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2301\全部局共用\0110.総務部\65.総務部 工事検査課\20240510 ▲▲工事検査課▲▲\01建設技術委員会\08 Ｒ５年度\各作業班検討資料\①工事関係書類等の簡素化（継続）\WG成果物\統一化様式チェック用\"/>
    </mc:Choice>
  </mc:AlternateContent>
  <bookViews>
    <workbookView xWindow="0" yWindow="0" windowWidth="19068" windowHeight="8028" tabRatio="812"/>
  </bookViews>
  <sheets>
    <sheet name="提出書類一覧" sheetId="53" r:id="rId1"/>
    <sheet name="入力シート" sheetId="2" r:id="rId2"/>
    <sheet name="101" sheetId="218" r:id="rId3"/>
    <sheet name="102" sheetId="219" r:id="rId4"/>
    <sheet name="103" sheetId="220" r:id="rId5"/>
    <sheet name="104" sheetId="221" r:id="rId6"/>
    <sheet name="105" sheetId="222" r:id="rId7"/>
    <sheet name="106" sheetId="223" r:id="rId8"/>
    <sheet name="107" sheetId="224" r:id="rId9"/>
    <sheet name="108" sheetId="225" r:id="rId10"/>
    <sheet name="109" sheetId="213" r:id="rId11"/>
    <sheet name="110" sheetId="214" r:id="rId12"/>
    <sheet name="111" sheetId="215" r:id="rId13"/>
    <sheet name="112" sheetId="226" r:id="rId14"/>
    <sheet name="113" sheetId="228" r:id="rId15"/>
    <sheet name="113(記入例)" sheetId="229" r:id="rId16"/>
    <sheet name="114" sheetId="230" r:id="rId17"/>
    <sheet name="201-1" sheetId="192" r:id="rId18"/>
    <sheet name="201-2" sheetId="191" r:id="rId19"/>
    <sheet name="201-3" sheetId="198" r:id="rId20"/>
    <sheet name="202" sheetId="58" r:id="rId21"/>
    <sheet name="203" sheetId="67" r:id="rId22"/>
    <sheet name="204" sheetId="65" r:id="rId23"/>
    <sheet name="205" sheetId="188" r:id="rId24"/>
    <sheet name="206" sheetId="193" r:id="rId25"/>
    <sheet name="207" sheetId="194" r:id="rId26"/>
    <sheet name="208" sheetId="195" r:id="rId27"/>
    <sheet name="209" sheetId="196" r:id="rId28"/>
    <sheet name="210" sheetId="199" r:id="rId29"/>
    <sheet name="211" sheetId="170" r:id="rId30"/>
    <sheet name="212" sheetId="197" r:id="rId31"/>
    <sheet name="213" sheetId="129" r:id="rId32"/>
    <sheet name="214" sheetId="200" r:id="rId33"/>
    <sheet name="215" sheetId="138" r:id="rId34"/>
    <sheet name="216" sheetId="201" r:id="rId35"/>
    <sheet name="217" sheetId="250" r:id="rId36"/>
    <sheet name="217-例" sheetId="251" r:id="rId37"/>
    <sheet name="218" sheetId="104" r:id="rId38"/>
    <sheet name="219-1" sheetId="202" r:id="rId39"/>
    <sheet name="219-2" sheetId="203" r:id="rId40"/>
    <sheet name="219-2-例" sheetId="204" r:id="rId41"/>
    <sheet name="220-1" sheetId="238" r:id="rId42"/>
    <sheet name="220-2" sheetId="239" r:id="rId43"/>
    <sheet name="301" sheetId="205" r:id="rId44"/>
    <sheet name="302" sheetId="206" r:id="rId45"/>
    <sheet name="303" sheetId="74" r:id="rId46"/>
    <sheet name="304-1" sheetId="116" r:id="rId47"/>
    <sheet name="304-2" sheetId="117" r:id="rId48"/>
    <sheet name="305" sheetId="118" r:id="rId49"/>
    <sheet name="306-1" sheetId="207" r:id="rId50"/>
    <sheet name="306-2" sheetId="208" r:id="rId51"/>
    <sheet name="306-3" sheetId="209" r:id="rId52"/>
    <sheet name="306-4" sheetId="210" r:id="rId53"/>
    <sheet name="306-5" sheetId="211" r:id="rId54"/>
    <sheet name="307" sheetId="106" r:id="rId55"/>
    <sheet name="308" sheetId="217" r:id="rId56"/>
    <sheet name="309" sheetId="233" r:id="rId57"/>
    <sheet name="310" sheetId="241" r:id="rId58"/>
    <sheet name="401" sheetId="234" r:id="rId59"/>
    <sheet name="402" sheetId="236" r:id="rId60"/>
    <sheet name="404" sheetId="248" r:id="rId61"/>
    <sheet name="405" sheetId="244" r:id="rId62"/>
    <sheet name="406" sheetId="243" r:id="rId63"/>
    <sheet name="407" sheetId="245" r:id="rId64"/>
    <sheet name="407(記入例)" sheetId="246" r:id="rId65"/>
    <sheet name="408" sheetId="247" r:id="rId66"/>
    <sheet name="501" sheetId="216" r:id="rId67"/>
    <sheet name="502-5" sheetId="257" r:id="rId68"/>
    <sheet name="502-6" sheetId="256" r:id="rId69"/>
    <sheet name="502-7" sheetId="259" r:id="rId70"/>
    <sheet name="503-1" sheetId="258" r:id="rId71"/>
    <sheet name="503-2" sheetId="255" r:id="rId72"/>
    <sheet name="504" sheetId="72" r:id="rId73"/>
    <sheet name="505" sheetId="189" r:id="rId74"/>
    <sheet name="505-例" sheetId="212" r:id="rId75"/>
    <sheet name="506" sheetId="231" r:id="rId76"/>
    <sheet name="507" sheetId="136" r:id="rId77"/>
    <sheet name="508-1" sheetId="252" r:id="rId78"/>
    <sheet name="508-2" sheetId="253" r:id="rId79"/>
    <sheet name="602" sheetId="249" r:id="rId80"/>
    <sheet name="701" sheetId="242" r:id="rId81"/>
    <sheet name="702" sheetId="227" r:id="rId82"/>
  </sheets>
  <definedNames>
    <definedName name="_xlnm._FilterDatabase" localSheetId="45" hidden="1">'303'!$V$7:$V$8</definedName>
    <definedName name="_xlnm.Print_Area" localSheetId="2">'101'!$A$1:$I$37</definedName>
    <definedName name="_xlnm.Print_Area" localSheetId="3">'102'!$A$1:$K$126</definedName>
    <definedName name="_xlnm.Print_Area" localSheetId="4">'103'!$A$1:$Q$123</definedName>
    <definedName name="_xlnm.Print_Area" localSheetId="5">'104'!$A$1:$Q$132</definedName>
    <definedName name="_xlnm.Print_Area" localSheetId="6">'105'!$A$1:$X$42</definedName>
    <definedName name="_xlnm.Print_Area" localSheetId="8">'107'!$A$1:$X$43</definedName>
    <definedName name="_xlnm.Print_Area" localSheetId="12">'111'!$A$1:$I$37</definedName>
    <definedName name="_xlnm.Print_Area" localSheetId="13">'112'!$A$1:$L$64</definedName>
    <definedName name="_xlnm.Print_Area" localSheetId="16">'114'!$B$1:$AI$37</definedName>
    <definedName name="_xlnm.Print_Area" localSheetId="18">'201-2'!$A$1:$AH$39</definedName>
    <definedName name="_xlnm.Print_Area" localSheetId="26">'208'!$A$1:$CH$76</definedName>
    <definedName name="_xlnm.Print_Area" localSheetId="31">'213'!$A$1:$H$43</definedName>
    <definedName name="_xlnm.Print_Area" localSheetId="34">'216'!$A$1:$I$34</definedName>
    <definedName name="_xlnm.Print_Area" localSheetId="39">'219-2'!$A$1:$AG$177</definedName>
    <definedName name="_xlnm.Print_Area" localSheetId="40">'219-2-例'!$A$1:$AG$88</definedName>
    <definedName name="_xlnm.Print_Area" localSheetId="41">'220-1'!$A$1:$M$28</definedName>
    <definedName name="_xlnm.Print_Area" localSheetId="42">'220-2'!$A$1:$M$25</definedName>
    <definedName name="_xlnm.Print_Area" localSheetId="45">'303'!$A$1:$T$65</definedName>
    <definedName name="_xlnm.Print_Area" localSheetId="47">'304-2'!$A$1:$K$52</definedName>
    <definedName name="_xlnm.Print_Area" localSheetId="55">'308'!$A$1:$M$32</definedName>
    <definedName name="_xlnm.Print_Area" localSheetId="56">'309'!$A$1:$F$40</definedName>
    <definedName name="_xlnm.Print_Area" localSheetId="57">'310'!$A$1:$M$33</definedName>
    <definedName name="_xlnm.Print_Area" localSheetId="58">'401'!$A$1:$P$30</definedName>
    <definedName name="_xlnm.Print_Area" localSheetId="59">'402'!$A$1:$P$34</definedName>
    <definedName name="_xlnm.Print_Area" localSheetId="60">'404'!$B$1:$AI$38</definedName>
    <definedName name="_xlnm.Print_Area" localSheetId="61">'405'!$A$1:$M$20</definedName>
    <definedName name="_xlnm.Print_Area" localSheetId="62">'406'!$A$1:$M$42</definedName>
    <definedName name="_xlnm.Print_Area" localSheetId="65">'408'!$B$1:$AI$37</definedName>
    <definedName name="_xlnm.Print_Area" localSheetId="66">'501'!$A$1:$N$30</definedName>
    <definedName name="_xlnm.Print_Area" localSheetId="68">'502-6'!$A$1:$R$40</definedName>
    <definedName name="_xlnm.Print_Area" localSheetId="69">'502-7'!$A$1:$R$25</definedName>
    <definedName name="_xlnm.Print_Area" localSheetId="70">'503-1'!$A$1:$M$31</definedName>
    <definedName name="_xlnm.Print_Area" localSheetId="71">'503-2'!$A$1:$R$38</definedName>
    <definedName name="_xlnm.Print_Area" localSheetId="73">'505'!$A$1:$S$69</definedName>
    <definedName name="_xlnm.Print_Area" localSheetId="74">'505-例'!$A$1:$S$74</definedName>
    <definedName name="_xlnm.Print_Area" localSheetId="75">'506'!$A$1:$X$40</definedName>
    <definedName name="_xlnm.Print_Area" localSheetId="76">'507'!$A$1:$G$45</definedName>
    <definedName name="_xlnm.Print_Area" localSheetId="77">'508-1'!$A$1:$M$72</definedName>
    <definedName name="_xlnm.Print_Area" localSheetId="78">'508-2'!$B$2:$N$44</definedName>
    <definedName name="_xlnm.Print_Area" localSheetId="79">'602'!$B$1:$AI$48</definedName>
    <definedName name="_xlnm.Print_Area" localSheetId="80">'701'!$A$1:$K$25</definedName>
    <definedName name="_xlnm.Print_Area" localSheetId="81">'702'!$A$1:$L$64</definedName>
    <definedName name="_xlnm.Print_Area" localSheetId="0">提出書類一覧!$A$1:$K$316</definedName>
    <definedName name="_xlnm.Print_Area" localSheetId="1">入力シート!$A$1:$D$33</definedName>
    <definedName name="_xlnm.Print_Titles" localSheetId="0">提出書類一覧!$4:$6</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0"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43" hidden="1">{#N/A,#N/A,FALSE,"起工伺 (所長決裁)";#N/A,#N/A,FALSE,"起工伺 (知事決裁) ";#N/A,#N/A,FALSE,"起工伺 (本庁決裁)";#N/A,#N/A,FALSE,"起工決裁通知書 ";#N/A,#N/A,FALSE,"起工決裁通知書 (控)"}</definedName>
    <definedName name="wrn.事務所決裁." localSheetId="44" hidden="1">{#N/A,#N/A,FALSE,"起工伺 (所長決裁)";#N/A,#N/A,FALSE,"起工伺 (知事決裁) ";#N/A,#N/A,FALSE,"起工伺 (本庁決裁)";#N/A,#N/A,FALSE,"起工決裁通知書 ";#N/A,#N/A,FALSE,"起工決裁通知書 (控)"}</definedName>
    <definedName name="wrn.事務所決裁." localSheetId="49" hidden="1">{#N/A,#N/A,FALSE,"起工伺 (所長決裁)";#N/A,#N/A,FALSE,"起工伺 (知事決裁) ";#N/A,#N/A,FALSE,"起工伺 (本庁決裁)";#N/A,#N/A,FALSE,"起工決裁通知書 ";#N/A,#N/A,FALSE,"起工決裁通知書 (控)"}</definedName>
    <definedName name="wrn.事務所決裁." localSheetId="68" hidden="1">{#N/A,#N/A,FALSE,"起工伺 (所長決裁)";#N/A,#N/A,FALSE,"起工伺 (知事決裁) ";#N/A,#N/A,FALSE,"起工伺 (本庁決裁)";#N/A,#N/A,FALSE,"起工決裁通知書 ";#N/A,#N/A,FALSE,"起工決裁通知書 (控)"}</definedName>
    <definedName name="wrn.事務所決裁." localSheetId="69" hidden="1">{#N/A,#N/A,FALSE,"起工伺 (所長決裁)";#N/A,#N/A,FALSE,"起工伺 (知事決裁) ";#N/A,#N/A,FALSE,"起工伺 (本庁決裁)";#N/A,#N/A,FALSE,"起工決裁通知書 ";#N/A,#N/A,FALSE,"起工決裁通知書 (控)"}</definedName>
    <definedName name="wrn.事務所決裁." localSheetId="71" hidden="1">{#N/A,#N/A,FALSE,"起工伺 (所長決裁)";#N/A,#N/A,FALSE,"起工伺 (知事決裁) ";#N/A,#N/A,FALSE,"起工伺 (本庁決裁)";#N/A,#N/A,FALSE,"起工決裁通知書 ";#N/A,#N/A,FALSE,"起工決裁通知書 (控)"}</definedName>
    <definedName name="wrn.事務所決裁." localSheetId="77" hidden="1">{#N/A,#N/A,FALSE,"起工伺 (所長決裁)";#N/A,#N/A,FALSE,"起工伺 (知事決裁) ";#N/A,#N/A,FALSE,"起工伺 (本庁決裁)";#N/A,#N/A,FALSE,"起工決裁通知書 ";#N/A,#N/A,FALSE,"起工決裁通知書 (控)"}</definedName>
    <definedName name="wrn.事務所決裁." localSheetId="78"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0"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8" hidden="1">{#N/A,#N/A,FALSE,"起工伺 (所長決裁)";#N/A,#N/A,FALSE,"起工伺 (知事決裁) ";#N/A,#N/A,FALSE,"起工伺 (本庁決裁)";#N/A,#N/A,FALSE,"起工決裁通知書 ";#N/A,#N/A,FALSE,"起工決裁通知書 (控)"}</definedName>
    <definedName name="データ" localSheetId="43" hidden="1">{#N/A,#N/A,FALSE,"起工伺 (所長決裁)";#N/A,#N/A,FALSE,"起工伺 (知事決裁) ";#N/A,#N/A,FALSE,"起工伺 (本庁決裁)";#N/A,#N/A,FALSE,"起工決裁通知書 ";#N/A,#N/A,FALSE,"起工決裁通知書 (控)"}</definedName>
    <definedName name="データ" localSheetId="44" hidden="1">{#N/A,#N/A,FALSE,"起工伺 (所長決裁)";#N/A,#N/A,FALSE,"起工伺 (知事決裁) ";#N/A,#N/A,FALSE,"起工伺 (本庁決裁)";#N/A,#N/A,FALSE,"起工決裁通知書 ";#N/A,#N/A,FALSE,"起工決裁通知書 (控)"}</definedName>
    <definedName name="データ" localSheetId="49" hidden="1">{#N/A,#N/A,FALSE,"起工伺 (所長決裁)";#N/A,#N/A,FALSE,"起工伺 (知事決裁) ";#N/A,#N/A,FALSE,"起工伺 (本庁決裁)";#N/A,#N/A,FALSE,"起工決裁通知書 ";#N/A,#N/A,FALSE,"起工決裁通知書 (控)"}</definedName>
    <definedName name="データ" localSheetId="68" hidden="1">{#N/A,#N/A,FALSE,"起工伺 (所長決裁)";#N/A,#N/A,FALSE,"起工伺 (知事決裁) ";#N/A,#N/A,FALSE,"起工伺 (本庁決裁)";#N/A,#N/A,FALSE,"起工決裁通知書 ";#N/A,#N/A,FALSE,"起工決裁通知書 (控)"}</definedName>
    <definedName name="データ" localSheetId="69" hidden="1">{#N/A,#N/A,FALSE,"起工伺 (所長決裁)";#N/A,#N/A,FALSE,"起工伺 (知事決裁) ";#N/A,#N/A,FALSE,"起工伺 (本庁決裁)";#N/A,#N/A,FALSE,"起工決裁通知書 ";#N/A,#N/A,FALSE,"起工決裁通知書 (控)"}</definedName>
    <definedName name="データ" localSheetId="71" hidden="1">{#N/A,#N/A,FALSE,"起工伺 (所長決裁)";#N/A,#N/A,FALSE,"起工伺 (知事決裁) ";#N/A,#N/A,FALSE,"起工伺 (本庁決裁)";#N/A,#N/A,FALSE,"起工決裁通知書 ";#N/A,#N/A,FALSE,"起工決裁通知書 (控)"}</definedName>
    <definedName name="データ" localSheetId="77" hidden="1">{#N/A,#N/A,FALSE,"起工伺 (所長決裁)";#N/A,#N/A,FALSE,"起工伺 (知事決裁) ";#N/A,#N/A,FALSE,"起工伺 (本庁決裁)";#N/A,#N/A,FALSE,"起工決裁通知書 ";#N/A,#N/A,FALSE,"起工決裁通知書 (控)"}</definedName>
    <definedName name="データ" localSheetId="78"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 i="221" l="1"/>
  <c r="S103" i="221"/>
  <c r="C7" i="221"/>
  <c r="S8" i="221"/>
  <c r="S100" i="220"/>
  <c r="B99" i="220" s="1"/>
  <c r="S8" i="220"/>
  <c r="C7" i="220" s="1"/>
  <c r="E19" i="106" l="1"/>
  <c r="E16" i="239" l="1"/>
  <c r="Y4" i="204"/>
  <c r="Y5" i="204"/>
  <c r="U4" i="204"/>
  <c r="U5" i="204"/>
  <c r="W4" i="204"/>
  <c r="W5" i="204"/>
  <c r="P6" i="203"/>
  <c r="D17" i="244" l="1"/>
  <c r="F21" i="230"/>
  <c r="D2" i="214" l="1"/>
  <c r="D2" i="213"/>
  <c r="D6" i="259" l="1"/>
  <c r="D4" i="259"/>
  <c r="C3" i="258" l="1"/>
  <c r="D3" i="257"/>
  <c r="I28" i="256"/>
  <c r="I29" i="256"/>
  <c r="I30" i="256"/>
  <c r="I31" i="256"/>
  <c r="I32" i="256"/>
  <c r="I33" i="256"/>
  <c r="I34" i="256"/>
  <c r="I35" i="256"/>
  <c r="I27" i="256"/>
  <c r="D32" i="256" l="1"/>
  <c r="C31" i="256"/>
  <c r="D31" i="256" s="1"/>
  <c r="B31" i="256"/>
  <c r="C30" i="256"/>
  <c r="D30" i="256" s="1"/>
  <c r="C29" i="256"/>
  <c r="D29" i="256" s="1"/>
  <c r="D33" i="255"/>
  <c r="D30" i="255"/>
  <c r="C30" i="255"/>
  <c r="D31" i="255"/>
  <c r="C31" i="255"/>
  <c r="B31" i="255"/>
  <c r="D29" i="255"/>
  <c r="C29" i="255"/>
  <c r="D28" i="255"/>
  <c r="C28" i="255"/>
  <c r="B28" i="255"/>
  <c r="D32" i="255"/>
  <c r="N28" i="255"/>
  <c r="N29" i="255"/>
  <c r="N27" i="255"/>
  <c r="I28" i="255"/>
  <c r="I29" i="255"/>
  <c r="I30" i="255"/>
  <c r="I31" i="255"/>
  <c r="I32" i="255"/>
  <c r="I33" i="255"/>
  <c r="I34" i="255"/>
  <c r="I35" i="255"/>
  <c r="I36" i="255"/>
  <c r="I27" i="255"/>
  <c r="B28" i="256" l="1"/>
  <c r="C28" i="256"/>
  <c r="D28" i="256" s="1"/>
  <c r="F5" i="253"/>
  <c r="F4" i="252"/>
  <c r="M4" i="252"/>
  <c r="C79" i="220" l="1"/>
  <c r="C83" i="221"/>
  <c r="C11" i="221"/>
  <c r="A5" i="118" l="1"/>
  <c r="I25" i="248" l="1"/>
  <c r="F22" i="248"/>
  <c r="E32" i="251" l="1"/>
  <c r="E31" i="251"/>
  <c r="E30" i="251"/>
  <c r="B14" i="251"/>
  <c r="B12" i="251"/>
  <c r="B10" i="251"/>
  <c r="A8" i="251"/>
  <c r="B12" i="138"/>
  <c r="B14" i="138"/>
  <c r="B14" i="250"/>
  <c r="B12" i="250"/>
  <c r="E32" i="250"/>
  <c r="E31" i="250"/>
  <c r="E30" i="250"/>
  <c r="B10" i="250"/>
  <c r="A8" i="250"/>
  <c r="I25" i="249" l="1"/>
  <c r="F25" i="247"/>
  <c r="F22" i="249"/>
  <c r="F21" i="247"/>
  <c r="S9" i="249"/>
  <c r="S8" i="249"/>
  <c r="U8" i="247"/>
  <c r="S10" i="249"/>
  <c r="U10" i="247"/>
  <c r="E3" i="249"/>
  <c r="E3" i="247"/>
  <c r="S6" i="249"/>
  <c r="U6" i="247"/>
  <c r="U10" i="248"/>
  <c r="U6" i="248"/>
  <c r="U9" i="248"/>
  <c r="U8" i="248"/>
  <c r="E3" i="248"/>
  <c r="U9" i="247"/>
  <c r="F19" i="245"/>
  <c r="F20" i="245"/>
  <c r="L16" i="245"/>
  <c r="L15" i="245"/>
  <c r="L13" i="245"/>
  <c r="E19" i="244"/>
  <c r="I18" i="244"/>
  <c r="D18" i="244"/>
  <c r="D16" i="244"/>
  <c r="I10" i="244"/>
  <c r="I9" i="244"/>
  <c r="I8" i="244"/>
  <c r="B5" i="244"/>
  <c r="I9" i="243"/>
  <c r="I8" i="243"/>
  <c r="I7" i="243"/>
  <c r="I22" i="243"/>
  <c r="I23" i="243"/>
  <c r="I24" i="243"/>
  <c r="I25" i="243"/>
  <c r="I26" i="243"/>
  <c r="I27" i="243"/>
  <c r="I28" i="243"/>
  <c r="I29" i="243"/>
  <c r="I30" i="243"/>
  <c r="I31" i="243"/>
  <c r="I32" i="243"/>
  <c r="I21" i="243"/>
  <c r="I18" i="243"/>
  <c r="D18" i="243"/>
  <c r="E29" i="236"/>
  <c r="D17" i="243"/>
  <c r="D16" i="243"/>
  <c r="B5" i="243"/>
  <c r="D20" i="242"/>
  <c r="D19" i="242"/>
  <c r="F4" i="242"/>
  <c r="G15" i="242"/>
  <c r="G14" i="242"/>
  <c r="G13" i="242"/>
  <c r="G12" i="242"/>
  <c r="I8" i="227"/>
  <c r="B10" i="242"/>
  <c r="C4" i="242"/>
  <c r="C13" i="218"/>
  <c r="J17" i="241"/>
  <c r="D17" i="241"/>
  <c r="E23" i="241"/>
  <c r="E21" i="241"/>
  <c r="E22" i="241"/>
  <c r="F20" i="241"/>
  <c r="F19" i="241"/>
  <c r="D18" i="241"/>
  <c r="I9" i="241"/>
  <c r="I8" i="241"/>
  <c r="I7" i="241"/>
  <c r="B4" i="241"/>
  <c r="E15" i="239"/>
  <c r="E14" i="239"/>
  <c r="I12" i="239"/>
  <c r="I11" i="239"/>
  <c r="I10" i="239"/>
  <c r="B7" i="239"/>
  <c r="J18" i="238"/>
  <c r="D18" i="238"/>
  <c r="E23" i="238"/>
  <c r="E22" i="238"/>
  <c r="I11" i="238"/>
  <c r="E6" i="233"/>
  <c r="F21" i="238"/>
  <c r="F20" i="238"/>
  <c r="D19" i="238"/>
  <c r="I12" i="238"/>
  <c r="I10" i="238"/>
  <c r="B7" i="238"/>
  <c r="F19" i="228" l="1"/>
  <c r="I15" i="234"/>
  <c r="E27" i="236"/>
  <c r="I16" i="236"/>
  <c r="E25" i="236"/>
  <c r="E30" i="236"/>
  <c r="F28" i="236"/>
  <c r="E26" i="236"/>
  <c r="I18" i="236"/>
  <c r="I17" i="236"/>
  <c r="I15" i="236"/>
  <c r="C12" i="236"/>
  <c r="D2" i="236"/>
  <c r="I18" i="234"/>
  <c r="I17" i="234"/>
  <c r="I16" i="234"/>
  <c r="D2" i="234"/>
  <c r="D2" i="216"/>
  <c r="F27" i="234"/>
  <c r="E26" i="234"/>
  <c r="E25" i="234"/>
  <c r="B11" i="233"/>
  <c r="E29" i="234"/>
  <c r="E28" i="234"/>
  <c r="C12" i="233"/>
  <c r="C12" i="234"/>
  <c r="A4" i="233"/>
  <c r="B9" i="217"/>
  <c r="B14" i="233"/>
  <c r="C13" i="233"/>
  <c r="E25" i="217"/>
  <c r="C25" i="233"/>
  <c r="C24" i="233"/>
  <c r="D22" i="217"/>
  <c r="E8" i="233"/>
  <c r="E7" i="233"/>
  <c r="E5" i="233"/>
  <c r="I12" i="217"/>
  <c r="D17" i="106"/>
  <c r="A36" i="136"/>
  <c r="I24" i="231"/>
  <c r="F22" i="231"/>
  <c r="Q14" i="231"/>
  <c r="Q13" i="231"/>
  <c r="Q11" i="231"/>
  <c r="Q15" i="231"/>
  <c r="A8" i="231"/>
  <c r="F25" i="230" l="1"/>
  <c r="U10" i="230"/>
  <c r="U9" i="230"/>
  <c r="U8" i="230"/>
  <c r="U6" i="230"/>
  <c r="E3" i="230"/>
  <c r="F20" i="228"/>
  <c r="L16" i="228"/>
  <c r="L15" i="228"/>
  <c r="L13" i="228"/>
  <c r="C14" i="227"/>
  <c r="C16" i="227"/>
  <c r="C15" i="227"/>
  <c r="I10" i="227"/>
  <c r="I9" i="227"/>
  <c r="A7" i="227"/>
  <c r="B1" i="227"/>
  <c r="C15" i="226"/>
  <c r="C16" i="226"/>
  <c r="C14" i="226"/>
  <c r="I10" i="226"/>
  <c r="I9" i="226"/>
  <c r="I8" i="226"/>
  <c r="A7" i="226"/>
  <c r="B1" i="226"/>
  <c r="R4" i="225"/>
  <c r="C4" i="225"/>
  <c r="BU4" i="225"/>
  <c r="BU3" i="225"/>
  <c r="BU2" i="225"/>
  <c r="U2" i="225"/>
  <c r="I29" i="222"/>
  <c r="F27" i="222"/>
  <c r="Q17" i="222"/>
  <c r="Q16" i="222"/>
  <c r="Q15" i="222"/>
  <c r="B11" i="222"/>
  <c r="B6" i="218"/>
  <c r="F131" i="221"/>
  <c r="F130" i="221"/>
  <c r="F129" i="221"/>
  <c r="B110" i="220"/>
  <c r="B115" i="221"/>
  <c r="F112" i="221"/>
  <c r="F97" i="221"/>
  <c r="F96" i="221"/>
  <c r="F95" i="221"/>
  <c r="F127" i="221"/>
  <c r="F126" i="221"/>
  <c r="F125" i="221"/>
  <c r="I119" i="221"/>
  <c r="A117" i="221"/>
  <c r="F110" i="221"/>
  <c r="F108" i="221"/>
  <c r="F106" i="221"/>
  <c r="F93" i="221"/>
  <c r="F92" i="221"/>
  <c r="F91" i="221"/>
  <c r="C37" i="221"/>
  <c r="F26" i="221"/>
  <c r="F89" i="221" s="1"/>
  <c r="F25" i="221"/>
  <c r="F88" i="221" s="1"/>
  <c r="F24" i="221"/>
  <c r="F87" i="221" s="1"/>
  <c r="K31" i="213"/>
  <c r="K28" i="213"/>
  <c r="K34" i="214"/>
  <c r="K31" i="214"/>
  <c r="F31" i="214"/>
  <c r="A112" i="220"/>
  <c r="F122" i="220"/>
  <c r="F121" i="220"/>
  <c r="F120" i="220"/>
  <c r="I114" i="220"/>
  <c r="F105" i="220"/>
  <c r="F103" i="220"/>
  <c r="C11" i="220"/>
  <c r="F107" i="220"/>
  <c r="F24" i="220"/>
  <c r="F83" i="220" s="1"/>
  <c r="F26" i="220"/>
  <c r="F85" i="220" s="1"/>
  <c r="F25" i="220"/>
  <c r="F84" i="220" s="1"/>
  <c r="J12" i="213"/>
  <c r="F89" i="220"/>
  <c r="F88" i="220"/>
  <c r="F87" i="220"/>
  <c r="C33" i="220"/>
  <c r="H8" i="219"/>
  <c r="C20" i="219"/>
  <c r="E35" i="214"/>
  <c r="E32" i="214"/>
  <c r="E32" i="213"/>
  <c r="E29" i="213"/>
  <c r="F28" i="213"/>
  <c r="E38" i="219"/>
  <c r="E41" i="219"/>
  <c r="D22" i="219"/>
  <c r="D22" i="218"/>
  <c r="D19" i="218"/>
  <c r="I17" i="219"/>
  <c r="E40" i="219" s="1"/>
  <c r="D17" i="219"/>
  <c r="E39" i="219" s="1"/>
  <c r="C21" i="219"/>
  <c r="B5" i="219"/>
  <c r="C23" i="219"/>
  <c r="D25" i="219"/>
  <c r="D24" i="219"/>
  <c r="D14" i="218"/>
  <c r="C12" i="218"/>
  <c r="H10" i="219"/>
  <c r="H9" i="219"/>
  <c r="H7" i="219"/>
  <c r="G7" i="218"/>
  <c r="E22" i="213"/>
  <c r="E21" i="213"/>
  <c r="D15" i="218"/>
  <c r="F24" i="213"/>
  <c r="F23" i="213"/>
  <c r="D16" i="218"/>
  <c r="E25" i="213"/>
  <c r="D21" i="218"/>
  <c r="F31" i="213"/>
  <c r="D18" i="218"/>
  <c r="G10" i="218"/>
  <c r="G9" i="218"/>
  <c r="G8" i="218"/>
  <c r="J11" i="213"/>
  <c r="B10" i="213"/>
  <c r="F23" i="217"/>
  <c r="F24" i="217"/>
  <c r="E28" i="214"/>
  <c r="E23" i="216"/>
  <c r="F26" i="216"/>
  <c r="I13" i="217"/>
  <c r="I16" i="216"/>
  <c r="I14" i="216"/>
  <c r="C12" i="216"/>
  <c r="F121" i="221" l="1"/>
  <c r="F122" i="221"/>
  <c r="F123" i="221"/>
  <c r="F117" i="220"/>
  <c r="F116" i="220"/>
  <c r="F118" i="220"/>
  <c r="I17" i="216"/>
  <c r="I15" i="216"/>
  <c r="E24" i="216"/>
  <c r="B4" i="215"/>
  <c r="E24" i="214"/>
  <c r="G60" i="214"/>
  <c r="G62" i="214"/>
  <c r="G61" i="214"/>
  <c r="F34" i="214"/>
  <c r="F58" i="214"/>
  <c r="E25" i="214"/>
  <c r="F57" i="214"/>
  <c r="J50" i="214"/>
  <c r="J14" i="214"/>
  <c r="J51" i="214"/>
  <c r="J16" i="214"/>
  <c r="J43" i="214"/>
  <c r="F27" i="214"/>
  <c r="F26" i="214"/>
  <c r="J17" i="214"/>
  <c r="J15" i="214"/>
  <c r="B10" i="214"/>
  <c r="E15" i="58" l="1"/>
  <c r="J14" i="213"/>
  <c r="J13" i="213"/>
  <c r="G17" i="206" l="1"/>
  <c r="G15" i="206" l="1"/>
  <c r="C9" i="194"/>
  <c r="C3" i="194"/>
  <c r="A18" i="201" l="1"/>
  <c r="G13" i="2" l="1"/>
  <c r="C19" i="189" l="1"/>
  <c r="K49" i="189"/>
  <c r="A9" i="189"/>
  <c r="K47" i="189"/>
  <c r="A7" i="189"/>
  <c r="O7" i="72"/>
  <c r="H10" i="207"/>
  <c r="H9" i="207"/>
  <c r="H8" i="207"/>
  <c r="H6" i="207"/>
  <c r="H5" i="207"/>
  <c r="E6" i="118"/>
  <c r="A15" i="118"/>
  <c r="L22" i="117"/>
  <c r="G21" i="117" s="1"/>
  <c r="G24" i="117"/>
  <c r="G30" i="117"/>
  <c r="G33" i="117"/>
  <c r="G36" i="117"/>
  <c r="G39" i="117"/>
  <c r="L40" i="117"/>
  <c r="L37" i="117"/>
  <c r="L34" i="117"/>
  <c r="L31" i="117"/>
  <c r="L25" i="117"/>
  <c r="D21" i="117"/>
  <c r="D27" i="117"/>
  <c r="D30" i="117"/>
  <c r="D33" i="117"/>
  <c r="D36" i="117"/>
  <c r="D39" i="117"/>
  <c r="D24" i="117"/>
  <c r="E24" i="117"/>
  <c r="E27" i="117"/>
  <c r="L28" i="117" s="1"/>
  <c r="G27" i="117" s="1"/>
  <c r="E30" i="117"/>
  <c r="E33" i="117"/>
  <c r="E36" i="117"/>
  <c r="E39" i="117"/>
  <c r="E21" i="117"/>
  <c r="C24" i="117"/>
  <c r="C27" i="117"/>
  <c r="C30" i="117"/>
  <c r="C33" i="117"/>
  <c r="C36" i="117"/>
  <c r="C39" i="117"/>
  <c r="C21" i="117"/>
  <c r="A24" i="117"/>
  <c r="A27" i="117"/>
  <c r="A30" i="117"/>
  <c r="A33" i="117"/>
  <c r="A36" i="117"/>
  <c r="A39" i="117"/>
  <c r="A21" i="117"/>
  <c r="B18" i="117"/>
  <c r="A7" i="117"/>
  <c r="B20" i="116"/>
  <c r="A7" i="116"/>
  <c r="E7" i="74"/>
  <c r="M15" i="58"/>
  <c r="M15" i="67"/>
  <c r="E15" i="67"/>
  <c r="J5" i="65"/>
  <c r="G5" i="65"/>
  <c r="M3" i="194"/>
  <c r="M2" i="194"/>
  <c r="E16" i="201"/>
  <c r="B16" i="201"/>
  <c r="D19" i="206"/>
  <c r="G19" i="206"/>
  <c r="D17" i="206"/>
  <c r="D15" i="206"/>
  <c r="F10" i="206"/>
  <c r="F9" i="206"/>
  <c r="F8" i="206"/>
  <c r="C6" i="206"/>
  <c r="AF44" i="205"/>
  <c r="AJ42" i="205"/>
  <c r="AF45" i="205" s="1"/>
  <c r="AF47" i="205" s="1"/>
  <c r="H7" i="205"/>
  <c r="AB3" i="205"/>
  <c r="H3" i="205"/>
  <c r="G4" i="203"/>
  <c r="G93" i="203" s="1"/>
  <c r="AG86" i="204"/>
  <c r="AG84" i="204"/>
  <c r="AG82" i="204"/>
  <c r="AG77" i="204"/>
  <c r="AG75" i="204"/>
  <c r="AG73" i="204"/>
  <c r="AG68" i="204"/>
  <c r="AG66" i="204"/>
  <c r="AG64" i="204"/>
  <c r="AG59" i="204"/>
  <c r="AG57" i="204"/>
  <c r="AG55" i="204"/>
  <c r="AG50" i="204"/>
  <c r="AG48" i="204"/>
  <c r="AG46" i="204"/>
  <c r="AG41" i="204"/>
  <c r="AG39" i="204"/>
  <c r="AG37" i="204"/>
  <c r="AF36" i="204"/>
  <c r="AF45" i="204" s="1"/>
  <c r="AF54" i="204" s="1"/>
  <c r="AF63" i="204" s="1"/>
  <c r="AF72" i="204" s="1"/>
  <c r="AF81" i="204" s="1"/>
  <c r="AG32" i="204"/>
  <c r="AG30" i="204"/>
  <c r="AG28" i="204"/>
  <c r="AG23" i="204"/>
  <c r="AG21" i="204"/>
  <c r="AG19" i="204"/>
  <c r="AF18" i="204"/>
  <c r="AF27" i="204" s="1"/>
  <c r="AG14" i="204"/>
  <c r="AG12" i="204"/>
  <c r="AG10" i="204"/>
  <c r="C9" i="204"/>
  <c r="P6" i="204"/>
  <c r="AG175" i="203"/>
  <c r="AG173" i="203"/>
  <c r="AG171" i="203"/>
  <c r="AG166" i="203"/>
  <c r="AG164" i="203"/>
  <c r="AG162" i="203"/>
  <c r="AG157" i="203"/>
  <c r="AG155" i="203"/>
  <c r="AG153" i="203"/>
  <c r="AG148" i="203"/>
  <c r="AG146" i="203"/>
  <c r="AG144" i="203"/>
  <c r="AG139" i="203"/>
  <c r="AG137" i="203"/>
  <c r="AG135" i="203"/>
  <c r="AG130" i="203"/>
  <c r="AG128" i="203"/>
  <c r="AG126" i="203"/>
  <c r="AG121" i="203"/>
  <c r="AG119" i="203"/>
  <c r="AG117" i="203"/>
  <c r="AG112" i="203"/>
  <c r="AG110" i="203"/>
  <c r="AG108" i="203"/>
  <c r="AG103" i="203"/>
  <c r="AG101" i="203"/>
  <c r="AG99" i="203"/>
  <c r="G95" i="203"/>
  <c r="G94" i="203"/>
  <c r="AG86" i="203"/>
  <c r="AG84" i="203"/>
  <c r="AG82" i="203"/>
  <c r="AG77" i="203"/>
  <c r="AG75" i="203"/>
  <c r="AG73" i="203"/>
  <c r="AG68" i="203"/>
  <c r="AG66" i="203"/>
  <c r="AG64" i="203"/>
  <c r="AG59" i="203"/>
  <c r="AG57" i="203"/>
  <c r="AG55" i="203"/>
  <c r="AG50" i="203"/>
  <c r="AG48" i="203"/>
  <c r="AG46" i="203"/>
  <c r="AG41" i="203"/>
  <c r="AG39" i="203"/>
  <c r="AG37" i="203"/>
  <c r="AG32" i="203"/>
  <c r="AG30" i="203"/>
  <c r="AG28" i="203"/>
  <c r="AG23" i="203"/>
  <c r="W5" i="203" s="1"/>
  <c r="AG21" i="203"/>
  <c r="AG19" i="203"/>
  <c r="AF18" i="203"/>
  <c r="AF27" i="203" s="1"/>
  <c r="AF36" i="203" s="1"/>
  <c r="AF45" i="203" s="1"/>
  <c r="AF54" i="203" s="1"/>
  <c r="AF63" i="203" s="1"/>
  <c r="AF72" i="203" s="1"/>
  <c r="AF81" i="203" s="1"/>
  <c r="AF98" i="203" s="1"/>
  <c r="AF107" i="203" s="1"/>
  <c r="AF116" i="203" s="1"/>
  <c r="AF125" i="203" s="1"/>
  <c r="AF134" i="203" s="1"/>
  <c r="AF143" i="203" s="1"/>
  <c r="AF152" i="203" s="1"/>
  <c r="AF161" i="203" s="1"/>
  <c r="AF170" i="203" s="1"/>
  <c r="AG14" i="203"/>
  <c r="AG12" i="203"/>
  <c r="AG10" i="203"/>
  <c r="C9" i="203"/>
  <c r="D9" i="203" s="1"/>
  <c r="P95" i="203"/>
  <c r="AF44" i="202"/>
  <c r="AB3" i="202"/>
  <c r="H7" i="202"/>
  <c r="H3" i="202"/>
  <c r="AJ42" i="202"/>
  <c r="AF45" i="202" s="1"/>
  <c r="B15" i="201"/>
  <c r="B14" i="201"/>
  <c r="F8" i="201"/>
  <c r="F10" i="201"/>
  <c r="F9" i="201"/>
  <c r="A7" i="201"/>
  <c r="F5" i="104"/>
  <c r="B10" i="138"/>
  <c r="A8" i="138"/>
  <c r="C10" i="200"/>
  <c r="C9" i="200"/>
  <c r="C8" i="200"/>
  <c r="B6" i="200"/>
  <c r="B5" i="200"/>
  <c r="B2" i="129"/>
  <c r="T31" i="198"/>
  <c r="T31" i="192"/>
  <c r="S13" i="192"/>
  <c r="J35" i="198"/>
  <c r="J36" i="198"/>
  <c r="J37" i="198"/>
  <c r="J38" i="198"/>
  <c r="J39" i="198"/>
  <c r="J40" i="198"/>
  <c r="J41" i="198"/>
  <c r="J34" i="198"/>
  <c r="F35" i="198"/>
  <c r="F36" i="198"/>
  <c r="F37" i="198"/>
  <c r="F38" i="198"/>
  <c r="F39" i="198"/>
  <c r="F40" i="198"/>
  <c r="F41" i="198"/>
  <c r="F34" i="198"/>
  <c r="B35" i="198"/>
  <c r="B36" i="198"/>
  <c r="B37" i="198"/>
  <c r="B38" i="198"/>
  <c r="B39" i="198"/>
  <c r="B40" i="198"/>
  <c r="B41" i="198"/>
  <c r="B34" i="198"/>
  <c r="S13" i="198"/>
  <c r="D12" i="198"/>
  <c r="S11" i="198"/>
  <c r="D11" i="198"/>
  <c r="H20" i="197"/>
  <c r="U12" i="197"/>
  <c r="U10" i="197"/>
  <c r="U8" i="197"/>
  <c r="B4" i="197"/>
  <c r="C6" i="194"/>
  <c r="C2" i="194"/>
  <c r="B20" i="193"/>
  <c r="B18" i="193"/>
  <c r="A9" i="193"/>
  <c r="A23" i="188"/>
  <c r="A24" i="188" s="1"/>
  <c r="A25" i="188" s="1"/>
  <c r="A26" i="188" s="1"/>
  <c r="A27" i="188" s="1"/>
  <c r="A28" i="188" s="1"/>
  <c r="A29" i="188" s="1"/>
  <c r="A30" i="188" s="1"/>
  <c r="A31" i="188" s="1"/>
  <c r="A32" i="188" s="1"/>
  <c r="B4" i="65"/>
  <c r="M12" i="58"/>
  <c r="E12" i="58"/>
  <c r="A5" i="58"/>
  <c r="AF46" i="205" l="1"/>
  <c r="E9" i="203"/>
  <c r="D10" i="203"/>
  <c r="W4" i="203"/>
  <c r="C10" i="203"/>
  <c r="D9" i="204"/>
  <c r="C10" i="204"/>
  <c r="AF47" i="202"/>
  <c r="AF46" i="202"/>
  <c r="T4" i="191"/>
  <c r="G14" i="191"/>
  <c r="E12" i="191"/>
  <c r="E11" i="191"/>
  <c r="E10" i="191"/>
  <c r="S11" i="192"/>
  <c r="D12" i="192"/>
  <c r="D11" i="192"/>
  <c r="D10" i="204" l="1"/>
  <c r="E9" i="204"/>
  <c r="E10" i="203"/>
  <c r="F9" i="203"/>
  <c r="G9" i="203" l="1"/>
  <c r="F10" i="203"/>
  <c r="E10" i="204"/>
  <c r="F9" i="204"/>
  <c r="D4" i="188"/>
  <c r="D3" i="188"/>
  <c r="C25" i="189"/>
  <c r="G10" i="203" l="1"/>
  <c r="H9" i="203"/>
  <c r="G9" i="204"/>
  <c r="F10" i="204"/>
  <c r="A55" i="188"/>
  <c r="A56" i="188" s="1"/>
  <c r="A57" i="188" s="1"/>
  <c r="A58" i="188" s="1"/>
  <c r="A59" i="188" s="1"/>
  <c r="A60" i="188" s="1"/>
  <c r="D49" i="188"/>
  <c r="D48" i="188"/>
  <c r="D47" i="188"/>
  <c r="A17" i="188"/>
  <c r="A18" i="188" s="1"/>
  <c r="A19" i="188" s="1"/>
  <c r="A20" i="188" s="1"/>
  <c r="A21" i="188" s="1"/>
  <c r="A22" i="188" s="1"/>
  <c r="D11" i="188"/>
  <c r="D10" i="188"/>
  <c r="D9" i="188"/>
  <c r="H9" i="204" l="1"/>
  <c r="G10" i="204"/>
  <c r="H10" i="203"/>
  <c r="I9" i="203"/>
  <c r="B5" i="65"/>
  <c r="I10" i="203" l="1"/>
  <c r="J9" i="203"/>
  <c r="H10" i="204"/>
  <c r="I9" i="204"/>
  <c r="G35" i="138"/>
  <c r="G34" i="138"/>
  <c r="G33" i="138"/>
  <c r="J9" i="204" l="1"/>
  <c r="I10" i="204"/>
  <c r="K9" i="203"/>
  <c r="J10" i="203"/>
  <c r="V6" i="74"/>
  <c r="L9" i="203" l="1"/>
  <c r="K10" i="203"/>
  <c r="J10" i="204"/>
  <c r="K9" i="204"/>
  <c r="V7" i="74"/>
  <c r="L9" i="204" l="1"/>
  <c r="K10" i="204"/>
  <c r="M9" i="203"/>
  <c r="L10" i="203"/>
  <c r="B3" i="129"/>
  <c r="M10" i="203" l="1"/>
  <c r="N9" i="203"/>
  <c r="L10" i="204"/>
  <c r="M9" i="204"/>
  <c r="M10" i="204" l="1"/>
  <c r="N9" i="204"/>
  <c r="O9" i="203"/>
  <c r="N10" i="203"/>
  <c r="F6" i="104"/>
  <c r="E10" i="118"/>
  <c r="E9" i="118"/>
  <c r="E8" i="118"/>
  <c r="H18" i="117"/>
  <c r="H12" i="117"/>
  <c r="H11" i="117"/>
  <c r="H10" i="117"/>
  <c r="H8" i="117"/>
  <c r="J20" i="116"/>
  <c r="H14" i="116"/>
  <c r="H13" i="116"/>
  <c r="H12" i="116"/>
  <c r="H10" i="116"/>
  <c r="D21" i="106"/>
  <c r="O10" i="203" l="1"/>
  <c r="P9" i="203"/>
  <c r="O9" i="204"/>
  <c r="N10" i="204"/>
  <c r="A5" i="72"/>
  <c r="P9" i="204" l="1"/>
  <c r="O10" i="204"/>
  <c r="P10" i="203"/>
  <c r="Q9" i="203"/>
  <c r="Q10" i="203" l="1"/>
  <c r="R9" i="203"/>
  <c r="P10" i="204"/>
  <c r="Q9" i="204"/>
  <c r="K19" i="106"/>
  <c r="Q10" i="204" l="1"/>
  <c r="R9" i="204"/>
  <c r="S9" i="203"/>
  <c r="R10" i="203"/>
  <c r="E4" i="65"/>
  <c r="B6" i="65"/>
  <c r="G6" i="65"/>
  <c r="B7" i="65"/>
  <c r="G7" i="65"/>
  <c r="E9" i="74"/>
  <c r="E8" i="74"/>
  <c r="Q4" i="74"/>
  <c r="M15" i="72"/>
  <c r="E15" i="72"/>
  <c r="M13" i="72"/>
  <c r="E13" i="72"/>
  <c r="M12" i="72"/>
  <c r="E12" i="72"/>
  <c r="O8" i="72"/>
  <c r="O6" i="72"/>
  <c r="M13" i="67"/>
  <c r="E13" i="67"/>
  <c r="M12" i="67"/>
  <c r="E12" i="67"/>
  <c r="O8" i="67"/>
  <c r="O7" i="67"/>
  <c r="O6" i="67"/>
  <c r="A5" i="67"/>
  <c r="M13" i="58"/>
  <c r="E13" i="58"/>
  <c r="O8" i="58"/>
  <c r="O7" i="58"/>
  <c r="O6" i="58"/>
  <c r="T9" i="203" l="1"/>
  <c r="S10" i="203"/>
  <c r="R10" i="204"/>
  <c r="S9" i="204"/>
  <c r="T9" i="204" l="1"/>
  <c r="S10" i="204"/>
  <c r="U9" i="203"/>
  <c r="T10" i="203"/>
  <c r="V9" i="203" l="1"/>
  <c r="U10" i="203"/>
  <c r="T10" i="204"/>
  <c r="U9" i="204"/>
  <c r="U10" i="204" l="1"/>
  <c r="V9" i="204"/>
  <c r="W9" i="203"/>
  <c r="V10" i="203"/>
  <c r="W9" i="204" l="1"/>
  <c r="V10" i="204"/>
  <c r="W10" i="203"/>
  <c r="X9" i="203"/>
  <c r="X10" i="203" l="1"/>
  <c r="Y9" i="203"/>
  <c r="X9" i="204"/>
  <c r="W10" i="204"/>
  <c r="X10" i="204" l="1"/>
  <c r="Y9" i="204"/>
  <c r="Y10" i="203"/>
  <c r="Z9" i="203"/>
  <c r="AA9" i="203" l="1"/>
  <c r="Z10" i="203"/>
  <c r="Z9" i="204"/>
  <c r="Y10" i="204"/>
  <c r="Z10" i="204" l="1"/>
  <c r="AA9" i="204"/>
  <c r="AB9" i="203"/>
  <c r="AA10" i="203"/>
  <c r="AC9" i="203" l="1"/>
  <c r="AB10" i="203"/>
  <c r="AB9" i="204"/>
  <c r="AA10" i="204"/>
  <c r="AB10" i="204" l="1"/>
  <c r="AC9" i="204"/>
  <c r="AC10" i="203"/>
  <c r="AD9" i="203"/>
  <c r="AD10" i="203" l="1"/>
  <c r="C18" i="203"/>
  <c r="AG11" i="203"/>
  <c r="AC10" i="204"/>
  <c r="AD9" i="204"/>
  <c r="C18" i="204" l="1"/>
  <c r="AD10" i="204"/>
  <c r="AG11" i="204"/>
  <c r="AG13" i="203"/>
  <c r="AG15" i="203"/>
  <c r="C19" i="203"/>
  <c r="D18" i="203"/>
  <c r="E18" i="203" l="1"/>
  <c r="D19" i="203"/>
  <c r="AG13" i="204"/>
  <c r="AG15" i="204"/>
  <c r="C19" i="204"/>
  <c r="D18" i="204"/>
  <c r="D19" i="204" l="1"/>
  <c r="E18" i="204"/>
  <c r="F18" i="203"/>
  <c r="E19" i="203"/>
  <c r="G18" i="203" l="1"/>
  <c r="F19" i="203"/>
  <c r="F18" i="204"/>
  <c r="E19" i="204"/>
  <c r="F19" i="204" l="1"/>
  <c r="G18" i="204"/>
  <c r="G19" i="203"/>
  <c r="H18" i="203"/>
  <c r="H19" i="203" l="1"/>
  <c r="I18" i="203"/>
  <c r="H18" i="204"/>
  <c r="G19" i="204"/>
  <c r="I18" i="204" l="1"/>
  <c r="H19" i="204"/>
  <c r="I19" i="203"/>
  <c r="J18" i="203"/>
  <c r="J19" i="203" l="1"/>
  <c r="K18" i="203"/>
  <c r="I19" i="204"/>
  <c r="J18" i="204"/>
  <c r="K18" i="204" l="1"/>
  <c r="J19" i="204"/>
  <c r="L18" i="203"/>
  <c r="K19" i="203"/>
  <c r="K19" i="204" l="1"/>
  <c r="L18" i="204"/>
  <c r="M18" i="203"/>
  <c r="L19" i="203"/>
  <c r="N18" i="203" l="1"/>
  <c r="M19" i="203"/>
  <c r="L19" i="204"/>
  <c r="M18" i="204"/>
  <c r="O18" i="203" l="1"/>
  <c r="N19" i="203"/>
  <c r="N18" i="204"/>
  <c r="M19" i="204"/>
  <c r="O19" i="203" l="1"/>
  <c r="P18" i="203"/>
  <c r="N19" i="204"/>
  <c r="O18" i="204"/>
  <c r="P18" i="204" l="1"/>
  <c r="O19" i="204"/>
  <c r="P19" i="203"/>
  <c r="Q18" i="203"/>
  <c r="Q19" i="203" l="1"/>
  <c r="R18" i="203"/>
  <c r="Q18" i="204"/>
  <c r="P19" i="204"/>
  <c r="Q19" i="204" l="1"/>
  <c r="R18" i="204"/>
  <c r="R19" i="203"/>
  <c r="S18" i="203"/>
  <c r="T18" i="203" l="1"/>
  <c r="S19" i="203"/>
  <c r="S18" i="204"/>
  <c r="R19" i="204"/>
  <c r="U18" i="203" l="1"/>
  <c r="T19" i="203"/>
  <c r="S19" i="204"/>
  <c r="T18" i="204"/>
  <c r="V18" i="203" l="1"/>
  <c r="U19" i="203"/>
  <c r="T19" i="204"/>
  <c r="U18" i="204"/>
  <c r="W18" i="203" l="1"/>
  <c r="V19" i="203"/>
  <c r="V18" i="204"/>
  <c r="U19" i="204"/>
  <c r="W19" i="203" l="1"/>
  <c r="X18" i="203"/>
  <c r="V19" i="204"/>
  <c r="W18" i="204"/>
  <c r="X18" i="204" l="1"/>
  <c r="W19" i="204"/>
  <c r="X19" i="203"/>
  <c r="Y18" i="203"/>
  <c r="Y18" i="204" l="1"/>
  <c r="X19" i="204"/>
  <c r="Y19" i="203"/>
  <c r="Z18" i="203"/>
  <c r="Z19" i="203" l="1"/>
  <c r="AA18" i="203"/>
  <c r="Y19" i="204"/>
  <c r="Z18" i="204"/>
  <c r="AA18" i="204" l="1"/>
  <c r="Z19" i="204"/>
  <c r="AB18" i="203"/>
  <c r="AA19" i="203"/>
  <c r="AC18" i="203" l="1"/>
  <c r="AB19" i="203"/>
  <c r="AA19" i="204"/>
  <c r="AB18" i="204"/>
  <c r="AB19" i="204" l="1"/>
  <c r="AC18" i="204"/>
  <c r="AD18" i="203"/>
  <c r="AC19" i="203"/>
  <c r="C27" i="203" l="1"/>
  <c r="AD19" i="203"/>
  <c r="AG20" i="203"/>
  <c r="AD18" i="204"/>
  <c r="AC19" i="204"/>
  <c r="AD19" i="204" l="1"/>
  <c r="C27" i="204"/>
  <c r="AG20" i="204"/>
  <c r="AG22" i="203"/>
  <c r="AG24" i="203"/>
  <c r="C28" i="203"/>
  <c r="D27" i="203"/>
  <c r="E27" i="203" l="1"/>
  <c r="D28" i="203"/>
  <c r="AG22" i="204"/>
  <c r="AG24" i="204"/>
  <c r="D27" i="204"/>
  <c r="C28" i="204"/>
  <c r="D28" i="204" l="1"/>
  <c r="E27" i="204"/>
  <c r="F27" i="203"/>
  <c r="E28" i="203"/>
  <c r="G27" i="203" l="1"/>
  <c r="F28" i="203"/>
  <c r="E28" i="204"/>
  <c r="F27" i="204"/>
  <c r="G27" i="204" l="1"/>
  <c r="F28" i="204"/>
  <c r="H27" i="203"/>
  <c r="G28" i="203"/>
  <c r="H28" i="203" l="1"/>
  <c r="I27" i="203"/>
  <c r="G28" i="204"/>
  <c r="H27" i="204"/>
  <c r="I27" i="204" l="1"/>
  <c r="H28" i="204"/>
  <c r="I28" i="203"/>
  <c r="J27" i="203"/>
  <c r="J28" i="203" l="1"/>
  <c r="K27" i="203"/>
  <c r="J27" i="204"/>
  <c r="I28" i="204"/>
  <c r="J28" i="204" l="1"/>
  <c r="K27" i="204"/>
  <c r="K28" i="203"/>
  <c r="L27" i="203"/>
  <c r="M27" i="203" l="1"/>
  <c r="L28" i="203"/>
  <c r="L27" i="204"/>
  <c r="K28" i="204"/>
  <c r="L28" i="204" l="1"/>
  <c r="M27" i="204"/>
  <c r="N27" i="203"/>
  <c r="M28" i="203"/>
  <c r="O27" i="203" l="1"/>
  <c r="N28" i="203"/>
  <c r="M28" i="204"/>
  <c r="N27" i="204"/>
  <c r="O27" i="204" l="1"/>
  <c r="N28" i="204"/>
  <c r="P27" i="203"/>
  <c r="O28" i="203"/>
  <c r="P28" i="203" l="1"/>
  <c r="Q27" i="203"/>
  <c r="O28" i="204"/>
  <c r="P27" i="204"/>
  <c r="Q27" i="204" l="1"/>
  <c r="P28" i="204"/>
  <c r="Q28" i="203"/>
  <c r="R27" i="203"/>
  <c r="R28" i="203" l="1"/>
  <c r="S27" i="203"/>
  <c r="R27" i="204"/>
  <c r="Q28" i="204"/>
  <c r="R28" i="204" l="1"/>
  <c r="S27" i="204"/>
  <c r="S28" i="203"/>
  <c r="T27" i="203"/>
  <c r="U27" i="203" l="1"/>
  <c r="T28" i="203"/>
  <c r="T27" i="204"/>
  <c r="S28" i="204"/>
  <c r="T28" i="204" l="1"/>
  <c r="U27" i="204"/>
  <c r="V27" i="203"/>
  <c r="U28" i="203"/>
  <c r="W27" i="203" l="1"/>
  <c r="V28" i="203"/>
  <c r="U28" i="204"/>
  <c r="V27" i="204"/>
  <c r="W27" i="204" l="1"/>
  <c r="V28" i="204"/>
  <c r="X27" i="203"/>
  <c r="W28" i="203"/>
  <c r="X28" i="203" l="1"/>
  <c r="Y27" i="203"/>
  <c r="W28" i="204"/>
  <c r="X27" i="204"/>
  <c r="Y27" i="204" l="1"/>
  <c r="X28" i="204"/>
  <c r="Y28" i="203"/>
  <c r="Z27" i="203"/>
  <c r="Z28" i="203" l="1"/>
  <c r="AA27" i="203"/>
  <c r="Z27" i="204"/>
  <c r="Y28" i="204"/>
  <c r="Z28" i="204" l="1"/>
  <c r="AA27" i="204"/>
  <c r="AA28" i="203"/>
  <c r="AB27" i="203"/>
  <c r="AC27" i="203" l="1"/>
  <c r="AB28" i="203"/>
  <c r="AB27" i="204"/>
  <c r="AA28" i="204"/>
  <c r="AB28" i="204" l="1"/>
  <c r="AC27" i="204"/>
  <c r="AD27" i="203"/>
  <c r="AC28" i="203"/>
  <c r="AD28" i="203" l="1"/>
  <c r="C36" i="203"/>
  <c r="AG29" i="203"/>
  <c r="AC28" i="204"/>
  <c r="AD27" i="204"/>
  <c r="AD28" i="204" l="1"/>
  <c r="C36" i="204"/>
  <c r="AG29" i="204"/>
  <c r="AG33" i="203"/>
  <c r="AG31" i="203"/>
  <c r="C37" i="203"/>
  <c r="D36" i="203"/>
  <c r="D37" i="203" l="1"/>
  <c r="E36" i="203"/>
  <c r="AG31" i="204"/>
  <c r="AG33" i="204"/>
  <c r="C37" i="204"/>
  <c r="D36" i="204"/>
  <c r="E36" i="204" l="1"/>
  <c r="D37" i="204"/>
  <c r="F36" i="203"/>
  <c r="E37" i="203"/>
  <c r="G36" i="203" l="1"/>
  <c r="F37" i="203"/>
  <c r="E37" i="204"/>
  <c r="F36" i="204"/>
  <c r="F37" i="204" l="1"/>
  <c r="G36" i="204"/>
  <c r="H36" i="203"/>
  <c r="G37" i="203"/>
  <c r="I36" i="203" l="1"/>
  <c r="H37" i="203"/>
  <c r="H36" i="204"/>
  <c r="G37" i="204"/>
  <c r="H37" i="204" l="1"/>
  <c r="I36" i="204"/>
  <c r="I37" i="203"/>
  <c r="J36" i="203"/>
  <c r="J37" i="203" l="1"/>
  <c r="K36" i="203"/>
  <c r="J36" i="204"/>
  <c r="I37" i="204"/>
  <c r="K36" i="204" l="1"/>
  <c r="J37" i="204"/>
  <c r="K37" i="203"/>
  <c r="L36" i="203"/>
  <c r="L37" i="203" l="1"/>
  <c r="M36" i="203"/>
  <c r="K37" i="204"/>
  <c r="L36" i="204"/>
  <c r="M36" i="204" l="1"/>
  <c r="L37" i="204"/>
  <c r="N36" i="203"/>
  <c r="M37" i="203"/>
  <c r="O36" i="203" l="1"/>
  <c r="N37" i="203"/>
  <c r="M37" i="204"/>
  <c r="N36" i="204"/>
  <c r="N37" i="204" l="1"/>
  <c r="O36" i="204"/>
  <c r="P36" i="203"/>
  <c r="O37" i="203"/>
  <c r="Q36" i="203" l="1"/>
  <c r="P37" i="203"/>
  <c r="P36" i="204"/>
  <c r="O37" i="204"/>
  <c r="P37" i="204" l="1"/>
  <c r="Q36" i="204"/>
  <c r="Q37" i="203"/>
  <c r="R36" i="203"/>
  <c r="R37" i="203" l="1"/>
  <c r="S36" i="203"/>
  <c r="R36" i="204"/>
  <c r="Q37" i="204"/>
  <c r="S36" i="204" l="1"/>
  <c r="R37" i="204"/>
  <c r="S37" i="203"/>
  <c r="T36" i="203"/>
  <c r="T37" i="203" l="1"/>
  <c r="U36" i="203"/>
  <c r="S37" i="204"/>
  <c r="T36" i="204"/>
  <c r="U36" i="204" l="1"/>
  <c r="T37" i="204"/>
  <c r="U37" i="203"/>
  <c r="V36" i="203"/>
  <c r="W36" i="203" l="1"/>
  <c r="V37" i="203"/>
  <c r="U37" i="204"/>
  <c r="V36" i="204"/>
  <c r="V37" i="204" l="1"/>
  <c r="W36" i="204"/>
  <c r="X36" i="203"/>
  <c r="W37" i="203"/>
  <c r="Y36" i="203" l="1"/>
  <c r="X37" i="203"/>
  <c r="X36" i="204"/>
  <c r="W37" i="204"/>
  <c r="X37" i="204" l="1"/>
  <c r="Y36" i="204"/>
  <c r="Y37" i="203"/>
  <c r="Z36" i="203"/>
  <c r="Z37" i="203" l="1"/>
  <c r="AA36" i="203"/>
  <c r="Z36" i="204"/>
  <c r="Y37" i="204"/>
  <c r="AA36" i="204" l="1"/>
  <c r="Z37" i="204"/>
  <c r="AB36" i="203"/>
  <c r="AA37" i="203"/>
  <c r="AB37" i="203" l="1"/>
  <c r="AC36" i="203"/>
  <c r="AA37" i="204"/>
  <c r="AB36" i="204"/>
  <c r="AC36" i="204" l="1"/>
  <c r="AB37" i="204"/>
  <c r="AC37" i="203"/>
  <c r="AD36" i="203"/>
  <c r="C45" i="203" l="1"/>
  <c r="AD37" i="203"/>
  <c r="AG38" i="203"/>
  <c r="AC37" i="204"/>
  <c r="AD36" i="204"/>
  <c r="AD37" i="204" l="1"/>
  <c r="C45" i="204"/>
  <c r="AG38" i="204"/>
  <c r="AG42" i="203"/>
  <c r="AG40" i="203"/>
  <c r="C46" i="203"/>
  <c r="D45" i="203"/>
  <c r="E45" i="203" l="1"/>
  <c r="D46" i="203"/>
  <c r="AG42" i="204"/>
  <c r="AG40" i="204"/>
  <c r="D45" i="204"/>
  <c r="C46" i="204"/>
  <c r="D46" i="204" l="1"/>
  <c r="E45" i="204"/>
  <c r="E46" i="203"/>
  <c r="F45" i="203"/>
  <c r="F46" i="203" l="1"/>
  <c r="G45" i="203"/>
  <c r="F45" i="204"/>
  <c r="E46" i="204"/>
  <c r="F46" i="204" l="1"/>
  <c r="G45" i="204"/>
  <c r="H45" i="203"/>
  <c r="G46" i="203"/>
  <c r="I45" i="203" l="1"/>
  <c r="H46" i="203"/>
  <c r="G46" i="204"/>
  <c r="H45" i="204"/>
  <c r="I45" i="204" l="1"/>
  <c r="H46" i="204"/>
  <c r="J45" i="203"/>
  <c r="I46" i="203"/>
  <c r="K45" i="203" l="1"/>
  <c r="J46" i="203"/>
  <c r="I46" i="204"/>
  <c r="J45" i="204"/>
  <c r="K45" i="204" l="1"/>
  <c r="J46" i="204"/>
  <c r="K46" i="203"/>
  <c r="L45" i="203"/>
  <c r="L46" i="203" l="1"/>
  <c r="M45" i="203"/>
  <c r="L45" i="204"/>
  <c r="K46" i="204"/>
  <c r="L46" i="204" l="1"/>
  <c r="M45" i="204"/>
  <c r="M46" i="203"/>
  <c r="N45" i="203"/>
  <c r="N46" i="203" l="1"/>
  <c r="O45" i="203"/>
  <c r="N45" i="204"/>
  <c r="M46" i="204"/>
  <c r="N46" i="204" l="1"/>
  <c r="O45" i="204"/>
  <c r="P45" i="203"/>
  <c r="O46" i="203"/>
  <c r="Q45" i="203" l="1"/>
  <c r="P46" i="203"/>
  <c r="O46" i="204"/>
  <c r="P45" i="204"/>
  <c r="Q45" i="204" l="1"/>
  <c r="P46" i="204"/>
  <c r="R45" i="203"/>
  <c r="Q46" i="203"/>
  <c r="S45" i="203" l="1"/>
  <c r="R46" i="203"/>
  <c r="Q46" i="204"/>
  <c r="R45" i="204"/>
  <c r="S45" i="204" l="1"/>
  <c r="R46" i="204"/>
  <c r="S46" i="203"/>
  <c r="T45" i="203"/>
  <c r="U45" i="203" l="1"/>
  <c r="T46" i="203"/>
  <c r="T45" i="204"/>
  <c r="S46" i="204"/>
  <c r="T46" i="204" l="1"/>
  <c r="U45" i="204"/>
  <c r="U46" i="203"/>
  <c r="V45" i="203"/>
  <c r="V46" i="203" l="1"/>
  <c r="W45" i="203"/>
  <c r="V45" i="204"/>
  <c r="U46" i="204"/>
  <c r="V46" i="204" l="1"/>
  <c r="W45" i="204"/>
  <c r="X45" i="203"/>
  <c r="W46" i="203"/>
  <c r="Y45" i="203" l="1"/>
  <c r="X46" i="203"/>
  <c r="W46" i="204"/>
  <c r="X45" i="204"/>
  <c r="Y45" i="204" l="1"/>
  <c r="X46" i="204"/>
  <c r="Z45" i="203"/>
  <c r="Y46" i="203"/>
  <c r="AA45" i="203" l="1"/>
  <c r="Z46" i="203"/>
  <c r="Y46" i="204"/>
  <c r="Z45" i="204"/>
  <c r="AA45" i="204" l="1"/>
  <c r="Z46" i="204"/>
  <c r="AA46" i="203"/>
  <c r="AB45" i="203"/>
  <c r="AB46" i="203" l="1"/>
  <c r="AC45" i="203"/>
  <c r="AB45" i="204"/>
  <c r="AA46" i="204"/>
  <c r="AB46" i="204" l="1"/>
  <c r="AC45" i="204"/>
  <c r="AC46" i="203"/>
  <c r="AD45" i="203"/>
  <c r="AD46" i="203" l="1"/>
  <c r="C54" i="203"/>
  <c r="AG47" i="203"/>
  <c r="AD45" i="204"/>
  <c r="AC46" i="204"/>
  <c r="AD46" i="204" l="1"/>
  <c r="C54" i="204"/>
  <c r="AG47" i="204"/>
  <c r="AG51" i="203"/>
  <c r="AG49" i="203"/>
  <c r="D54" i="203"/>
  <c r="C55" i="203"/>
  <c r="D55" i="203" l="1"/>
  <c r="E54" i="203"/>
  <c r="AG49" i="204"/>
  <c r="AG51" i="204"/>
  <c r="D54" i="204"/>
  <c r="C55" i="204"/>
  <c r="E54" i="204" l="1"/>
  <c r="D55" i="204"/>
  <c r="F54" i="203"/>
  <c r="E55" i="203"/>
  <c r="F55" i="203" l="1"/>
  <c r="G54" i="203"/>
  <c r="E55" i="204"/>
  <c r="F54" i="204"/>
  <c r="G54" i="204" l="1"/>
  <c r="F55" i="204"/>
  <c r="G55" i="203"/>
  <c r="H54" i="203"/>
  <c r="I54" i="203" l="1"/>
  <c r="H55" i="203"/>
  <c r="G55" i="204"/>
  <c r="H54" i="204"/>
  <c r="H55" i="204" l="1"/>
  <c r="I54" i="204"/>
  <c r="J54" i="203"/>
  <c r="I55" i="203"/>
  <c r="K54" i="203" l="1"/>
  <c r="J55" i="203"/>
  <c r="J54" i="204"/>
  <c r="I55" i="204"/>
  <c r="J55" i="204" l="1"/>
  <c r="K54" i="204"/>
  <c r="L54" i="203"/>
  <c r="K55" i="203"/>
  <c r="L55" i="203" l="1"/>
  <c r="M54" i="203"/>
  <c r="L54" i="204"/>
  <c r="K55" i="204"/>
  <c r="M54" i="204" l="1"/>
  <c r="L55" i="204"/>
  <c r="M55" i="203"/>
  <c r="N54" i="203"/>
  <c r="N55" i="203" l="1"/>
  <c r="O54" i="203"/>
  <c r="M55" i="204"/>
  <c r="N54" i="204"/>
  <c r="O54" i="204" l="1"/>
  <c r="N55" i="204"/>
  <c r="O55" i="203"/>
  <c r="P54" i="203"/>
  <c r="Q54" i="203" l="1"/>
  <c r="P55" i="203"/>
  <c r="O55" i="204"/>
  <c r="P54" i="204"/>
  <c r="P55" i="204" l="1"/>
  <c r="Q54" i="204"/>
  <c r="Q55" i="203"/>
  <c r="R54" i="203"/>
  <c r="S54" i="203" l="1"/>
  <c r="R55" i="203"/>
  <c r="R54" i="204"/>
  <c r="Q55" i="204"/>
  <c r="R55" i="204" l="1"/>
  <c r="S54" i="204"/>
  <c r="T54" i="203"/>
  <c r="S55" i="203"/>
  <c r="T55" i="203" l="1"/>
  <c r="U54" i="203"/>
  <c r="T54" i="204"/>
  <c r="S55" i="204"/>
  <c r="U54" i="204" l="1"/>
  <c r="T55" i="204"/>
  <c r="V54" i="203"/>
  <c r="U55" i="203"/>
  <c r="V55" i="203" l="1"/>
  <c r="W54" i="203"/>
  <c r="U55" i="204"/>
  <c r="V54" i="204"/>
  <c r="W54" i="204" l="1"/>
  <c r="V55" i="204"/>
  <c r="W55" i="203"/>
  <c r="X54" i="203"/>
  <c r="Y54" i="203" l="1"/>
  <c r="X55" i="203"/>
  <c r="W55" i="204"/>
  <c r="X54" i="204"/>
  <c r="X55" i="204" l="1"/>
  <c r="Y54" i="204"/>
  <c r="Z54" i="203"/>
  <c r="Y55" i="203"/>
  <c r="AA54" i="203" l="1"/>
  <c r="Z55" i="203"/>
  <c r="Z54" i="204"/>
  <c r="Y55" i="204"/>
  <c r="Z55" i="204" l="1"/>
  <c r="AA54" i="204"/>
  <c r="AB54" i="203"/>
  <c r="AA55" i="203"/>
  <c r="AB55" i="203" l="1"/>
  <c r="AC54" i="203"/>
  <c r="AB54" i="204"/>
  <c r="AA55" i="204"/>
  <c r="AC54" i="204" l="1"/>
  <c r="AB55" i="204"/>
  <c r="AC55" i="203"/>
  <c r="AD54" i="203"/>
  <c r="AD55" i="203" l="1"/>
  <c r="C63" i="203"/>
  <c r="AG56" i="203"/>
  <c r="AC55" i="204"/>
  <c r="AD54" i="204"/>
  <c r="C63" i="204" l="1"/>
  <c r="AD55" i="204"/>
  <c r="AG56" i="204"/>
  <c r="AG58" i="203"/>
  <c r="AG60" i="203"/>
  <c r="D63" i="203"/>
  <c r="C64" i="203"/>
  <c r="E63" i="203" l="1"/>
  <c r="D64" i="203"/>
  <c r="AG60" i="204"/>
  <c r="AG58" i="204"/>
  <c r="C64" i="204"/>
  <c r="D63" i="204"/>
  <c r="E63" i="204" l="1"/>
  <c r="D64" i="204"/>
  <c r="E64" i="203"/>
  <c r="F63" i="203"/>
  <c r="G63" i="203" l="1"/>
  <c r="F64" i="203"/>
  <c r="F63" i="204"/>
  <c r="E64" i="204"/>
  <c r="F64" i="204" l="1"/>
  <c r="G63" i="204"/>
  <c r="G64" i="203"/>
  <c r="H63" i="203"/>
  <c r="H64" i="203" l="1"/>
  <c r="I63" i="203"/>
  <c r="H63" i="204"/>
  <c r="G64" i="204"/>
  <c r="H64" i="204" l="1"/>
  <c r="I63" i="204"/>
  <c r="J63" i="203"/>
  <c r="I64" i="203"/>
  <c r="J64" i="203" l="1"/>
  <c r="K63" i="203"/>
  <c r="I64" i="204"/>
  <c r="J63" i="204"/>
  <c r="K63" i="204" l="1"/>
  <c r="J64" i="204"/>
  <c r="L63" i="203"/>
  <c r="K64" i="203"/>
  <c r="M63" i="203" l="1"/>
  <c r="L64" i="203"/>
  <c r="K64" i="204"/>
  <c r="L63" i="204"/>
  <c r="M63" i="204" l="1"/>
  <c r="L64" i="204"/>
  <c r="M64" i="203"/>
  <c r="N63" i="203"/>
  <c r="N64" i="203" l="1"/>
  <c r="O63" i="203"/>
  <c r="N63" i="204"/>
  <c r="M64" i="204"/>
  <c r="N64" i="204" l="1"/>
  <c r="O63" i="204"/>
  <c r="O64" i="203"/>
  <c r="P63" i="203"/>
  <c r="P64" i="203" l="1"/>
  <c r="Q63" i="203"/>
  <c r="P63" i="204"/>
  <c r="O64" i="204"/>
  <c r="P64" i="204" l="1"/>
  <c r="Q63" i="204"/>
  <c r="R63" i="203"/>
  <c r="Q64" i="203"/>
  <c r="S63" i="203" l="1"/>
  <c r="R64" i="203"/>
  <c r="Q64" i="204"/>
  <c r="R63" i="204"/>
  <c r="S63" i="204" l="1"/>
  <c r="R64" i="204"/>
  <c r="T63" i="203"/>
  <c r="S64" i="203"/>
  <c r="U63" i="203" l="1"/>
  <c r="T64" i="203"/>
  <c r="S64" i="204"/>
  <c r="T63" i="204"/>
  <c r="U63" i="204" l="1"/>
  <c r="T64" i="204"/>
  <c r="U64" i="203"/>
  <c r="V63" i="203"/>
  <c r="W63" i="203" l="1"/>
  <c r="V64" i="203"/>
  <c r="V63" i="204"/>
  <c r="U64" i="204"/>
  <c r="V64" i="204" l="1"/>
  <c r="W63" i="204"/>
  <c r="W64" i="203"/>
  <c r="X63" i="203"/>
  <c r="X64" i="203" l="1"/>
  <c r="Y63" i="203"/>
  <c r="X63" i="204"/>
  <c r="W64" i="204"/>
  <c r="X64" i="204" l="1"/>
  <c r="Y63" i="204"/>
  <c r="Z63" i="203"/>
  <c r="Y64" i="203"/>
  <c r="Z64" i="203" l="1"/>
  <c r="AA63" i="203"/>
  <c r="Y64" i="204"/>
  <c r="Z63" i="204"/>
  <c r="AA63" i="204" l="1"/>
  <c r="Z64" i="204"/>
  <c r="AB63" i="203"/>
  <c r="AA64" i="203"/>
  <c r="AC63" i="203" l="1"/>
  <c r="AB64" i="203"/>
  <c r="AA64" i="204"/>
  <c r="AB63" i="204"/>
  <c r="AC63" i="204" l="1"/>
  <c r="AB64" i="204"/>
  <c r="AC64" i="203"/>
  <c r="AD63" i="203"/>
  <c r="C72" i="203" l="1"/>
  <c r="AD64" i="203"/>
  <c r="AG65" i="203"/>
  <c r="AD63" i="204"/>
  <c r="AC64" i="204"/>
  <c r="AD64" i="204" l="1"/>
  <c r="C72" i="204"/>
  <c r="AG65" i="204"/>
  <c r="AG67" i="203"/>
  <c r="AG69" i="203"/>
  <c r="C73" i="203"/>
  <c r="D72" i="203"/>
  <c r="E72" i="203" l="1"/>
  <c r="D73" i="203"/>
  <c r="AG69" i="204"/>
  <c r="AG67" i="204"/>
  <c r="D72" i="204"/>
  <c r="C73" i="204"/>
  <c r="D73" i="204" l="1"/>
  <c r="E72" i="204"/>
  <c r="F72" i="203"/>
  <c r="E73" i="203"/>
  <c r="F73" i="203" l="1"/>
  <c r="G72" i="203"/>
  <c r="F72" i="204"/>
  <c r="E73" i="204"/>
  <c r="G72" i="204" l="1"/>
  <c r="F73" i="204"/>
  <c r="G73" i="203"/>
  <c r="H72" i="203"/>
  <c r="H73" i="203" l="1"/>
  <c r="I72" i="203"/>
  <c r="G73" i="204"/>
  <c r="H72" i="204"/>
  <c r="I72" i="204" l="1"/>
  <c r="H73" i="204"/>
  <c r="I73" i="203"/>
  <c r="J72" i="203"/>
  <c r="K72" i="203" l="1"/>
  <c r="J73" i="203"/>
  <c r="I73" i="204"/>
  <c r="J72" i="204"/>
  <c r="J73" i="204" l="1"/>
  <c r="K72" i="204"/>
  <c r="L72" i="203"/>
  <c r="K73" i="203"/>
  <c r="M72" i="203" l="1"/>
  <c r="L73" i="203"/>
  <c r="L72" i="204"/>
  <c r="K73" i="204"/>
  <c r="L73" i="204" l="1"/>
  <c r="M72" i="204"/>
  <c r="N72" i="203"/>
  <c r="M73" i="203"/>
  <c r="N73" i="203" l="1"/>
  <c r="O72" i="203"/>
  <c r="N72" i="204"/>
  <c r="M73" i="204"/>
  <c r="O72" i="204" l="1"/>
  <c r="N73" i="204"/>
  <c r="P72" i="203"/>
  <c r="O73" i="203"/>
  <c r="P73" i="203" l="1"/>
  <c r="Q72" i="203"/>
  <c r="O73" i="204"/>
  <c r="P72" i="204"/>
  <c r="Q72" i="204" l="1"/>
  <c r="P73" i="204"/>
  <c r="Q73" i="203"/>
  <c r="R72" i="203"/>
  <c r="S72" i="203" l="1"/>
  <c r="R73" i="203"/>
  <c r="Q73" i="204"/>
  <c r="R72" i="204"/>
  <c r="R73" i="204" l="1"/>
  <c r="S72" i="204"/>
  <c r="T72" i="203"/>
  <c r="S73" i="203"/>
  <c r="U72" i="203" l="1"/>
  <c r="T73" i="203"/>
  <c r="T72" i="204"/>
  <c r="S73" i="204"/>
  <c r="T73" i="204" l="1"/>
  <c r="U72" i="204"/>
  <c r="V72" i="203"/>
  <c r="U73" i="203"/>
  <c r="V73" i="203" l="1"/>
  <c r="W72" i="203"/>
  <c r="V72" i="204"/>
  <c r="U73" i="204"/>
  <c r="W72" i="204" l="1"/>
  <c r="V73" i="204"/>
  <c r="W73" i="203"/>
  <c r="X72" i="203"/>
  <c r="X73" i="203" l="1"/>
  <c r="Y72" i="203"/>
  <c r="W73" i="204"/>
  <c r="X72" i="204"/>
  <c r="Y72" i="204" l="1"/>
  <c r="X73" i="204"/>
  <c r="Y73" i="203"/>
  <c r="Z72" i="203"/>
  <c r="AA72" i="203" l="1"/>
  <c r="Z73" i="203"/>
  <c r="Y73" i="204"/>
  <c r="Z72" i="204"/>
  <c r="Z73" i="204" l="1"/>
  <c r="AA72" i="204"/>
  <c r="AB72" i="203"/>
  <c r="AA73" i="203"/>
  <c r="AC72" i="203" l="1"/>
  <c r="AB73" i="203"/>
  <c r="AB72" i="204"/>
  <c r="AA73" i="204"/>
  <c r="AB73" i="204" l="1"/>
  <c r="AC72" i="204"/>
  <c r="AD72" i="203"/>
  <c r="AC73" i="203"/>
  <c r="AD73" i="203" l="1"/>
  <c r="C81" i="203"/>
  <c r="AG74" i="203"/>
  <c r="AD72" i="204"/>
  <c r="AC73" i="204"/>
  <c r="AG76" i="203" l="1"/>
  <c r="AG78" i="203"/>
  <c r="AD73" i="204"/>
  <c r="C81" i="204"/>
  <c r="AG74" i="204"/>
  <c r="D81" i="203"/>
  <c r="C82" i="203"/>
  <c r="E81" i="203" l="1"/>
  <c r="D82" i="203"/>
  <c r="AG78" i="204"/>
  <c r="AG76" i="204"/>
  <c r="C82" i="204"/>
  <c r="D81" i="204"/>
  <c r="E81" i="204" l="1"/>
  <c r="D82" i="204"/>
  <c r="F81" i="203"/>
  <c r="E82" i="203"/>
  <c r="G81" i="203" l="1"/>
  <c r="F82" i="203"/>
  <c r="E82" i="204"/>
  <c r="F81" i="204"/>
  <c r="F82" i="204" l="1"/>
  <c r="G81" i="204"/>
  <c r="G82" i="203"/>
  <c r="H81" i="203"/>
  <c r="H82" i="203" l="1"/>
  <c r="I81" i="203"/>
  <c r="G82" i="204"/>
  <c r="H81" i="204"/>
  <c r="I81" i="204" l="1"/>
  <c r="H82" i="204"/>
  <c r="I82" i="203"/>
  <c r="J81" i="203"/>
  <c r="J82" i="203" l="1"/>
  <c r="K81" i="203"/>
  <c r="J81" i="204"/>
  <c r="I82" i="204"/>
  <c r="J82" i="204" l="1"/>
  <c r="K81" i="204"/>
  <c r="L81" i="203"/>
  <c r="K82" i="203"/>
  <c r="L82" i="203" l="1"/>
  <c r="M81" i="203"/>
  <c r="K82" i="204"/>
  <c r="L81" i="204"/>
  <c r="M81" i="204" l="1"/>
  <c r="L82" i="204"/>
  <c r="N81" i="203"/>
  <c r="M82" i="203"/>
  <c r="O81" i="203" l="1"/>
  <c r="N82" i="203"/>
  <c r="M82" i="204"/>
  <c r="N81" i="204"/>
  <c r="N82" i="204" l="1"/>
  <c r="O81" i="204"/>
  <c r="O82" i="203"/>
  <c r="P81" i="203"/>
  <c r="Q81" i="203" l="1"/>
  <c r="P82" i="203"/>
  <c r="O82" i="204"/>
  <c r="P81" i="204"/>
  <c r="Q81" i="204" l="1"/>
  <c r="P82" i="204"/>
  <c r="Q82" i="203"/>
  <c r="R81" i="203"/>
  <c r="R82" i="203" l="1"/>
  <c r="S81" i="203"/>
  <c r="R81" i="204"/>
  <c r="Q82" i="204"/>
  <c r="R82" i="204" l="1"/>
  <c r="S81" i="204"/>
  <c r="T81" i="203"/>
  <c r="S82" i="203"/>
  <c r="U81" i="203" l="1"/>
  <c r="T82" i="203"/>
  <c r="T81" i="204"/>
  <c r="S82" i="204"/>
  <c r="U81" i="204" l="1"/>
  <c r="T82" i="204"/>
  <c r="V81" i="203"/>
  <c r="U82" i="203"/>
  <c r="W81" i="203" l="1"/>
  <c r="V82" i="203"/>
  <c r="U82" i="204"/>
  <c r="V81" i="204"/>
  <c r="V82" i="204" l="1"/>
  <c r="W81" i="204"/>
  <c r="W82" i="203"/>
  <c r="X81" i="203"/>
  <c r="X82" i="203" l="1"/>
  <c r="Y81" i="203"/>
  <c r="W82" i="204"/>
  <c r="X81" i="204"/>
  <c r="Y81" i="204" l="1"/>
  <c r="X82" i="204"/>
  <c r="Y82" i="203"/>
  <c r="Z81" i="203"/>
  <c r="Z82" i="203" l="1"/>
  <c r="AA81" i="203"/>
  <c r="Z81" i="204"/>
  <c r="Y82" i="204"/>
  <c r="Z82" i="204" l="1"/>
  <c r="AA81" i="204"/>
  <c r="AB81" i="203"/>
  <c r="AA82" i="203"/>
  <c r="AB82" i="203" l="1"/>
  <c r="AC81" i="203"/>
  <c r="AA82" i="204"/>
  <c r="AB81" i="204"/>
  <c r="AB82" i="204" l="1"/>
  <c r="AG83" i="204"/>
  <c r="AD81" i="203"/>
  <c r="AC82" i="203"/>
  <c r="C98" i="203" l="1"/>
  <c r="AD82" i="203"/>
  <c r="AG83" i="203"/>
  <c r="AG85" i="204"/>
  <c r="AG87" i="204"/>
  <c r="AG87" i="203" l="1"/>
  <c r="AG85" i="203"/>
  <c r="C99" i="203"/>
  <c r="D98" i="203"/>
  <c r="D99" i="203" l="1"/>
  <c r="E98" i="203"/>
  <c r="AI5" i="204"/>
  <c r="AG5" i="204" s="1"/>
  <c r="AI6" i="204"/>
  <c r="AG6" i="204" s="1"/>
  <c r="AI4" i="204"/>
  <c r="AG4" i="204" s="1"/>
  <c r="E99" i="203" l="1"/>
  <c r="F98" i="203"/>
  <c r="F99" i="203" l="1"/>
  <c r="G98" i="203"/>
  <c r="G99" i="203" l="1"/>
  <c r="H98" i="203"/>
  <c r="H99" i="203" l="1"/>
  <c r="I98" i="203"/>
  <c r="J98" i="203" l="1"/>
  <c r="I99" i="203"/>
  <c r="K98" i="203" l="1"/>
  <c r="J99" i="203"/>
  <c r="K99" i="203" l="1"/>
  <c r="L98" i="203"/>
  <c r="L99" i="203" l="1"/>
  <c r="M98" i="203"/>
  <c r="M99" i="203" l="1"/>
  <c r="N98" i="203"/>
  <c r="N99" i="203" l="1"/>
  <c r="O98" i="203"/>
  <c r="O99" i="203" l="1"/>
  <c r="P98" i="203"/>
  <c r="Q98" i="203" l="1"/>
  <c r="P99" i="203"/>
  <c r="R98" i="203" l="1"/>
  <c r="Q99" i="203"/>
  <c r="R99" i="203" l="1"/>
  <c r="S98" i="203"/>
  <c r="S99" i="203" l="1"/>
  <c r="T98" i="203"/>
  <c r="T99" i="203" l="1"/>
  <c r="U98" i="203"/>
  <c r="U99" i="203" l="1"/>
  <c r="V98" i="203"/>
  <c r="W98" i="203" l="1"/>
  <c r="V99" i="203"/>
  <c r="W99" i="203" l="1"/>
  <c r="X98" i="203"/>
  <c r="Y98" i="203" l="1"/>
  <c r="X99" i="203"/>
  <c r="Z98" i="203" l="1"/>
  <c r="Y99" i="203"/>
  <c r="Z99" i="203" l="1"/>
  <c r="AA98" i="203"/>
  <c r="AA99" i="203" l="1"/>
  <c r="AB98" i="203"/>
  <c r="AB99" i="203" l="1"/>
  <c r="AC98" i="203"/>
  <c r="AC99" i="203" l="1"/>
  <c r="AD98" i="203"/>
  <c r="C107" i="203" l="1"/>
  <c r="AD99" i="203"/>
  <c r="AG100" i="203"/>
  <c r="AG102" i="203" l="1"/>
  <c r="AG104" i="203"/>
  <c r="D107" i="203"/>
  <c r="C108" i="203"/>
  <c r="D108" i="203" l="1"/>
  <c r="E107" i="203"/>
  <c r="E108" i="203" l="1"/>
  <c r="F107" i="203"/>
  <c r="F108" i="203" l="1"/>
  <c r="G107" i="203"/>
  <c r="G108" i="203" l="1"/>
  <c r="H107" i="203"/>
  <c r="I107" i="203" l="1"/>
  <c r="H108" i="203"/>
  <c r="J107" i="203" l="1"/>
  <c r="I108" i="203"/>
  <c r="K107" i="203" l="1"/>
  <c r="J108" i="203"/>
  <c r="L107" i="203" l="1"/>
  <c r="K108" i="203"/>
  <c r="L108" i="203" l="1"/>
  <c r="M107" i="203"/>
  <c r="M108" i="203" l="1"/>
  <c r="N107" i="203"/>
  <c r="N108" i="203" l="1"/>
  <c r="O107" i="203"/>
  <c r="P107" i="203" l="1"/>
  <c r="O108" i="203"/>
  <c r="Q107" i="203" l="1"/>
  <c r="P108" i="203"/>
  <c r="R107" i="203" l="1"/>
  <c r="Q108" i="203"/>
  <c r="S107" i="203" l="1"/>
  <c r="R108" i="203"/>
  <c r="T107" i="203" l="1"/>
  <c r="S108" i="203"/>
  <c r="T108" i="203" l="1"/>
  <c r="U107" i="203"/>
  <c r="U108" i="203" l="1"/>
  <c r="V107" i="203"/>
  <c r="V108" i="203" l="1"/>
  <c r="W107" i="203"/>
  <c r="W108" i="203" l="1"/>
  <c r="X107" i="203"/>
  <c r="Y107" i="203" l="1"/>
  <c r="X108" i="203"/>
  <c r="Z107" i="203" l="1"/>
  <c r="Y108" i="203"/>
  <c r="AA107" i="203" l="1"/>
  <c r="Z108" i="203"/>
  <c r="AB107" i="203" l="1"/>
  <c r="AA108" i="203"/>
  <c r="AB108" i="203" l="1"/>
  <c r="AC107" i="203"/>
  <c r="AC108" i="203" l="1"/>
  <c r="AD107" i="203"/>
  <c r="AD108" i="203" l="1"/>
  <c r="C116" i="203"/>
  <c r="AG109" i="203"/>
  <c r="AG113" i="203" l="1"/>
  <c r="AG111" i="203"/>
  <c r="D116" i="203"/>
  <c r="C117" i="203"/>
  <c r="E116" i="203" l="1"/>
  <c r="D117" i="203"/>
  <c r="E117" i="203" l="1"/>
  <c r="F116" i="203"/>
  <c r="F117" i="203" l="1"/>
  <c r="G116" i="203"/>
  <c r="G117" i="203" l="1"/>
  <c r="H116" i="203"/>
  <c r="H117" i="203" l="1"/>
  <c r="I116" i="203"/>
  <c r="J116" i="203" l="1"/>
  <c r="I117" i="203"/>
  <c r="K116" i="203" l="1"/>
  <c r="J117" i="203"/>
  <c r="L116" i="203" l="1"/>
  <c r="K117" i="203"/>
  <c r="M116" i="203" l="1"/>
  <c r="L117" i="203"/>
  <c r="M117" i="203" l="1"/>
  <c r="N116" i="203"/>
  <c r="N117" i="203" l="1"/>
  <c r="O116" i="203"/>
  <c r="O117" i="203" l="1"/>
  <c r="P116" i="203"/>
  <c r="Q116" i="203" l="1"/>
  <c r="P117" i="203"/>
  <c r="R116" i="203" l="1"/>
  <c r="Q117" i="203"/>
  <c r="S116" i="203" l="1"/>
  <c r="R117" i="203"/>
  <c r="T116" i="203" l="1"/>
  <c r="S117" i="203"/>
  <c r="U116" i="203" l="1"/>
  <c r="T117" i="203"/>
  <c r="U117" i="203" l="1"/>
  <c r="V116" i="203"/>
  <c r="V117" i="203" l="1"/>
  <c r="W116" i="203"/>
  <c r="W117" i="203" l="1"/>
  <c r="X116" i="203"/>
  <c r="X117" i="203" l="1"/>
  <c r="Y116" i="203"/>
  <c r="Z116" i="203" l="1"/>
  <c r="Y117" i="203"/>
  <c r="AA116" i="203" l="1"/>
  <c r="Z117" i="203"/>
  <c r="AB116" i="203" l="1"/>
  <c r="AA117" i="203"/>
  <c r="AC116" i="203" l="1"/>
  <c r="AB117" i="203"/>
  <c r="AC117" i="203" l="1"/>
  <c r="AD116" i="203"/>
  <c r="AD117" i="203" l="1"/>
  <c r="C125" i="203"/>
  <c r="AG118" i="203"/>
  <c r="AG122" i="203" l="1"/>
  <c r="AG120" i="203"/>
  <c r="D125" i="203"/>
  <c r="C126" i="203"/>
  <c r="E125" i="203" l="1"/>
  <c r="D126" i="203"/>
  <c r="E126" i="203" l="1"/>
  <c r="F125" i="203"/>
  <c r="F126" i="203" l="1"/>
  <c r="G125" i="203"/>
  <c r="G126" i="203" l="1"/>
  <c r="H125" i="203"/>
  <c r="H126" i="203" l="1"/>
  <c r="I125" i="203"/>
  <c r="J125" i="203" l="1"/>
  <c r="I126" i="203"/>
  <c r="K125" i="203" l="1"/>
  <c r="J126" i="203"/>
  <c r="L125" i="203" l="1"/>
  <c r="K126" i="203"/>
  <c r="M125" i="203" l="1"/>
  <c r="L126" i="203"/>
  <c r="M126" i="203" l="1"/>
  <c r="N125" i="203"/>
  <c r="N126" i="203" l="1"/>
  <c r="O125" i="203"/>
  <c r="O126" i="203" l="1"/>
  <c r="P125" i="203"/>
  <c r="P126" i="203" l="1"/>
  <c r="Q125" i="203"/>
  <c r="R125" i="203" l="1"/>
  <c r="Q126" i="203"/>
  <c r="S125" i="203" l="1"/>
  <c r="R126" i="203"/>
  <c r="T125" i="203" l="1"/>
  <c r="S126" i="203"/>
  <c r="U125" i="203" l="1"/>
  <c r="T126" i="203"/>
  <c r="V125" i="203" l="1"/>
  <c r="U126" i="203"/>
  <c r="V126" i="203" l="1"/>
  <c r="W125" i="203"/>
  <c r="W126" i="203" l="1"/>
  <c r="X125" i="203"/>
  <c r="X126" i="203" l="1"/>
  <c r="Y125" i="203"/>
  <c r="Z125" i="203" l="1"/>
  <c r="Y126" i="203"/>
  <c r="AA125" i="203" l="1"/>
  <c r="Z126" i="203"/>
  <c r="AB125" i="203" l="1"/>
  <c r="AA126" i="203"/>
  <c r="AC125" i="203" l="1"/>
  <c r="AB126" i="203"/>
  <c r="AC126" i="203" l="1"/>
  <c r="AD125" i="203"/>
  <c r="AD126" i="203" l="1"/>
  <c r="C134" i="203"/>
  <c r="AG127" i="203"/>
  <c r="AG129" i="203" l="1"/>
  <c r="AG131" i="203"/>
  <c r="D134" i="203"/>
  <c r="C135" i="203"/>
  <c r="E134" i="203" l="1"/>
  <c r="D135" i="203"/>
  <c r="F134" i="203" l="1"/>
  <c r="E135" i="203"/>
  <c r="G134" i="203" l="1"/>
  <c r="F135" i="203"/>
  <c r="G135" i="203" l="1"/>
  <c r="H134" i="203"/>
  <c r="H135" i="203" l="1"/>
  <c r="I134" i="203"/>
  <c r="I135" i="203" l="1"/>
  <c r="J134" i="203"/>
  <c r="J135" i="203" l="1"/>
  <c r="K134" i="203"/>
  <c r="L134" i="203" l="1"/>
  <c r="K135" i="203"/>
  <c r="M134" i="203" l="1"/>
  <c r="L135" i="203"/>
  <c r="N134" i="203" l="1"/>
  <c r="M135" i="203"/>
  <c r="O134" i="203" l="1"/>
  <c r="N135" i="203"/>
  <c r="O135" i="203" l="1"/>
  <c r="P134" i="203"/>
  <c r="P135" i="203" l="1"/>
  <c r="Q134" i="203"/>
  <c r="Q135" i="203" l="1"/>
  <c r="R134" i="203"/>
  <c r="R135" i="203" l="1"/>
  <c r="S134" i="203"/>
  <c r="T134" i="203" l="1"/>
  <c r="S135" i="203"/>
  <c r="U134" i="203" l="1"/>
  <c r="T135" i="203"/>
  <c r="V134" i="203" l="1"/>
  <c r="U135" i="203"/>
  <c r="W134" i="203" l="1"/>
  <c r="V135" i="203"/>
  <c r="W135" i="203" l="1"/>
  <c r="X134" i="203"/>
  <c r="X135" i="203" l="1"/>
  <c r="Y134" i="203"/>
  <c r="Y135" i="203" l="1"/>
  <c r="Z134" i="203"/>
  <c r="Z135" i="203" l="1"/>
  <c r="AA134" i="203"/>
  <c r="AB134" i="203" l="1"/>
  <c r="AA135" i="203"/>
  <c r="AC134" i="203" l="1"/>
  <c r="AB135" i="203"/>
  <c r="AD134" i="203" l="1"/>
  <c r="AC135" i="203"/>
  <c r="C143" i="203" l="1"/>
  <c r="AD135" i="203"/>
  <c r="AG136" i="203"/>
  <c r="AG138" i="203" l="1"/>
  <c r="AG140" i="203"/>
  <c r="D143" i="203"/>
  <c r="C144" i="203"/>
  <c r="E143" i="203" l="1"/>
  <c r="D144" i="203"/>
  <c r="F143" i="203" l="1"/>
  <c r="E144" i="203"/>
  <c r="G143" i="203" l="1"/>
  <c r="F144" i="203"/>
  <c r="H143" i="203" l="1"/>
  <c r="G144" i="203"/>
  <c r="H144" i="203" l="1"/>
  <c r="I143" i="203"/>
  <c r="I144" i="203" l="1"/>
  <c r="J143" i="203"/>
  <c r="J144" i="203" l="1"/>
  <c r="K143" i="203"/>
  <c r="L143" i="203" l="1"/>
  <c r="K144" i="203"/>
  <c r="M143" i="203" l="1"/>
  <c r="L144" i="203"/>
  <c r="N143" i="203" l="1"/>
  <c r="M144" i="203"/>
  <c r="O143" i="203" l="1"/>
  <c r="N144" i="203"/>
  <c r="O144" i="203" l="1"/>
  <c r="P143" i="203"/>
  <c r="P144" i="203" l="1"/>
  <c r="Q143" i="203"/>
  <c r="Q144" i="203" l="1"/>
  <c r="R143" i="203"/>
  <c r="R144" i="203" l="1"/>
  <c r="S143" i="203"/>
  <c r="T143" i="203" l="1"/>
  <c r="S144" i="203"/>
  <c r="U143" i="203" l="1"/>
  <c r="T144" i="203"/>
  <c r="V143" i="203" l="1"/>
  <c r="U144" i="203"/>
  <c r="W143" i="203" l="1"/>
  <c r="V144" i="203"/>
  <c r="X143" i="203" l="1"/>
  <c r="W144" i="203"/>
  <c r="X144" i="203" l="1"/>
  <c r="Y143" i="203"/>
  <c r="Y144" i="203" l="1"/>
  <c r="Z143" i="203"/>
  <c r="Z144" i="203" l="1"/>
  <c r="AA143" i="203"/>
  <c r="AB143" i="203" l="1"/>
  <c r="AA144" i="203"/>
  <c r="AC143" i="203" l="1"/>
  <c r="AB144" i="203"/>
  <c r="AD143" i="203" l="1"/>
  <c r="AC144" i="203"/>
  <c r="AD144" i="203" l="1"/>
  <c r="C152" i="203"/>
  <c r="AG145" i="203"/>
  <c r="AG149" i="203" l="1"/>
  <c r="AG147" i="203"/>
  <c r="C153" i="203"/>
  <c r="D152" i="203"/>
  <c r="E152" i="203" l="1"/>
  <c r="D153" i="203"/>
  <c r="F152" i="203" l="1"/>
  <c r="E153" i="203"/>
  <c r="G152" i="203" l="1"/>
  <c r="F153" i="203"/>
  <c r="H152" i="203" l="1"/>
  <c r="G153" i="203"/>
  <c r="H153" i="203" l="1"/>
  <c r="I152" i="203"/>
  <c r="I153" i="203" l="1"/>
  <c r="J152" i="203"/>
  <c r="J153" i="203" l="1"/>
  <c r="K152" i="203"/>
  <c r="K153" i="203" l="1"/>
  <c r="L152" i="203"/>
  <c r="M152" i="203" l="1"/>
  <c r="L153" i="203"/>
  <c r="N152" i="203" l="1"/>
  <c r="M153" i="203"/>
  <c r="O152" i="203" l="1"/>
  <c r="N153" i="203"/>
  <c r="P152" i="203" l="1"/>
  <c r="O153" i="203"/>
  <c r="Q152" i="203" l="1"/>
  <c r="P153" i="203"/>
  <c r="Q153" i="203" l="1"/>
  <c r="R152" i="203"/>
  <c r="R153" i="203" l="1"/>
  <c r="S152" i="203"/>
  <c r="S153" i="203" l="1"/>
  <c r="T152" i="203"/>
  <c r="U152" i="203" l="1"/>
  <c r="T153" i="203"/>
  <c r="V152" i="203" l="1"/>
  <c r="U153" i="203"/>
  <c r="V153" i="203" l="1"/>
  <c r="W152" i="203"/>
  <c r="X152" i="203" l="1"/>
  <c r="W153" i="203"/>
  <c r="X153" i="203" l="1"/>
  <c r="Y152" i="203"/>
  <c r="Z152" i="203" l="1"/>
  <c r="Y153" i="203"/>
  <c r="Z153" i="203" l="1"/>
  <c r="AA152" i="203"/>
  <c r="AA153" i="203" l="1"/>
  <c r="AB152" i="203"/>
  <c r="AB153" i="203" l="1"/>
  <c r="AC152" i="203"/>
  <c r="AC153" i="203" l="1"/>
  <c r="AD152" i="203"/>
  <c r="AD153" i="203" l="1"/>
  <c r="C161" i="203"/>
  <c r="AG154" i="203"/>
  <c r="AG156" i="203" l="1"/>
  <c r="AG158" i="203"/>
  <c r="C162" i="203"/>
  <c r="D161" i="203"/>
  <c r="E161" i="203" l="1"/>
  <c r="D162" i="203"/>
  <c r="E162" i="203" l="1"/>
  <c r="F161" i="203"/>
  <c r="F162" i="203" l="1"/>
  <c r="G161" i="203"/>
  <c r="H161" i="203" l="1"/>
  <c r="G162" i="203"/>
  <c r="H162" i="203" l="1"/>
  <c r="I161" i="203"/>
  <c r="J161" i="203" l="1"/>
  <c r="I162" i="203"/>
  <c r="K161" i="203" l="1"/>
  <c r="J162" i="203"/>
  <c r="K162" i="203" l="1"/>
  <c r="L161" i="203"/>
  <c r="M161" i="203" l="1"/>
  <c r="L162" i="203"/>
  <c r="M162" i="203" l="1"/>
  <c r="N161" i="203"/>
  <c r="N162" i="203" l="1"/>
  <c r="O161" i="203"/>
  <c r="P161" i="203" l="1"/>
  <c r="O162" i="203"/>
  <c r="P162" i="203" l="1"/>
  <c r="Q161" i="203"/>
  <c r="R161" i="203" l="1"/>
  <c r="Q162" i="203"/>
  <c r="S161" i="203" l="1"/>
  <c r="R162" i="203"/>
  <c r="S162" i="203" l="1"/>
  <c r="T161" i="203"/>
  <c r="U161" i="203" l="1"/>
  <c r="T162" i="203"/>
  <c r="U162" i="203" l="1"/>
  <c r="V161" i="203"/>
  <c r="V162" i="203" l="1"/>
  <c r="W161" i="203"/>
  <c r="X161" i="203" l="1"/>
  <c r="W162" i="203"/>
  <c r="X162" i="203" l="1"/>
  <c r="Y161" i="203"/>
  <c r="Z161" i="203" l="1"/>
  <c r="Y162" i="203"/>
  <c r="AA161" i="203" l="1"/>
  <c r="Z162" i="203"/>
  <c r="AA162" i="203" l="1"/>
  <c r="AB161" i="203"/>
  <c r="AC161" i="203" l="1"/>
  <c r="AB162" i="203"/>
  <c r="AC162" i="203" l="1"/>
  <c r="AD161" i="203"/>
  <c r="AD162" i="203" l="1"/>
  <c r="C170" i="203"/>
  <c r="AG163" i="203"/>
  <c r="AG167" i="203" l="1"/>
  <c r="AG165" i="203"/>
  <c r="D170" i="203"/>
  <c r="C171" i="203"/>
  <c r="D171" i="203" l="1"/>
  <c r="E170" i="203"/>
  <c r="F170" i="203" l="1"/>
  <c r="E171" i="203"/>
  <c r="F171" i="203" l="1"/>
  <c r="G170" i="203"/>
  <c r="G171" i="203" l="1"/>
  <c r="H170" i="203"/>
  <c r="I170" i="203" l="1"/>
  <c r="H171" i="203"/>
  <c r="I171" i="203" l="1"/>
  <c r="J170" i="203"/>
  <c r="K170" i="203" l="1"/>
  <c r="J171" i="203"/>
  <c r="L170" i="203" l="1"/>
  <c r="K171" i="203"/>
  <c r="L171" i="203" l="1"/>
  <c r="M170" i="203"/>
  <c r="N170" i="203" l="1"/>
  <c r="M171" i="203"/>
  <c r="N171" i="203" l="1"/>
  <c r="O170" i="203"/>
  <c r="O171" i="203" l="1"/>
  <c r="P170" i="203"/>
  <c r="Q170" i="203" l="1"/>
  <c r="P171" i="203"/>
  <c r="Q171" i="203" l="1"/>
  <c r="R170" i="203"/>
  <c r="S170" i="203" l="1"/>
  <c r="R171" i="203"/>
  <c r="T170" i="203" l="1"/>
  <c r="S171" i="203"/>
  <c r="T171" i="203" l="1"/>
  <c r="U170" i="203"/>
  <c r="V170" i="203" l="1"/>
  <c r="U171" i="203"/>
  <c r="V171" i="203" l="1"/>
  <c r="W170" i="203"/>
  <c r="W171" i="203" l="1"/>
  <c r="X170" i="203"/>
  <c r="Y170" i="203" l="1"/>
  <c r="X171" i="203"/>
  <c r="Y171" i="203" l="1"/>
  <c r="Z170" i="203"/>
  <c r="AA170" i="203" l="1"/>
  <c r="Z171" i="203"/>
  <c r="AB170" i="203" l="1"/>
  <c r="AA171" i="203"/>
  <c r="AB171" i="203" l="1"/>
  <c r="AC170" i="203"/>
  <c r="AD170" i="203" l="1"/>
  <c r="AC171" i="203"/>
  <c r="AD171" i="203" l="1"/>
  <c r="AG172" i="203"/>
  <c r="AG174" i="203" l="1"/>
  <c r="AG176" i="203"/>
  <c r="U4" i="203"/>
  <c r="U5" i="203" l="1"/>
  <c r="Y4" i="203"/>
  <c r="AI5" i="203" l="1"/>
  <c r="AG5" i="203" s="1"/>
  <c r="AI4" i="203"/>
  <c r="AG4" i="203" s="1"/>
  <c r="AI6" i="203"/>
  <c r="AG6" i="203" s="1"/>
  <c r="Y5" i="203"/>
</calcChain>
</file>

<file path=xl/sharedStrings.xml><?xml version="1.0" encoding="utf-8"?>
<sst xmlns="http://schemas.openxmlformats.org/spreadsheetml/2006/main" count="5403" uniqueCount="2460">
  <si>
    <t>処分業者（中間処理または最終処分）</t>
    <rPh sb="0" eb="2">
      <t>ショブン</t>
    </rPh>
    <rPh sb="2" eb="4">
      <t>ギョウシャ</t>
    </rPh>
    <rPh sb="5" eb="7">
      <t>チュウカン</t>
    </rPh>
    <rPh sb="7" eb="9">
      <t>ショリ</t>
    </rPh>
    <rPh sb="12" eb="14">
      <t>サイシュウ</t>
    </rPh>
    <rPh sb="14" eb="16">
      <t>ショブン</t>
    </rPh>
    <phoneticPr fontId="14"/>
  </si>
  <si>
    <t>許可期限</t>
    <rPh sb="0" eb="2">
      <t>キョカ</t>
    </rPh>
    <rPh sb="2" eb="4">
      <t>キゲン</t>
    </rPh>
    <phoneticPr fontId="14"/>
  </si>
  <si>
    <t>　中間処理　①脱水　②乾燥　③焼却　④破砕　⑤選別　⑥その他</t>
    <rPh sb="1" eb="3">
      <t>チュウカン</t>
    </rPh>
    <rPh sb="3" eb="5">
      <t>ショリ</t>
    </rPh>
    <phoneticPr fontId="1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</si>
  <si>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4"/>
  </si>
  <si>
    <t>工　事　名</t>
  </si>
  <si>
    <t>年</t>
    <rPh sb="0" eb="1">
      <t>ネン</t>
    </rPh>
    <phoneticPr fontId="14"/>
  </si>
  <si>
    <t>月</t>
    <rPh sb="0" eb="1">
      <t>ガツ</t>
    </rPh>
    <phoneticPr fontId="14"/>
  </si>
  <si>
    <t>日</t>
    <rPh sb="0" eb="1">
      <t>ニチ</t>
    </rPh>
    <phoneticPr fontId="14"/>
  </si>
  <si>
    <t>記</t>
  </si>
  <si>
    <t>事務所電話番号</t>
    <rPh sb="0" eb="2">
      <t>ジム</t>
    </rPh>
    <rPh sb="2" eb="3">
      <t>ショ</t>
    </rPh>
    <rPh sb="3" eb="5">
      <t>デンワ</t>
    </rPh>
    <rPh sb="5" eb="7">
      <t>バンゴウ</t>
    </rPh>
    <phoneticPr fontId="14"/>
  </si>
  <si>
    <t>会社名</t>
    <rPh sb="0" eb="3">
      <t>カイシャメイ</t>
    </rPh>
    <phoneticPr fontId="14"/>
  </si>
  <si>
    <t>代表者</t>
    <rPh sb="0" eb="3">
      <t>ダイヒョウシャ</t>
    </rPh>
    <phoneticPr fontId="14"/>
  </si>
  <si>
    <t>電話</t>
    <rPh sb="0" eb="2">
      <t>デンワ</t>
    </rPh>
    <phoneticPr fontId="14"/>
  </si>
  <si>
    <t>ファックス</t>
    <phoneticPr fontId="14"/>
  </si>
  <si>
    <t>～</t>
    <phoneticPr fontId="14"/>
  </si>
  <si>
    <t>安全・訓練等の活動計画書</t>
    <rPh sb="0" eb="2">
      <t>アンゼン</t>
    </rPh>
    <rPh sb="3" eb="5">
      <t>クンレン</t>
    </rPh>
    <rPh sb="5" eb="6">
      <t>トウ</t>
    </rPh>
    <rPh sb="7" eb="9">
      <t>カツドウ</t>
    </rPh>
    <rPh sb="9" eb="12">
      <t>ケイカクショ</t>
    </rPh>
    <phoneticPr fontId="14"/>
  </si>
  <si>
    <t>実施
年月日</t>
    <rPh sb="0" eb="2">
      <t>ジッシ</t>
    </rPh>
    <rPh sb="3" eb="6">
      <t>ネンガッピ</t>
    </rPh>
    <phoneticPr fontId="14"/>
  </si>
  <si>
    <t>記</t>
    <rPh sb="0" eb="1">
      <t>キ</t>
    </rPh>
    <phoneticPr fontId="14"/>
  </si>
  <si>
    <t>単位</t>
    <rPh sb="0" eb="2">
      <t>タンイ</t>
    </rPh>
    <phoneticPr fontId="14"/>
  </si>
  <si>
    <t>備考欄</t>
    <rPh sb="0" eb="2">
      <t>ビコウ</t>
    </rPh>
    <rPh sb="2" eb="3">
      <t>ラン</t>
    </rPh>
    <phoneticPr fontId="14"/>
  </si>
  <si>
    <t>項目</t>
    <rPh sb="0" eb="2">
      <t>コウモク</t>
    </rPh>
    <phoneticPr fontId="14"/>
  </si>
  <si>
    <t>入力欄</t>
    <rPh sb="0" eb="2">
      <t>ニュウリョク</t>
    </rPh>
    <rPh sb="2" eb="3">
      <t>ラン</t>
    </rPh>
    <phoneticPr fontId="14"/>
  </si>
  <si>
    <t>小項目</t>
    <rPh sb="0" eb="3">
      <t>ショウコウモク</t>
    </rPh>
    <phoneticPr fontId="14"/>
  </si>
  <si>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4"/>
  </si>
  <si>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4"/>
  </si>
  <si>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4"/>
  </si>
  <si>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4"/>
  </si>
  <si>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4"/>
  </si>
  <si>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4"/>
  </si>
  <si>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4"/>
  </si>
  <si>
    <t>書   類   名</t>
    <rPh sb="0" eb="1">
      <t>ショ</t>
    </rPh>
    <rPh sb="4" eb="5">
      <t>タグイ</t>
    </rPh>
    <rPh sb="8" eb="9">
      <t>メイ</t>
    </rPh>
    <phoneticPr fontId="14"/>
  </si>
  <si>
    <t>摘          要</t>
    <rPh sb="0" eb="1">
      <t>チャク</t>
    </rPh>
    <rPh sb="11" eb="12">
      <t>ヨウ</t>
    </rPh>
    <phoneticPr fontId="14"/>
  </si>
  <si>
    <t>参     照   ( * 2 )</t>
    <rPh sb="0" eb="1">
      <t>サン</t>
    </rPh>
    <rPh sb="6" eb="7">
      <t>アキラ</t>
    </rPh>
    <phoneticPr fontId="14"/>
  </si>
  <si>
    <t>工程表</t>
    <rPh sb="0" eb="3">
      <t>コウテイヒョウ</t>
    </rPh>
    <phoneticPr fontId="14"/>
  </si>
  <si>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4"/>
  </si>
  <si>
    <t>様式-1</t>
    <rPh sb="0" eb="2">
      <t>ヨウシキ</t>
    </rPh>
    <phoneticPr fontId="14"/>
  </si>
  <si>
    <t>発注者</t>
    <rPh sb="0" eb="3">
      <t>ハッチュウシャ</t>
    </rPh>
    <phoneticPr fontId="14"/>
  </si>
  <si>
    <t>各種試験成績表（公的試験機関）</t>
    <rPh sb="0" eb="2">
      <t>カクシュ</t>
    </rPh>
    <rPh sb="2" eb="4">
      <t>シケン</t>
    </rPh>
    <rPh sb="4" eb="7">
      <t>セイセキヒョウ</t>
    </rPh>
    <rPh sb="8" eb="10">
      <t>コウテキ</t>
    </rPh>
    <rPh sb="10" eb="12">
      <t>シケン</t>
    </rPh>
    <rPh sb="12" eb="14">
      <t>キカン</t>
    </rPh>
    <phoneticPr fontId="14"/>
  </si>
  <si>
    <t>材料出荷証明書</t>
    <rPh sb="0" eb="2">
      <t>ザイリョウ</t>
    </rPh>
    <rPh sb="2" eb="4">
      <t>シュッカ</t>
    </rPh>
    <rPh sb="4" eb="7">
      <t>ショウメイショ</t>
    </rPh>
    <phoneticPr fontId="14"/>
  </si>
  <si>
    <t>建設発生土処分地確認書</t>
    <rPh sb="0" eb="2">
      <t>ケンセツ</t>
    </rPh>
    <rPh sb="2" eb="4">
      <t>ハッセイ</t>
    </rPh>
    <rPh sb="4" eb="5">
      <t>ド</t>
    </rPh>
    <rPh sb="5" eb="7">
      <t>ショブン</t>
    </rPh>
    <rPh sb="7" eb="8">
      <t>チ</t>
    </rPh>
    <rPh sb="8" eb="11">
      <t>カクニンショ</t>
    </rPh>
    <phoneticPr fontId="14"/>
  </si>
  <si>
    <t>番号</t>
    <rPh sb="0" eb="2">
      <t>バンゴウ</t>
    </rPh>
    <phoneticPr fontId="14"/>
  </si>
  <si>
    <t>建設発生土処分地計画書</t>
    <rPh sb="0" eb="2">
      <t>ケンセツ</t>
    </rPh>
    <rPh sb="2" eb="5">
      <t>ハッセイド</t>
    </rPh>
    <rPh sb="5" eb="8">
      <t>ショブンチ</t>
    </rPh>
    <rPh sb="8" eb="11">
      <t>ケイカクショ</t>
    </rPh>
    <phoneticPr fontId="14"/>
  </si>
  <si>
    <t>建設発生土量</t>
    <rPh sb="0" eb="2">
      <t>ケンセツ</t>
    </rPh>
    <rPh sb="2" eb="5">
      <t>ハッセイド</t>
    </rPh>
    <rPh sb="5" eb="6">
      <t>リョウ</t>
    </rPh>
    <phoneticPr fontId="14"/>
  </si>
  <si>
    <t>運搬距離</t>
    <rPh sb="0" eb="2">
      <t>ウンパン</t>
    </rPh>
    <rPh sb="2" eb="4">
      <t>キョリ</t>
    </rPh>
    <phoneticPr fontId="14"/>
  </si>
  <si>
    <t>建設発生土処分地</t>
    <rPh sb="0" eb="2">
      <t>ケンセツ</t>
    </rPh>
    <rPh sb="2" eb="5">
      <t>ハッセイド</t>
    </rPh>
    <rPh sb="5" eb="8">
      <t>ショブンチ</t>
    </rPh>
    <phoneticPr fontId="14"/>
  </si>
  <si>
    <t>処分地面積</t>
    <rPh sb="0" eb="3">
      <t>ショブンチ</t>
    </rPh>
    <rPh sb="3" eb="5">
      <t>メンセキ</t>
    </rPh>
    <phoneticPr fontId="14"/>
  </si>
  <si>
    <t>㎡</t>
    <phoneticPr fontId="14"/>
  </si>
  <si>
    <t>㎥</t>
    <phoneticPr fontId="14"/>
  </si>
  <si>
    <t>建設発生土処分地確認書</t>
    <rPh sb="0" eb="2">
      <t>ケンセツ</t>
    </rPh>
    <rPh sb="2" eb="5">
      <t>ハッセイド</t>
    </rPh>
    <rPh sb="5" eb="8">
      <t>ショブンチ</t>
    </rPh>
    <rPh sb="8" eb="11">
      <t>カクニンショ</t>
    </rPh>
    <phoneticPr fontId="14"/>
  </si>
  <si>
    <t>共通項目入力シート</t>
    <rPh sb="0" eb="2">
      <t>キョウツウ</t>
    </rPh>
    <rPh sb="2" eb="4">
      <t>コウモク</t>
    </rPh>
    <rPh sb="4" eb="6">
      <t>ニュウリョク</t>
    </rPh>
    <phoneticPr fontId="14"/>
  </si>
  <si>
    <t>住所</t>
    <rPh sb="0" eb="2">
      <t>ジュウショ</t>
    </rPh>
    <phoneticPr fontId="14"/>
  </si>
  <si>
    <t>氏名</t>
    <rPh sb="0" eb="2">
      <t>シメイ</t>
    </rPh>
    <phoneticPr fontId="14"/>
  </si>
  <si>
    <t>生年月日</t>
    <rPh sb="0" eb="2">
      <t>セイネン</t>
    </rPh>
    <rPh sb="2" eb="4">
      <t>ガッピ</t>
    </rPh>
    <phoneticPr fontId="14"/>
  </si>
  <si>
    <t>資格</t>
    <rPh sb="0" eb="2">
      <t>シカク</t>
    </rPh>
    <phoneticPr fontId="14"/>
  </si>
  <si>
    <t>工事名</t>
    <rPh sb="0" eb="3">
      <t>コウジメイ</t>
    </rPh>
    <phoneticPr fontId="14"/>
  </si>
  <si>
    <t>工事箇所</t>
    <rPh sb="0" eb="2">
      <t>コウジ</t>
    </rPh>
    <rPh sb="2" eb="4">
      <t>カショ</t>
    </rPh>
    <phoneticPr fontId="14"/>
  </si>
  <si>
    <t>工期</t>
    <rPh sb="0" eb="2">
      <t>コウキ</t>
    </rPh>
    <phoneticPr fontId="14"/>
  </si>
  <si>
    <t>現場代理人</t>
    <rPh sb="0" eb="2">
      <t>ゲンバ</t>
    </rPh>
    <rPh sb="2" eb="5">
      <t>ダイリニン</t>
    </rPh>
    <phoneticPr fontId="14"/>
  </si>
  <si>
    <t>主任技術者</t>
    <rPh sb="0" eb="2">
      <t>シュニン</t>
    </rPh>
    <rPh sb="2" eb="5">
      <t>ギジュツシャ</t>
    </rPh>
    <phoneticPr fontId="14"/>
  </si>
  <si>
    <t>請負代金</t>
    <rPh sb="0" eb="2">
      <t>ウケオイ</t>
    </rPh>
    <rPh sb="2" eb="4">
      <t>ダイキン</t>
    </rPh>
    <phoneticPr fontId="14"/>
  </si>
  <si>
    <t>事業名</t>
    <rPh sb="0" eb="2">
      <t>ジギョウ</t>
    </rPh>
    <rPh sb="2" eb="3">
      <t>メイ</t>
    </rPh>
    <phoneticPr fontId="14"/>
  </si>
  <si>
    <t>税込み</t>
    <rPh sb="0" eb="2">
      <t>ゼイコ</t>
    </rPh>
    <phoneticPr fontId="14"/>
  </si>
  <si>
    <t>起工番号</t>
    <rPh sb="0" eb="2">
      <t>キコウ</t>
    </rPh>
    <rPh sb="2" eb="4">
      <t>バンゴウ</t>
    </rPh>
    <phoneticPr fontId="14"/>
  </si>
  <si>
    <t>商号</t>
    <rPh sb="0" eb="2">
      <t>ショウゴウ</t>
    </rPh>
    <phoneticPr fontId="14"/>
  </si>
  <si>
    <t>路線</t>
    <rPh sb="0" eb="2">
      <t>ロセン</t>
    </rPh>
    <phoneticPr fontId="14"/>
  </si>
  <si>
    <t>河川</t>
    <rPh sb="0" eb="2">
      <t>カセン</t>
    </rPh>
    <phoneticPr fontId="14"/>
  </si>
  <si>
    <t>名</t>
    <rPh sb="0" eb="1">
      <t>メイ</t>
    </rPh>
    <phoneticPr fontId="14"/>
  </si>
  <si>
    <t>安全教育活動の内容</t>
    <rPh sb="0" eb="2">
      <t>アンゼン</t>
    </rPh>
    <rPh sb="2" eb="4">
      <t>キョウイク</t>
    </rPh>
    <rPh sb="4" eb="6">
      <t>カツドウ</t>
    </rPh>
    <rPh sb="7" eb="9">
      <t>ナイヨウ</t>
    </rPh>
    <phoneticPr fontId="14"/>
  </si>
  <si>
    <t>路線・河川名</t>
    <rPh sb="0" eb="2">
      <t>ロセン</t>
    </rPh>
    <rPh sb="3" eb="5">
      <t>カセン</t>
    </rPh>
    <rPh sb="5" eb="6">
      <t>メイ</t>
    </rPh>
    <phoneticPr fontId="14"/>
  </si>
  <si>
    <t>発議年月日</t>
    <rPh sb="0" eb="2">
      <t>ハツギ</t>
    </rPh>
    <rPh sb="2" eb="5">
      <t>ネンガッピ</t>
    </rPh>
    <phoneticPr fontId="14"/>
  </si>
  <si>
    <t>発議事項</t>
    <rPh sb="0" eb="2">
      <t>ハツギ</t>
    </rPh>
    <rPh sb="2" eb="4">
      <t>ジコウ</t>
    </rPh>
    <phoneticPr fontId="14"/>
  </si>
  <si>
    <t>上記について</t>
    <rPh sb="0" eb="2">
      <t>ジョウキ</t>
    </rPh>
    <phoneticPr fontId="14"/>
  </si>
  <si>
    <t>　　　　　　　　　</t>
  </si>
  <si>
    <t>材　料　名</t>
  </si>
  <si>
    <t>理　　　　　　　　　　由</t>
  </si>
  <si>
    <t>起 工 番 号</t>
    <phoneticPr fontId="14"/>
  </si>
  <si>
    <t>工   事   名</t>
    <phoneticPr fontId="14"/>
  </si>
  <si>
    <t>路        線</t>
    <phoneticPr fontId="14"/>
  </si>
  <si>
    <t>河   川   名</t>
    <phoneticPr fontId="14"/>
  </si>
  <si>
    <t>建設廃棄物処理計画書</t>
    <rPh sb="0" eb="2">
      <t>ケンセツ</t>
    </rPh>
    <rPh sb="2" eb="5">
      <t>ハイキブツ</t>
    </rPh>
    <rPh sb="5" eb="7">
      <t>ショリ</t>
    </rPh>
    <rPh sb="7" eb="10">
      <t>ケイカクショ</t>
    </rPh>
    <phoneticPr fontId="14"/>
  </si>
  <si>
    <t>工事場所</t>
    <rPh sb="0" eb="2">
      <t>コウジ</t>
    </rPh>
    <rPh sb="2" eb="4">
      <t>バショ</t>
    </rPh>
    <phoneticPr fontId="14"/>
  </si>
  <si>
    <t>工　期</t>
    <rPh sb="0" eb="1">
      <t>コウ</t>
    </rPh>
    <rPh sb="2" eb="3">
      <t>キ</t>
    </rPh>
    <phoneticPr fontId="14"/>
  </si>
  <si>
    <t>事務所名</t>
    <rPh sb="0" eb="2">
      <t>ジム</t>
    </rPh>
    <rPh sb="2" eb="3">
      <t>ショ</t>
    </rPh>
    <rPh sb="3" eb="4">
      <t>メイ</t>
    </rPh>
    <phoneticPr fontId="14"/>
  </si>
  <si>
    <t>請負業者名</t>
    <rPh sb="0" eb="2">
      <t>ウケオイ</t>
    </rPh>
    <rPh sb="2" eb="4">
      <t>ギョウシャ</t>
    </rPh>
    <rPh sb="4" eb="5">
      <t>メイ</t>
    </rPh>
    <phoneticPr fontId="14"/>
  </si>
  <si>
    <t>監督員名</t>
    <rPh sb="0" eb="3">
      <t>カントクイン</t>
    </rPh>
    <rPh sb="3" eb="4">
      <t>メイ</t>
    </rPh>
    <phoneticPr fontId="14"/>
  </si>
  <si>
    <t>建設廃棄物の種類</t>
    <rPh sb="0" eb="2">
      <t>ケンセツ</t>
    </rPh>
    <rPh sb="2" eb="5">
      <t>ハイキブツ</t>
    </rPh>
    <rPh sb="6" eb="8">
      <t>シュルイ</t>
    </rPh>
    <phoneticPr fontId="14"/>
  </si>
  <si>
    <r>
      <t>処分方法</t>
    </r>
    <r>
      <rPr>
        <sz val="8"/>
        <rFont val="ＭＳ Ｐ明朝"/>
        <family val="1"/>
        <charset val="128"/>
      </rPr>
      <t>※１</t>
    </r>
    <rPh sb="0" eb="2">
      <t>ショブン</t>
    </rPh>
    <rPh sb="2" eb="4">
      <t>ホウホウ</t>
    </rPh>
    <phoneticPr fontId="1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</si>
  <si>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</si>
  <si>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4"/>
  </si>
  <si>
    <t>処理期間</t>
    <rPh sb="0" eb="2">
      <t>ショリ</t>
    </rPh>
    <rPh sb="2" eb="4">
      <t>キカン</t>
    </rPh>
    <phoneticPr fontId="14"/>
  </si>
  <si>
    <t>処分先（都道府県政令市名）</t>
    <rPh sb="0" eb="2">
      <t>ショブン</t>
    </rPh>
    <rPh sb="2" eb="3">
      <t>サキ</t>
    </rPh>
    <rPh sb="4" eb="8">
      <t>トドウフケン</t>
    </rPh>
    <rPh sb="8" eb="10">
      <t>セイレイ</t>
    </rPh>
    <rPh sb="10" eb="11">
      <t>シ</t>
    </rPh>
    <rPh sb="11" eb="12">
      <t>メイ</t>
    </rPh>
    <phoneticPr fontId="14"/>
  </si>
  <si>
    <t>処理単価</t>
    <rPh sb="0" eb="2">
      <t>ショリ</t>
    </rPh>
    <rPh sb="2" eb="4">
      <t>タンカ</t>
    </rPh>
    <phoneticPr fontId="14"/>
  </si>
  <si>
    <t>収集・運搬業者</t>
    <rPh sb="0" eb="2">
      <t>シュウシュウ</t>
    </rPh>
    <rPh sb="3" eb="5">
      <t>ウンパン</t>
    </rPh>
    <rPh sb="5" eb="7">
      <t>ギョウシャ</t>
    </rPh>
    <phoneticPr fontId="14"/>
  </si>
  <si>
    <t>業者名</t>
    <rPh sb="0" eb="3">
      <t>ギョウシャメイ</t>
    </rPh>
    <phoneticPr fontId="14"/>
  </si>
  <si>
    <t>許可番号等</t>
    <rPh sb="0" eb="2">
      <t>キョカ</t>
    </rPh>
    <rPh sb="2" eb="4">
      <t>バンゴウ</t>
    </rPh>
    <rPh sb="4" eb="5">
      <t>トウ</t>
    </rPh>
    <phoneticPr fontId="14"/>
  </si>
  <si>
    <r>
      <t>２つの地域にまたがる場合</t>
    </r>
    <r>
      <rPr>
        <sz val="8"/>
        <rFont val="ＭＳ Ｐ明朝"/>
        <family val="1"/>
        <charset val="128"/>
      </rPr>
      <t>※２</t>
    </r>
    <rPh sb="3" eb="5">
      <t>チイキ</t>
    </rPh>
    <rPh sb="10" eb="12">
      <t>バアイ</t>
    </rPh>
    <phoneticPr fontId="14"/>
  </si>
  <si>
    <t>備考</t>
    <rPh sb="0" eb="2">
      <t>ビコウ</t>
    </rPh>
    <phoneticPr fontId="14"/>
  </si>
  <si>
    <t>都道府県
・特定市</t>
    <rPh sb="0" eb="4">
      <t>トドウフケン</t>
    </rPh>
    <rPh sb="6" eb="8">
      <t>トクテイ</t>
    </rPh>
    <rPh sb="8" eb="9">
      <t>シ</t>
    </rPh>
    <phoneticPr fontId="14"/>
  </si>
  <si>
    <t>許可番号</t>
    <rPh sb="0" eb="2">
      <t>キョカ</t>
    </rPh>
    <rPh sb="2" eb="4">
      <t>バンゴウ</t>
    </rPh>
    <phoneticPr fontId="14"/>
  </si>
  <si>
    <t>取扱う
建設廃棄物の種類</t>
    <rPh sb="0" eb="1">
      <t>ト</t>
    </rPh>
    <rPh sb="1" eb="2">
      <t>アツカ</t>
    </rPh>
    <rPh sb="4" eb="6">
      <t>ケンセツ</t>
    </rPh>
    <rPh sb="6" eb="9">
      <t>ハイキブツ</t>
    </rPh>
    <rPh sb="10" eb="12">
      <t>シュルイ</t>
    </rPh>
    <phoneticPr fontId="14"/>
  </si>
  <si>
    <t>段階確認書</t>
    <rPh sb="0" eb="2">
      <t>ダンカイ</t>
    </rPh>
    <rPh sb="2" eb="5">
      <t>カクニンショ</t>
    </rPh>
    <phoneticPr fontId="14"/>
  </si>
  <si>
    <t>工事安全対策自己点検チェックリスト</t>
    <rPh sb="0" eb="2">
      <t>コウジ</t>
    </rPh>
    <rPh sb="2" eb="4">
      <t>アンゼン</t>
    </rPh>
    <rPh sb="4" eb="6">
      <t>タイサク</t>
    </rPh>
    <rPh sb="6" eb="8">
      <t>ジコ</t>
    </rPh>
    <rPh sb="8" eb="10">
      <t>テンケン</t>
    </rPh>
    <phoneticPr fontId="14"/>
  </si>
  <si>
    <t>点 検 日：</t>
    <rPh sb="0" eb="1">
      <t>テン</t>
    </rPh>
    <rPh sb="2" eb="3">
      <t>ケン</t>
    </rPh>
    <rPh sb="4" eb="5">
      <t>ビ</t>
    </rPh>
    <phoneticPr fontId="14"/>
  </si>
  <si>
    <t>点 検 者：</t>
    <rPh sb="0" eb="1">
      <t>テン</t>
    </rPh>
    <rPh sb="2" eb="3">
      <t>ケン</t>
    </rPh>
    <rPh sb="4" eb="5">
      <t>シャ</t>
    </rPh>
    <phoneticPr fontId="14"/>
  </si>
  <si>
    <t>起工番号：</t>
    <rPh sb="0" eb="2">
      <t>キコウ</t>
    </rPh>
    <rPh sb="2" eb="4">
      <t>バンゴウ</t>
    </rPh>
    <phoneticPr fontId="14"/>
  </si>
  <si>
    <t>工 事 名：</t>
    <rPh sb="0" eb="1">
      <t>コウ</t>
    </rPh>
    <rPh sb="2" eb="3">
      <t>コト</t>
    </rPh>
    <rPh sb="4" eb="5">
      <t>メイ</t>
    </rPh>
    <phoneticPr fontId="14"/>
  </si>
  <si>
    <t>請負業者：</t>
    <rPh sb="0" eb="2">
      <t>ウケオイ</t>
    </rPh>
    <rPh sb="2" eb="4">
      <t>ギョウシャ</t>
    </rPh>
    <phoneticPr fontId="14"/>
  </si>
  <si>
    <t>主任(監理)技術者：</t>
    <rPh sb="0" eb="2">
      <t>シュニン</t>
    </rPh>
    <rPh sb="3" eb="5">
      <t>カンリ</t>
    </rPh>
    <rPh sb="6" eb="9">
      <t>ギジュツシャ</t>
    </rPh>
    <phoneticPr fontId="14"/>
  </si>
  <si>
    <t>細　　別</t>
    <rPh sb="0" eb="1">
      <t>ホソ</t>
    </rPh>
    <rPh sb="3" eb="4">
      <t>ベツ</t>
    </rPh>
    <phoneticPr fontId="14"/>
  </si>
  <si>
    <t>チェック項目</t>
    <rPh sb="4" eb="6">
      <t>コウモク</t>
    </rPh>
    <phoneticPr fontId="14"/>
  </si>
  <si>
    <t>チェック　欄</t>
    <rPh sb="5" eb="6">
      <t>ラン</t>
    </rPh>
    <phoneticPr fontId="14"/>
  </si>
  <si>
    <t>安全点検項目</t>
    <phoneticPr fontId="14"/>
  </si>
  <si>
    <t>立入り禁止措置</t>
    <rPh sb="0" eb="2">
      <t>タチイ</t>
    </rPh>
    <rPh sb="3" eb="5">
      <t>キンシ</t>
    </rPh>
    <rPh sb="5" eb="7">
      <t>ソチ</t>
    </rPh>
    <phoneticPr fontId="14"/>
  </si>
  <si>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4"/>
  </si>
  <si>
    <t>関係者以外立入禁止の表示をしているか</t>
    <rPh sb="0" eb="3">
      <t>カンケイシャ</t>
    </rPh>
    <rPh sb="3" eb="5">
      <t>イガイ</t>
    </rPh>
    <rPh sb="5" eb="7">
      <t>タチイリ</t>
    </rPh>
    <rPh sb="7" eb="9">
      <t>キンシ</t>
    </rPh>
    <rPh sb="10" eb="12">
      <t>ヒョウジ</t>
    </rPh>
    <phoneticPr fontId="14"/>
  </si>
  <si>
    <t>資材置場はさく等で囲っているか</t>
    <rPh sb="0" eb="2">
      <t>シザイ</t>
    </rPh>
    <rPh sb="2" eb="4">
      <t>オキバ</t>
    </rPh>
    <rPh sb="7" eb="8">
      <t>ナド</t>
    </rPh>
    <rPh sb="9" eb="10">
      <t>カコ</t>
    </rPh>
    <phoneticPr fontId="14"/>
  </si>
  <si>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4"/>
  </si>
  <si>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4"/>
  </si>
  <si>
    <t>服装・保護具</t>
    <rPh sb="0" eb="2">
      <t>フクソウ</t>
    </rPh>
    <rPh sb="3" eb="5">
      <t>ホゴ</t>
    </rPh>
    <rPh sb="5" eb="6">
      <t>グ</t>
    </rPh>
    <phoneticPr fontId="14"/>
  </si>
  <si>
    <t>作業に応じた安全靴を着用しているか</t>
    <rPh sb="0" eb="2">
      <t>サギョウ</t>
    </rPh>
    <rPh sb="3" eb="4">
      <t>オウ</t>
    </rPh>
    <rPh sb="6" eb="8">
      <t>アンゼン</t>
    </rPh>
    <rPh sb="8" eb="9">
      <t>クツ</t>
    </rPh>
    <rPh sb="10" eb="12">
      <t>チャクヨウ</t>
    </rPh>
    <phoneticPr fontId="14"/>
  </si>
  <si>
    <t>ヘルメット未着用、袖まくり等の服装のみだれはないか</t>
    <rPh sb="5" eb="8">
      <t>ミチャクヨウ</t>
    </rPh>
    <rPh sb="9" eb="10">
      <t>ソデ</t>
    </rPh>
    <rPh sb="13" eb="14">
      <t>ナド</t>
    </rPh>
    <rPh sb="15" eb="17">
      <t>フクソウ</t>
    </rPh>
    <phoneticPr fontId="14"/>
  </si>
  <si>
    <t>全般</t>
    <rPh sb="0" eb="2">
      <t>ゼンパン</t>
    </rPh>
    <phoneticPr fontId="14"/>
  </si>
  <si>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4"/>
  </si>
  <si>
    <t>掘削は安全な勾配か。</t>
    <rPh sb="0" eb="2">
      <t>クッサク</t>
    </rPh>
    <rPh sb="3" eb="5">
      <t>アンゼン</t>
    </rPh>
    <rPh sb="6" eb="8">
      <t>コウバイ</t>
    </rPh>
    <phoneticPr fontId="14"/>
  </si>
  <si>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4"/>
  </si>
  <si>
    <t>掘削肩付近に物を置いていないか。</t>
    <phoneticPr fontId="14"/>
  </si>
  <si>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4"/>
  </si>
  <si>
    <t>公衆災害防止項目</t>
    <rPh sb="0" eb="2">
      <t>コウシュウ</t>
    </rPh>
    <rPh sb="2" eb="4">
      <t>サイガイ</t>
    </rPh>
    <rPh sb="4" eb="6">
      <t>ボウシ</t>
    </rPh>
    <rPh sb="6" eb="8">
      <t>コウモク</t>
    </rPh>
    <phoneticPr fontId="14"/>
  </si>
  <si>
    <t>車両</t>
    <rPh sb="0" eb="2">
      <t>シャリョウ</t>
    </rPh>
    <phoneticPr fontId="14"/>
  </si>
  <si>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4"/>
  </si>
  <si>
    <t>ガードマンは適切に配置しているか</t>
    <rPh sb="6" eb="8">
      <t>テキセツ</t>
    </rPh>
    <rPh sb="9" eb="11">
      <t>ハイチ</t>
    </rPh>
    <phoneticPr fontId="14"/>
  </si>
  <si>
    <t>運搬車両の過積載は行っていないか</t>
    <rPh sb="0" eb="2">
      <t>ウンパン</t>
    </rPh>
    <rPh sb="2" eb="4">
      <t>シャリョウ</t>
    </rPh>
    <rPh sb="5" eb="8">
      <t>カセキサイ</t>
    </rPh>
    <rPh sb="9" eb="10">
      <t>オコナ</t>
    </rPh>
    <phoneticPr fontId="14"/>
  </si>
  <si>
    <t>歩行者</t>
    <rPh sb="0" eb="3">
      <t>ホコウシャ</t>
    </rPh>
    <phoneticPr fontId="14"/>
  </si>
  <si>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4"/>
  </si>
  <si>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4"/>
  </si>
  <si>
    <t>バス停利用者等の安全を確保しているか</t>
    <rPh sb="2" eb="3">
      <t>テイ</t>
    </rPh>
    <rPh sb="3" eb="6">
      <t>リヨウシャ</t>
    </rPh>
    <rPh sb="6" eb="7">
      <t>トウ</t>
    </rPh>
    <rPh sb="8" eb="10">
      <t>アンゼン</t>
    </rPh>
    <rPh sb="11" eb="13">
      <t>カクホ</t>
    </rPh>
    <phoneticPr fontId="14"/>
  </si>
  <si>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4"/>
  </si>
  <si>
    <t>架空線・埋設管</t>
    <rPh sb="0" eb="2">
      <t>カクウ</t>
    </rPh>
    <rPh sb="2" eb="3">
      <t>セン</t>
    </rPh>
    <rPh sb="4" eb="6">
      <t>マイセツ</t>
    </rPh>
    <rPh sb="6" eb="7">
      <t>カン</t>
    </rPh>
    <phoneticPr fontId="14"/>
  </si>
  <si>
    <t>架空電線の保護（カバー）はなされているか</t>
    <phoneticPr fontId="14"/>
  </si>
  <si>
    <t>電気ケーブルが車両通行区間を横断する箇所はカバー等による防護を行っているか</t>
    <phoneticPr fontId="14"/>
  </si>
  <si>
    <t>電線の接地（アース）工事を確実に行なっているか</t>
    <rPh sb="0" eb="2">
      <t>デンセン</t>
    </rPh>
    <rPh sb="3" eb="5">
      <t>セッチ</t>
    </rPh>
    <rPh sb="10" eb="12">
      <t>コウジ</t>
    </rPh>
    <rPh sb="13" eb="15">
      <t>カクジツ</t>
    </rPh>
    <rPh sb="16" eb="17">
      <t>オコ</t>
    </rPh>
    <phoneticPr fontId="14"/>
  </si>
  <si>
    <t>埋設管等の確認・協議は行っているか</t>
    <rPh sb="0" eb="2">
      <t>マイセツ</t>
    </rPh>
    <rPh sb="2" eb="3">
      <t>カン</t>
    </rPh>
    <rPh sb="3" eb="4">
      <t>トウ</t>
    </rPh>
    <rPh sb="5" eb="7">
      <t>カクニン</t>
    </rPh>
    <rPh sb="8" eb="10">
      <t>キョウギ</t>
    </rPh>
    <rPh sb="11" eb="12">
      <t>オコナ</t>
    </rPh>
    <phoneticPr fontId="14"/>
  </si>
  <si>
    <t>事務所意見欄</t>
    <rPh sb="0" eb="2">
      <t>ジム</t>
    </rPh>
    <rPh sb="2" eb="3">
      <t>ショ</t>
    </rPh>
    <rPh sb="3" eb="5">
      <t>イケン</t>
    </rPh>
    <rPh sb="5" eb="6">
      <t>ラン</t>
    </rPh>
    <phoneticPr fontId="14"/>
  </si>
  <si>
    <t>※記入例　　特によい：◎　　良：○　　否：×　　該当なし：―　　　</t>
    <rPh sb="1" eb="3">
      <t>キニュウ</t>
    </rPh>
    <rPh sb="3" eb="4">
      <t>レイ</t>
    </rPh>
    <rPh sb="6" eb="7">
      <t>トク</t>
    </rPh>
    <rPh sb="14" eb="15">
      <t>リョウ</t>
    </rPh>
    <rPh sb="19" eb="20">
      <t>ヒ</t>
    </rPh>
    <rPh sb="24" eb="26">
      <t>ガイトウ</t>
    </rPh>
    <phoneticPr fontId="14"/>
  </si>
  <si>
    <t>　良：○　　否：×　　該当なし：―　　　</t>
    <rPh sb="1" eb="2">
      <t>リョウ</t>
    </rPh>
    <rPh sb="6" eb="7">
      <t>ヒ</t>
    </rPh>
    <rPh sb="11" eb="13">
      <t>ガイトウ</t>
    </rPh>
    <phoneticPr fontId="14"/>
  </si>
  <si>
    <t>※行が足りない場合追加してください。</t>
    <rPh sb="1" eb="2">
      <t>ギョウ</t>
    </rPh>
    <rPh sb="3" eb="4">
      <t>タ</t>
    </rPh>
    <rPh sb="7" eb="9">
      <t>バアイ</t>
    </rPh>
    <rPh sb="9" eb="11">
      <t>ツイカ</t>
    </rPh>
    <phoneticPr fontId="14"/>
  </si>
  <si>
    <t>（記入方法）</t>
    <rPh sb="1" eb="3">
      <t>キニュウ</t>
    </rPh>
    <rPh sb="3" eb="5">
      <t>ホウホウ</t>
    </rPh>
    <phoneticPr fontId="14"/>
  </si>
  <si>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4"/>
  </si>
  <si>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4"/>
  </si>
  <si>
    <t>　　　を作成してください。</t>
    <phoneticPr fontId="14"/>
  </si>
  <si>
    <t>　【手順】</t>
    <rPh sb="2" eb="4">
      <t>テジュン</t>
    </rPh>
    <phoneticPr fontId="14"/>
  </si>
  <si>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4"/>
  </si>
  <si>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4"/>
  </si>
  <si>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4"/>
  </si>
  <si>
    <t>　　　　場合、細別チェック項目にその対象工種を記入し、チェック項目には別紙と記入する。　</t>
    <rPh sb="4" eb="6">
      <t>バアイ</t>
    </rPh>
    <rPh sb="7" eb="9">
      <t>サイベツ</t>
    </rPh>
    <rPh sb="13" eb="15">
      <t>コウモク</t>
    </rPh>
    <phoneticPr fontId="14"/>
  </si>
  <si>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4"/>
  </si>
  <si>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4"/>
  </si>
  <si>
    <t>電話番号</t>
    <phoneticPr fontId="14"/>
  </si>
  <si>
    <t>工事打合せ簿</t>
    <rPh sb="0" eb="2">
      <t>コウジ</t>
    </rPh>
    <rPh sb="2" eb="4">
      <t>ウチアワ</t>
    </rPh>
    <rPh sb="5" eb="6">
      <t>ボ</t>
    </rPh>
    <phoneticPr fontId="14"/>
  </si>
  <si>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4"/>
  </si>
  <si>
    <t>週休2日工事関連書類</t>
    <rPh sb="0" eb="2">
      <t>シュウキュウ</t>
    </rPh>
    <rPh sb="3" eb="4">
      <t>ニチ</t>
    </rPh>
    <rPh sb="4" eb="6">
      <t>コウジ</t>
    </rPh>
    <rPh sb="6" eb="8">
      <t>カンレン</t>
    </rPh>
    <rPh sb="8" eb="10">
      <t>ショルイ</t>
    </rPh>
    <phoneticPr fontId="14"/>
  </si>
  <si>
    <t>工事名</t>
    <rPh sb="0" eb="2">
      <t>コウジ</t>
    </rPh>
    <rPh sb="2" eb="3">
      <t>メイ</t>
    </rPh>
    <phoneticPr fontId="14"/>
  </si>
  <si>
    <t>処理能力
（t・㎥/日）</t>
    <rPh sb="0" eb="2">
      <t>ショリ</t>
    </rPh>
    <rPh sb="2" eb="4">
      <t>ノウリョク</t>
    </rPh>
    <rPh sb="10" eb="11">
      <t>ニチ</t>
    </rPh>
    <phoneticPr fontId="14"/>
  </si>
  <si>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4"/>
  </si>
  <si>
    <t>年月日：</t>
    <rPh sb="0" eb="3">
      <t>ネンガッピ</t>
    </rPh>
    <phoneticPr fontId="14"/>
  </si>
  <si>
    <t>工事名</t>
    <rPh sb="0" eb="2">
      <t>コウジ</t>
    </rPh>
    <rPh sb="2" eb="3">
      <t>メイ</t>
    </rPh>
    <phoneticPr fontId="64"/>
  </si>
  <si>
    <t>変更工程表</t>
    <rPh sb="0" eb="2">
      <t>ヘンコウ</t>
    </rPh>
    <rPh sb="2" eb="5">
      <t>コウテイヒョウ</t>
    </rPh>
    <phoneticPr fontId="14"/>
  </si>
  <si>
    <t>年月日：</t>
    <rPh sb="0" eb="3">
      <t>ネンガッピ</t>
    </rPh>
    <phoneticPr fontId="70"/>
  </si>
  <si>
    <t>工事名</t>
  </si>
  <si>
    <t>契約年月日</t>
  </si>
  <si>
    <t>単位</t>
  </si>
  <si>
    <t>添付図</t>
    <rPh sb="0" eb="2">
      <t>テンプ</t>
    </rPh>
    <rPh sb="2" eb="3">
      <t>ズ</t>
    </rPh>
    <phoneticPr fontId="14"/>
  </si>
  <si>
    <t>受注者</t>
    <rPh sb="0" eb="3">
      <t>ジュチュウシャシャ</t>
    </rPh>
    <phoneticPr fontId="14"/>
  </si>
  <si>
    <t>現　場
代理人</t>
    <rPh sb="0" eb="1">
      <t>ウツツ</t>
    </rPh>
    <rPh sb="2" eb="3">
      <t>バ</t>
    </rPh>
    <rPh sb="4" eb="7">
      <t>ダイリニン</t>
    </rPh>
    <phoneticPr fontId="14"/>
  </si>
  <si>
    <t>品質規格</t>
    <rPh sb="0" eb="2">
      <t>ヒンシツ</t>
    </rPh>
    <rPh sb="2" eb="4">
      <t>キカク</t>
    </rPh>
    <phoneticPr fontId="14"/>
  </si>
  <si>
    <r>
      <t xml:space="preserve">総　括
</t>
    </r>
    <r>
      <rPr>
        <sz val="11"/>
        <rFont val="ＭＳ Ｐ明朝"/>
        <family val="1"/>
        <charset val="128"/>
      </rPr>
      <t>監督員</t>
    </r>
    <rPh sb="0" eb="1">
      <t>ソウ</t>
    </rPh>
    <rPh sb="2" eb="3">
      <t>カツ</t>
    </rPh>
    <rPh sb="4" eb="7">
      <t>カントクイン</t>
    </rPh>
    <phoneticPr fontId="14"/>
  </si>
  <si>
    <r>
      <t xml:space="preserve">主　任
</t>
    </r>
    <r>
      <rPr>
        <sz val="11"/>
        <rFont val="ＭＳ Ｐ明朝"/>
        <family val="1"/>
        <charset val="128"/>
      </rPr>
      <t>監督員</t>
    </r>
    <rPh sb="0" eb="1">
      <t>シュ</t>
    </rPh>
    <rPh sb="2" eb="3">
      <t>ニン</t>
    </rPh>
    <rPh sb="4" eb="7">
      <t>カントクイン</t>
    </rPh>
    <phoneticPr fontId="14"/>
  </si>
  <si>
    <t>段　階　確　認　書</t>
    <rPh sb="0" eb="1">
      <t>ダン</t>
    </rPh>
    <rPh sb="2" eb="3">
      <t>カイ</t>
    </rPh>
    <rPh sb="4" eb="5">
      <t>アキラ</t>
    </rPh>
    <rPh sb="6" eb="7">
      <t>シノブ</t>
    </rPh>
    <rPh sb="8" eb="9">
      <t>ショ</t>
    </rPh>
    <phoneticPr fontId="64"/>
  </si>
  <si>
    <t>施　工　予　定　表</t>
    <rPh sb="0" eb="1">
      <t>シ</t>
    </rPh>
    <rPh sb="2" eb="3">
      <t>コウ</t>
    </rPh>
    <rPh sb="4" eb="5">
      <t>ヨ</t>
    </rPh>
    <rPh sb="6" eb="7">
      <t>サダム</t>
    </rPh>
    <rPh sb="8" eb="9">
      <t>ヒョウ</t>
    </rPh>
    <phoneticPr fontId="64"/>
  </si>
  <si>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64"/>
  </si>
  <si>
    <t>受注者名：</t>
    <rPh sb="0" eb="3">
      <t>ジュチュウシャ</t>
    </rPh>
    <rPh sb="3" eb="4">
      <t>メイ</t>
    </rPh>
    <phoneticPr fontId="64"/>
  </si>
  <si>
    <t>現場代理人名等：</t>
    <rPh sb="0" eb="2">
      <t>ゲンバ</t>
    </rPh>
    <rPh sb="2" eb="5">
      <t>ダイリニン</t>
    </rPh>
    <rPh sb="5" eb="6">
      <t>ナ</t>
    </rPh>
    <rPh sb="6" eb="7">
      <t>ナド</t>
    </rPh>
    <phoneticPr fontId="64"/>
  </si>
  <si>
    <t>種　　　別</t>
    <rPh sb="0" eb="1">
      <t>タネ</t>
    </rPh>
    <rPh sb="4" eb="5">
      <t>ベツ</t>
    </rPh>
    <phoneticPr fontId="64"/>
  </si>
  <si>
    <t>細　　　別</t>
    <rPh sb="0" eb="1">
      <t>ホソ</t>
    </rPh>
    <rPh sb="4" eb="5">
      <t>ベツ</t>
    </rPh>
    <phoneticPr fontId="64"/>
  </si>
  <si>
    <t>確認時期項目</t>
    <rPh sb="0" eb="2">
      <t>カクニン</t>
    </rPh>
    <rPh sb="2" eb="4">
      <t>ジキ</t>
    </rPh>
    <rPh sb="4" eb="6">
      <t>コウモク</t>
    </rPh>
    <phoneticPr fontId="64"/>
  </si>
  <si>
    <t>施工予定時期</t>
    <rPh sb="0" eb="2">
      <t>セコウ</t>
    </rPh>
    <rPh sb="2" eb="4">
      <t>ヨテイ</t>
    </rPh>
    <rPh sb="4" eb="6">
      <t>ジキ</t>
    </rPh>
    <phoneticPr fontId="64"/>
  </si>
  <si>
    <t>記　　　事</t>
    <rPh sb="0" eb="1">
      <t>キ</t>
    </rPh>
    <rPh sb="4" eb="5">
      <t>コト</t>
    </rPh>
    <phoneticPr fontId="64"/>
  </si>
  <si>
    <t>通　　知　　書</t>
    <rPh sb="0" eb="1">
      <t>ツウ</t>
    </rPh>
    <rPh sb="3" eb="4">
      <t>チ</t>
    </rPh>
    <rPh sb="6" eb="7">
      <t>ショ</t>
    </rPh>
    <phoneticPr fontId="64"/>
  </si>
  <si>
    <t>監督職員名：</t>
    <rPh sb="0" eb="2">
      <t>カントク</t>
    </rPh>
    <rPh sb="2" eb="4">
      <t>ショクイン</t>
    </rPh>
    <rPh sb="4" eb="5">
      <t>ナ</t>
    </rPh>
    <phoneticPr fontId="64"/>
  </si>
  <si>
    <t>確 認 種 別</t>
    <rPh sb="0" eb="1">
      <t>アキラ</t>
    </rPh>
    <rPh sb="2" eb="3">
      <t>シノブ</t>
    </rPh>
    <rPh sb="4" eb="5">
      <t>タネ</t>
    </rPh>
    <rPh sb="6" eb="7">
      <t>ベツ</t>
    </rPh>
    <phoneticPr fontId="64"/>
  </si>
  <si>
    <t>確 認 細 別</t>
    <rPh sb="0" eb="1">
      <t>アキラ</t>
    </rPh>
    <rPh sb="2" eb="3">
      <t>シノブ</t>
    </rPh>
    <rPh sb="4" eb="5">
      <t>ホソ</t>
    </rPh>
    <rPh sb="6" eb="7">
      <t>ベツ</t>
    </rPh>
    <phoneticPr fontId="64"/>
  </si>
  <si>
    <t>確認時期予定日</t>
    <rPh sb="0" eb="2">
      <t>カクニン</t>
    </rPh>
    <rPh sb="2" eb="4">
      <t>ジキ</t>
    </rPh>
    <rPh sb="4" eb="6">
      <t>ヨテイ</t>
    </rPh>
    <rPh sb="6" eb="7">
      <t>ヒ</t>
    </rPh>
    <phoneticPr fontId="64"/>
  </si>
  <si>
    <t>確認実施日等</t>
    <rPh sb="0" eb="2">
      <t>カクニン</t>
    </rPh>
    <rPh sb="2" eb="5">
      <t>ジッシビ</t>
    </rPh>
    <rPh sb="5" eb="6">
      <t>ナド</t>
    </rPh>
    <phoneticPr fontId="64"/>
  </si>
  <si>
    <t>確　　認　　書</t>
    <rPh sb="0" eb="1">
      <t>アキラ</t>
    </rPh>
    <rPh sb="3" eb="4">
      <t>シノブ</t>
    </rPh>
    <rPh sb="6" eb="7">
      <t>ショ</t>
    </rPh>
    <phoneticPr fontId="64"/>
  </si>
  <si>
    <t>上記について、段階確認を実施し確認した。</t>
    <rPh sb="0" eb="2">
      <t>ジョウキ</t>
    </rPh>
    <rPh sb="7" eb="9">
      <t>ダンカイ</t>
    </rPh>
    <rPh sb="9" eb="11">
      <t>カクニン</t>
    </rPh>
    <rPh sb="12" eb="14">
      <t>ジッシ</t>
    </rPh>
    <rPh sb="15" eb="17">
      <t>カクニン</t>
    </rPh>
    <phoneticPr fontId="64"/>
  </si>
  <si>
    <t>様式－１３</t>
    <rPh sb="0" eb="2">
      <t>ヨウシキ</t>
    </rPh>
    <phoneticPr fontId="14"/>
  </si>
  <si>
    <t>事　　故　　速　　報　　（第　　報）</t>
    <phoneticPr fontId="14"/>
  </si>
  <si>
    <t>情報の通報者名</t>
    <rPh sb="3" eb="6">
      <t>ツウホウシャ</t>
    </rPh>
    <rPh sb="6" eb="7">
      <t>メイ</t>
    </rPh>
    <phoneticPr fontId="14"/>
  </si>
  <si>
    <t>（受注者名、第三者名等）</t>
    <rPh sb="1" eb="4">
      <t>ジュチュウシャ</t>
    </rPh>
    <rPh sb="4" eb="5">
      <t>メイ</t>
    </rPh>
    <rPh sb="6" eb="9">
      <t>ダイサンシャ</t>
    </rPh>
    <rPh sb="9" eb="10">
      <t>メイ</t>
    </rPh>
    <rPh sb="10" eb="11">
      <t>トウ</t>
    </rPh>
    <phoneticPr fontId="14"/>
  </si>
  <si>
    <t>受信者</t>
  </si>
  <si>
    <t>事故発生月日</t>
    <phoneticPr fontId="14"/>
  </si>
  <si>
    <t>天候（温度）</t>
    <rPh sb="3" eb="5">
      <t>オンド</t>
    </rPh>
    <phoneticPr fontId="14"/>
  </si>
  <si>
    <t>事故発生場所</t>
  </si>
  <si>
    <t>工期</t>
    <phoneticPr fontId="14"/>
  </si>
  <si>
    <t>から</t>
  </si>
  <si>
    <t>受注者名</t>
    <rPh sb="0" eb="3">
      <t>ジュチュウシャ</t>
    </rPh>
    <phoneticPr fontId="14"/>
  </si>
  <si>
    <t>事故の内訳</t>
    <rPh sb="0" eb="2">
      <t>ジコ</t>
    </rPh>
    <rPh sb="3" eb="5">
      <t>ウチワケ</t>
    </rPh>
    <phoneticPr fontId="14"/>
  </si>
  <si>
    <t>氏　　名</t>
    <phoneticPr fontId="14"/>
  </si>
  <si>
    <t>職　　種　</t>
    <phoneticPr fontId="14"/>
  </si>
  <si>
    <t>被害の程度　</t>
    <phoneticPr fontId="14"/>
  </si>
  <si>
    <t>備　　考（病院名等）</t>
    <phoneticPr fontId="14"/>
  </si>
  <si>
    <t>事 故 の 概 要</t>
    <rPh sb="0" eb="1">
      <t>ジ</t>
    </rPh>
    <rPh sb="2" eb="3">
      <t>ユエ</t>
    </rPh>
    <rPh sb="6" eb="7">
      <t>オオムネ</t>
    </rPh>
    <rPh sb="8" eb="9">
      <t>ヨウ</t>
    </rPh>
    <phoneticPr fontId="14"/>
  </si>
  <si>
    <t>※事故の原因、経緯、処置等</t>
    <rPh sb="1" eb="3">
      <t>ジコ</t>
    </rPh>
    <rPh sb="4" eb="6">
      <t>ゲンイン</t>
    </rPh>
    <rPh sb="7" eb="9">
      <t>ケイイ</t>
    </rPh>
    <rPh sb="10" eb="12">
      <t>ショチ</t>
    </rPh>
    <rPh sb="12" eb="13">
      <t>トウ</t>
    </rPh>
    <phoneticPr fontId="14"/>
  </si>
  <si>
    <t>備　考</t>
    <rPh sb="0" eb="1">
      <t>ソノウ</t>
    </rPh>
    <rPh sb="2" eb="3">
      <t>コウ</t>
    </rPh>
    <phoneticPr fontId="14"/>
  </si>
  <si>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4"/>
  </si>
  <si>
    <t>　 ・被災者の装備、自然環境の状況（河川水位等）</t>
    <rPh sb="10" eb="12">
      <t>シゼン</t>
    </rPh>
    <rPh sb="12" eb="14">
      <t>カンキョウ</t>
    </rPh>
    <rPh sb="15" eb="17">
      <t>ジョウキョウ</t>
    </rPh>
    <rPh sb="18" eb="20">
      <t>カセン</t>
    </rPh>
    <rPh sb="20" eb="22">
      <t>スイイ</t>
    </rPh>
    <rPh sb="22" eb="23">
      <t>トウ</t>
    </rPh>
    <phoneticPr fontId="14"/>
  </si>
  <si>
    <t xml:space="preserve">   ・下請負人等の商号又は名称</t>
    <rPh sb="4" eb="8">
      <t>シタウケオイニン</t>
    </rPh>
    <rPh sb="8" eb="9">
      <t>トウ</t>
    </rPh>
    <rPh sb="10" eb="12">
      <t>ショウゴウ</t>
    </rPh>
    <rPh sb="12" eb="13">
      <t>マタ</t>
    </rPh>
    <rPh sb="14" eb="16">
      <t>メイショウ</t>
    </rPh>
    <phoneticPr fontId="14"/>
  </si>
  <si>
    <t xml:space="preserve"> 　・物的被害の場合は、規模、被害額等</t>
    <phoneticPr fontId="14"/>
  </si>
  <si>
    <t>　 ・連絡先等</t>
    <rPh sb="3" eb="5">
      <t>レンラク</t>
    </rPh>
    <rPh sb="5" eb="6">
      <t>サキ</t>
    </rPh>
    <rPh sb="6" eb="7">
      <t>トウ</t>
    </rPh>
    <phoneticPr fontId="14"/>
  </si>
  <si>
    <t>※</t>
    <phoneticPr fontId="14"/>
  </si>
  <si>
    <t>①この様式はＡ４で使用し、事故現場の平面図及び簡単な状況図を添付すること。</t>
    <phoneticPr fontId="14"/>
  </si>
  <si>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4"/>
  </si>
  <si>
    <t>主　任
（監理）
技術者</t>
    <rPh sb="0" eb="1">
      <t>シュ</t>
    </rPh>
    <rPh sb="2" eb="3">
      <t>ニン</t>
    </rPh>
    <rPh sb="5" eb="6">
      <t>ラン</t>
    </rPh>
    <rPh sb="6" eb="7">
      <t>リ</t>
    </rPh>
    <rPh sb="9" eb="12">
      <t>ギジュツシャ</t>
    </rPh>
    <phoneticPr fontId="14"/>
  </si>
  <si>
    <t>工期延期届</t>
    <rPh sb="0" eb="2">
      <t>コウキ</t>
    </rPh>
    <rPh sb="2" eb="4">
      <t>エンキ</t>
    </rPh>
    <rPh sb="4" eb="5">
      <t>トドケ</t>
    </rPh>
    <phoneticPr fontId="14"/>
  </si>
  <si>
    <t>支給品受領書</t>
    <rPh sb="0" eb="2">
      <t>シキュウ</t>
    </rPh>
    <rPh sb="2" eb="3">
      <t>ヒン</t>
    </rPh>
    <rPh sb="3" eb="6">
      <t>ジュリョウショ</t>
    </rPh>
    <phoneticPr fontId="14"/>
  </si>
  <si>
    <t>支　　給　　品　　受　　領　　書</t>
  </si>
  <si>
    <t>（氏名）</t>
    <rPh sb="1" eb="3">
      <t>シメイ</t>
    </rPh>
    <phoneticPr fontId="70"/>
  </si>
  <si>
    <t>（現場代理人氏名）</t>
    <rPh sb="1" eb="3">
      <t>ゲンバ</t>
    </rPh>
    <rPh sb="3" eb="5">
      <t>ダイリ</t>
    </rPh>
    <rPh sb="5" eb="6">
      <t>ニン</t>
    </rPh>
    <rPh sb="6" eb="8">
      <t>シメイ</t>
    </rPh>
    <phoneticPr fontId="70"/>
  </si>
  <si>
    <t>　　　下記のとおり支給品を受領しました。</t>
  </si>
  <si>
    <t>工 事 名</t>
  </si>
  <si>
    <t>単　位</t>
  </si>
  <si>
    <t>前回まで</t>
    <phoneticPr fontId="70"/>
  </si>
  <si>
    <t>支給品清算書（支給材料清算書）</t>
    <rPh sb="0" eb="2">
      <t>シキュウ</t>
    </rPh>
    <rPh sb="2" eb="3">
      <t>ヒン</t>
    </rPh>
    <rPh sb="3" eb="6">
      <t>セイサンショ</t>
    </rPh>
    <rPh sb="7" eb="9">
      <t>シキュウ</t>
    </rPh>
    <rPh sb="9" eb="11">
      <t>ザイリョウ</t>
    </rPh>
    <rPh sb="11" eb="14">
      <t>セイサンショ</t>
    </rPh>
    <phoneticPr fontId="14"/>
  </si>
  <si>
    <t>支給品精算書（支給材料清算書）</t>
    <rPh sb="7" eb="9">
      <t>シキュウ</t>
    </rPh>
    <rPh sb="9" eb="11">
      <t>ザイリョウ</t>
    </rPh>
    <rPh sb="11" eb="14">
      <t>セイサンショ</t>
    </rPh>
    <phoneticPr fontId="75"/>
  </si>
  <si>
    <t>（現場代理人氏名）</t>
    <phoneticPr fontId="70"/>
  </si>
  <si>
    <t>　下記のとおり支給品を精算します。</t>
  </si>
  <si>
    <t>支給数量</t>
  </si>
  <si>
    <t>使用数量</t>
  </si>
  <si>
    <t>※</t>
  </si>
  <si>
    <t>※物品管理簿登記</t>
    <phoneticPr fontId="70"/>
  </si>
  <si>
    <t>主任監督員</t>
  </si>
  <si>
    <t>　　　　　　　</t>
  </si>
  <si>
    <t>（官職氏名）</t>
    <phoneticPr fontId="70"/>
  </si>
  <si>
    <t>現場発生品調書</t>
    <rPh sb="0" eb="2">
      <t>ゲンバ</t>
    </rPh>
    <rPh sb="2" eb="4">
      <t>ハッセイ</t>
    </rPh>
    <rPh sb="4" eb="5">
      <t>ヒン</t>
    </rPh>
    <rPh sb="5" eb="7">
      <t>チョウショ</t>
    </rPh>
    <phoneticPr fontId="14"/>
  </si>
  <si>
    <t>（現場代理人氏名）</t>
    <rPh sb="6" eb="8">
      <t>シメイ</t>
    </rPh>
    <phoneticPr fontId="70"/>
  </si>
  <si>
    <t>現　場　発　生　品　調　書</t>
  </si>
  <si>
    <t>品　　　　名</t>
  </si>
  <si>
    <t>規　　　　格</t>
  </si>
  <si>
    <t>数　　　　量</t>
  </si>
  <si>
    <t>摘　　　　　　要</t>
  </si>
  <si>
    <t>材　料　確　認　書</t>
    <rPh sb="8" eb="9">
      <t>ショ</t>
    </rPh>
    <phoneticPr fontId="14"/>
  </si>
  <si>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4"/>
  </si>
  <si>
    <t>材料名</t>
    <rPh sb="0" eb="2">
      <t>ザイリョウ</t>
    </rPh>
    <rPh sb="2" eb="3">
      <t>メイ</t>
    </rPh>
    <phoneticPr fontId="14"/>
  </si>
  <si>
    <t>搬入数量</t>
    <rPh sb="0" eb="2">
      <t>ハンニュウ</t>
    </rPh>
    <rPh sb="2" eb="4">
      <t>スウリョウ</t>
    </rPh>
    <phoneticPr fontId="14"/>
  </si>
  <si>
    <t>確　　認　　欄</t>
    <rPh sb="0" eb="1">
      <t>アキラ</t>
    </rPh>
    <rPh sb="3" eb="4">
      <t>シノブ</t>
    </rPh>
    <rPh sb="6" eb="7">
      <t>ラン</t>
    </rPh>
    <phoneticPr fontId="14"/>
  </si>
  <si>
    <t>確認年月日</t>
    <rPh sb="0" eb="2">
      <t>カクニン</t>
    </rPh>
    <rPh sb="2" eb="5">
      <t>ネンガッピ</t>
    </rPh>
    <phoneticPr fontId="14"/>
  </si>
  <si>
    <t>確認方法</t>
    <rPh sb="0" eb="2">
      <t>カクニン</t>
    </rPh>
    <rPh sb="2" eb="4">
      <t>ホウホウ</t>
    </rPh>
    <phoneticPr fontId="14"/>
  </si>
  <si>
    <t>合格数量</t>
    <rPh sb="0" eb="2">
      <t>ゴウカク</t>
    </rPh>
    <rPh sb="2" eb="4">
      <t>スウリョウ</t>
    </rPh>
    <phoneticPr fontId="14"/>
  </si>
  <si>
    <t>確認印</t>
    <rPh sb="0" eb="3">
      <t>カクニンイン</t>
    </rPh>
    <phoneticPr fontId="14"/>
  </si>
  <si>
    <t>発信者</t>
    <phoneticPr fontId="14"/>
  </si>
  <si>
    <t>まで</t>
    <phoneticPr fontId="14"/>
  </si>
  <si>
    <t>年　齢</t>
    <phoneticPr fontId="14"/>
  </si>
  <si>
    <t>性　別</t>
    <phoneticPr fontId="14"/>
  </si>
  <si>
    <t>　　(注)　※は主任監督員が記入する。</t>
    <phoneticPr fontId="14"/>
  </si>
  <si>
    <t>　　　　　</t>
    <phoneticPr fontId="70"/>
  </si>
  <si>
    <t>㎞</t>
    <phoneticPr fontId="14"/>
  </si>
  <si>
    <t>㎞</t>
    <phoneticPr fontId="14"/>
  </si>
  <si>
    <t>材料確認書</t>
    <rPh sb="0" eb="2">
      <t>ザイリョウ</t>
    </rPh>
    <rPh sb="2" eb="5">
      <t>カクニンショ</t>
    </rPh>
    <phoneticPr fontId="14"/>
  </si>
  <si>
    <t>下記種別について、段階確認を行う予定であるので通知します。</t>
    <phoneticPr fontId="14"/>
  </si>
  <si>
    <t xml:space="preserve">受入地確認書
  上記建設発生土を引き受けました。
          　住　所
         　 氏　名
</t>
    <rPh sb="0" eb="1">
      <t>ウ</t>
    </rPh>
    <rPh sb="1" eb="2">
      <t>イ</t>
    </rPh>
    <rPh sb="2" eb="3">
      <t>チ</t>
    </rPh>
    <phoneticPr fontId="14"/>
  </si>
  <si>
    <t>再資源化等報告</t>
    <rPh sb="0" eb="1">
      <t>サイ</t>
    </rPh>
    <rPh sb="1" eb="4">
      <t>シゲンカ</t>
    </rPh>
    <rPh sb="4" eb="5">
      <t>トウ</t>
    </rPh>
    <rPh sb="5" eb="7">
      <t>ホウコク</t>
    </rPh>
    <phoneticPr fontId="14"/>
  </si>
  <si>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4"/>
  </si>
  <si>
    <t>経歴書</t>
    <rPh sb="0" eb="3">
      <t>ケイレキショ</t>
    </rPh>
    <phoneticPr fontId="14"/>
  </si>
  <si>
    <t>現場発生品がある場合に提出</t>
    <rPh sb="0" eb="2">
      <t>ゲンバ</t>
    </rPh>
    <rPh sb="2" eb="4">
      <t>ハッセイ</t>
    </rPh>
    <rPh sb="4" eb="5">
      <t>ヒン</t>
    </rPh>
    <rPh sb="8" eb="10">
      <t>バアイ</t>
    </rPh>
    <rPh sb="11" eb="13">
      <t>テイシュツ</t>
    </rPh>
    <phoneticPr fontId="14"/>
  </si>
  <si>
    <t>受注者（住所）</t>
    <rPh sb="0" eb="2">
      <t>ジュチュウ</t>
    </rPh>
    <rPh sb="2" eb="3">
      <t>シャ</t>
    </rPh>
    <phoneticPr fontId="70"/>
  </si>
  <si>
    <t>品目</t>
    <phoneticPr fontId="14"/>
  </si>
  <si>
    <t>規格</t>
    <phoneticPr fontId="14"/>
  </si>
  <si>
    <t>数量</t>
    <phoneticPr fontId="14"/>
  </si>
  <si>
    <t>残数量</t>
    <phoneticPr fontId="14"/>
  </si>
  <si>
    <t>備考</t>
    <phoneticPr fontId="14"/>
  </si>
  <si>
    <t>証明欄</t>
    <phoneticPr fontId="14"/>
  </si>
  <si>
    <t>上記精算について調査したところ事実に相違ないことを</t>
    <phoneticPr fontId="14"/>
  </si>
  <si>
    <t>証明する。</t>
    <phoneticPr fontId="14"/>
  </si>
  <si>
    <t>品目</t>
    <phoneticPr fontId="14"/>
  </si>
  <si>
    <t>単位</t>
    <phoneticPr fontId="14"/>
  </si>
  <si>
    <t>今回</t>
    <phoneticPr fontId="14"/>
  </si>
  <si>
    <t>累計</t>
    <phoneticPr fontId="14"/>
  </si>
  <si>
    <t>備考</t>
    <phoneticPr fontId="14"/>
  </si>
  <si>
    <t>支給品を受領した場合に提出</t>
    <rPh sb="0" eb="2">
      <t>シキュウ</t>
    </rPh>
    <rPh sb="2" eb="3">
      <t>ヒン</t>
    </rPh>
    <rPh sb="4" eb="6">
      <t>ジュリョウ</t>
    </rPh>
    <rPh sb="8" eb="10">
      <t>バアイ</t>
    </rPh>
    <rPh sb="11" eb="13">
      <t>テイシュツ</t>
    </rPh>
    <phoneticPr fontId="14"/>
  </si>
  <si>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4"/>
  </si>
  <si>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4"/>
  </si>
  <si>
    <t>支給品がある場合に提出</t>
    <rPh sb="0" eb="2">
      <t>シキュウ</t>
    </rPh>
    <rPh sb="2" eb="3">
      <t>ヒン</t>
    </rPh>
    <rPh sb="6" eb="8">
      <t>バアイ</t>
    </rPh>
    <rPh sb="9" eb="11">
      <t>テイシュツ</t>
    </rPh>
    <phoneticPr fontId="14"/>
  </si>
  <si>
    <t>最終学歴</t>
    <rPh sb="0" eb="2">
      <t>サイシュウ</t>
    </rPh>
    <rPh sb="2" eb="4">
      <t>ガクレキ</t>
    </rPh>
    <phoneticPr fontId="14"/>
  </si>
  <si>
    <t>契約後
1ヶ月以内</t>
    <rPh sb="0" eb="2">
      <t>ケイヤク</t>
    </rPh>
    <rPh sb="2" eb="3">
      <t>ゴ</t>
    </rPh>
    <rPh sb="6" eb="7">
      <t>ゲツ</t>
    </rPh>
    <rPh sb="7" eb="9">
      <t>イナイ</t>
    </rPh>
    <phoneticPr fontId="14"/>
  </si>
  <si>
    <t>昭和46年1月1日であれば「1971/1/1」と記入して下さい</t>
    <rPh sb="0" eb="2">
      <t>ショウワ</t>
    </rPh>
    <rPh sb="4" eb="5">
      <t>ネン</t>
    </rPh>
    <rPh sb="6" eb="7">
      <t>ガツ</t>
    </rPh>
    <rPh sb="8" eb="9">
      <t>ニチ</t>
    </rPh>
    <rPh sb="24" eb="26">
      <t>キニュウ</t>
    </rPh>
    <rPh sb="28" eb="29">
      <t>クダ</t>
    </rPh>
    <phoneticPr fontId="14"/>
  </si>
  <si>
    <t>予算年度</t>
    <rPh sb="0" eb="2">
      <t>ヨサン</t>
    </rPh>
    <rPh sb="2" eb="4">
      <t>ネンド</t>
    </rPh>
    <phoneticPr fontId="14"/>
  </si>
  <si>
    <t>材　料　承　認　願</t>
    <rPh sb="4" eb="5">
      <t>ショウ</t>
    </rPh>
    <rPh sb="6" eb="7">
      <t>ニン</t>
    </rPh>
    <rPh sb="8" eb="9">
      <t>ネガイ</t>
    </rPh>
    <phoneticPr fontId="14"/>
  </si>
  <si>
    <t>　　　　年　　　月　　　日</t>
    <rPh sb="4" eb="5">
      <t>ネン</t>
    </rPh>
    <rPh sb="8" eb="9">
      <t>ガツ</t>
    </rPh>
    <rPh sb="12" eb="13">
      <t>ニチ</t>
    </rPh>
    <phoneticPr fontId="14"/>
  </si>
  <si>
    <t>福岡県立企画高校卒業</t>
    <rPh sb="0" eb="2">
      <t>フクオカ</t>
    </rPh>
    <rPh sb="2" eb="4">
      <t>ケンリツ</t>
    </rPh>
    <rPh sb="4" eb="6">
      <t>キカク</t>
    </rPh>
    <rPh sb="6" eb="8">
      <t>コウコウ</t>
    </rPh>
    <rPh sb="8" eb="10">
      <t>ソツギョウ</t>
    </rPh>
    <phoneticPr fontId="14"/>
  </si>
  <si>
    <t>提出先</t>
    <rPh sb="0" eb="3">
      <t>テイシュツサキ</t>
    </rPh>
    <phoneticPr fontId="14"/>
  </si>
  <si>
    <t>○</t>
    <phoneticPr fontId="14"/>
  </si>
  <si>
    <t>○</t>
    <phoneticPr fontId="14"/>
  </si>
  <si>
    <t>建設資材調達不能証明書</t>
    <rPh sb="0" eb="2">
      <t>ケンセツ</t>
    </rPh>
    <rPh sb="2" eb="4">
      <t>シザイ</t>
    </rPh>
    <rPh sb="4" eb="6">
      <t>チョウタツ</t>
    </rPh>
    <rPh sb="6" eb="8">
      <t>フノウ</t>
    </rPh>
    <rPh sb="8" eb="11">
      <t>ショウメイショ</t>
    </rPh>
    <phoneticPr fontId="14"/>
  </si>
  <si>
    <t>「三者協議会」開催依頼書</t>
    <rPh sb="1" eb="3">
      <t>サンシャ</t>
    </rPh>
    <rPh sb="3" eb="6">
      <t>キョウギカイ</t>
    </rPh>
    <rPh sb="7" eb="9">
      <t>カイサイ</t>
    </rPh>
    <rPh sb="9" eb="12">
      <t>イライショ</t>
    </rPh>
    <phoneticPr fontId="14"/>
  </si>
  <si>
    <t>三者協議会に対する質問書</t>
    <rPh sb="0" eb="2">
      <t>サンシャ</t>
    </rPh>
    <rPh sb="2" eb="5">
      <t>キョウギカイ</t>
    </rPh>
    <rPh sb="6" eb="7">
      <t>タイ</t>
    </rPh>
    <rPh sb="9" eb="11">
      <t>シツモン</t>
    </rPh>
    <rPh sb="11" eb="12">
      <t>ショ</t>
    </rPh>
    <phoneticPr fontId="14"/>
  </si>
  <si>
    <t>福岡県産緑化木出荷証明書</t>
    <rPh sb="0" eb="2">
      <t>フクオカ</t>
    </rPh>
    <rPh sb="2" eb="3">
      <t>ケン</t>
    </rPh>
    <rPh sb="3" eb="4">
      <t>サン</t>
    </rPh>
    <rPh sb="4" eb="6">
      <t>リョクカ</t>
    </rPh>
    <rPh sb="6" eb="7">
      <t>キ</t>
    </rPh>
    <rPh sb="7" eb="9">
      <t>シュッカ</t>
    </rPh>
    <rPh sb="9" eb="12">
      <t>ショウメイショ</t>
    </rPh>
    <phoneticPr fontId="14"/>
  </si>
  <si>
    <t>代表者名</t>
    <phoneticPr fontId="14"/>
  </si>
  <si>
    <t>印</t>
    <phoneticPr fontId="14"/>
  </si>
  <si>
    <t>工事箇所</t>
  </si>
  <si>
    <t>下記の出荷については、福岡県産緑化木であることを証明します。</t>
  </si>
  <si>
    <t>樹種</t>
  </si>
  <si>
    <t>規格</t>
  </si>
  <si>
    <t>数量</t>
  </si>
  <si>
    <t>出荷日</t>
  </si>
  <si>
    <t>備考</t>
  </si>
  <si>
    <t>殿</t>
    <phoneticPr fontId="14"/>
  </si>
  <si>
    <t>〔生産者〕</t>
    <phoneticPr fontId="14"/>
  </si>
  <si>
    <t>住所</t>
  </si>
  <si>
    <t>氏名</t>
    <phoneticPr fontId="14"/>
  </si>
  <si>
    <t>連絡先</t>
  </si>
  <si>
    <t xml:space="preserve">    TEL／</t>
    <phoneticPr fontId="14"/>
  </si>
  <si>
    <t>　　</t>
    <phoneticPr fontId="14"/>
  </si>
  <si>
    <t xml:space="preserve">    FAX／　　　</t>
    <phoneticPr fontId="14"/>
  </si>
  <si>
    <r>
      <t>様式</t>
    </r>
    <r>
      <rPr>
        <sz val="11"/>
        <rFont val="Century"/>
        <family val="1"/>
      </rPr>
      <t>2</t>
    </r>
    <r>
      <rPr>
        <sz val="11"/>
        <rFont val="ＭＳ 明朝"/>
        <family val="1"/>
        <charset val="128"/>
      </rPr>
      <t>号</t>
    </r>
  </si>
  <si>
    <t>起工番号</t>
  </si>
  <si>
    <t>　樹種</t>
  </si>
  <si>
    <t>記</t>
    <phoneticPr fontId="14"/>
  </si>
  <si>
    <t>　理由</t>
  </si>
  <si>
    <t>住所</t>
    <phoneticPr fontId="14"/>
  </si>
  <si>
    <t>商号</t>
    <phoneticPr fontId="14"/>
  </si>
  <si>
    <t>JACIC
所定様式</t>
    <rPh sb="6" eb="8">
      <t>ショテイ</t>
    </rPh>
    <rPh sb="8" eb="10">
      <t>ヨウシキ</t>
    </rPh>
    <phoneticPr fontId="14"/>
  </si>
  <si>
    <t>任意
様式</t>
    <rPh sb="0" eb="2">
      <t>ニンイ</t>
    </rPh>
    <rPh sb="3" eb="5">
      <t>ヨウシキ</t>
    </rPh>
    <phoneticPr fontId="14"/>
  </si>
  <si>
    <t>コブリス
所定様式</t>
    <phoneticPr fontId="14"/>
  </si>
  <si>
    <t>（</t>
    <phoneticPr fontId="14"/>
  </si>
  <si>
    <t>）</t>
    <phoneticPr fontId="14"/>
  </si>
  <si>
    <t>します。</t>
    <phoneticPr fontId="14"/>
  </si>
  <si>
    <t>または</t>
    <phoneticPr fontId="14"/>
  </si>
  <si>
    <t>その他</t>
    <rPh sb="2" eb="3">
      <t>タ</t>
    </rPh>
    <phoneticPr fontId="14"/>
  </si>
  <si>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4"/>
  </si>
  <si>
    <t>三者協議会に対する質問がある場合、提出</t>
    <rPh sb="0" eb="2">
      <t>サンシャ</t>
    </rPh>
    <rPh sb="2" eb="5">
      <t>キョウギカイ</t>
    </rPh>
    <rPh sb="6" eb="7">
      <t>タイ</t>
    </rPh>
    <rPh sb="9" eb="11">
      <t>シツモン</t>
    </rPh>
    <rPh sb="14" eb="16">
      <t>バアイ</t>
    </rPh>
    <rPh sb="17" eb="19">
      <t>テイシュツ</t>
    </rPh>
    <phoneticPr fontId="14"/>
  </si>
  <si>
    <t>建設資材のひっ迫が懸念される地域において、工事実施段階で当初の調達条件によりがたい場合に提出</t>
    <rPh sb="44" eb="46">
      <t>テイシュツ</t>
    </rPh>
    <phoneticPr fontId="14"/>
  </si>
  <si>
    <t>県産緑化木を調達した場合、提出</t>
    <rPh sb="0" eb="2">
      <t>ケンサン</t>
    </rPh>
    <rPh sb="2" eb="4">
      <t>リョクカ</t>
    </rPh>
    <rPh sb="4" eb="5">
      <t>キ</t>
    </rPh>
    <rPh sb="6" eb="8">
      <t>チョウタツ</t>
    </rPh>
    <rPh sb="10" eb="12">
      <t>バアイ</t>
    </rPh>
    <rPh sb="13" eb="15">
      <t>テイシュツ</t>
    </rPh>
    <phoneticPr fontId="14"/>
  </si>
  <si>
    <t>m3</t>
    <phoneticPr fontId="14"/>
  </si>
  <si>
    <t>m2</t>
    <phoneticPr fontId="14"/>
  </si>
  <si>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4"/>
  </si>
  <si>
    <t>　　年　　　月　　　日</t>
    <rPh sb="2" eb="3">
      <t>ネン</t>
    </rPh>
    <rPh sb="6" eb="7">
      <t>ツキ</t>
    </rPh>
    <rPh sb="10" eb="11">
      <t>ニチ</t>
    </rPh>
    <phoneticPr fontId="14"/>
  </si>
  <si>
    <t>　　　年　　　月　　　日　　　時　　　分受信</t>
    <phoneticPr fontId="14"/>
  </si>
  <si>
    <t>　　上記工事において、以下の樹種については下記理由により、設計図書に示された
「福岡県産緑化木」を調達できません。</t>
    <phoneticPr fontId="14"/>
  </si>
  <si>
    <t>福岡県産緑化木　調達不可能理由書</t>
    <phoneticPr fontId="14"/>
  </si>
  <si>
    <t>予定数量</t>
    <rPh sb="0" eb="2">
      <t>ヨテイ</t>
    </rPh>
    <rPh sb="2" eb="4">
      <t>スウリョウ</t>
    </rPh>
    <phoneticPr fontId="14"/>
  </si>
  <si>
    <t>品名</t>
    <rPh sb="0" eb="2">
      <t>ヒンメイ</t>
    </rPh>
    <phoneticPr fontId="14"/>
  </si>
  <si>
    <t>規格</t>
    <rPh sb="0" eb="2">
      <t>キカク</t>
    </rPh>
    <phoneticPr fontId="14"/>
  </si>
  <si>
    <t>製造業者</t>
    <rPh sb="0" eb="4">
      <t>セイゾウギョウシャ</t>
    </rPh>
    <phoneticPr fontId="14"/>
  </si>
  <si>
    <t>摘要</t>
    <rPh sb="0" eb="2">
      <t>テキヨウ</t>
    </rPh>
    <phoneticPr fontId="14"/>
  </si>
  <si>
    <t>添付
資料</t>
    <rPh sb="0" eb="2">
      <t>テンプ</t>
    </rPh>
    <rPh sb="3" eb="5">
      <t>シリョウ</t>
    </rPh>
    <phoneticPr fontId="14"/>
  </si>
  <si>
    <t>生コンクリート</t>
    <rPh sb="0" eb="1">
      <t>ナマ</t>
    </rPh>
    <phoneticPr fontId="14"/>
  </si>
  <si>
    <t>№</t>
    <phoneticPr fontId="14"/>
  </si>
  <si>
    <t>m3</t>
  </si>
  <si>
    <t>m2</t>
  </si>
  <si>
    <t>t</t>
  </si>
  <si>
    <t>t</t>
    <phoneticPr fontId="14"/>
  </si>
  <si>
    <t>個</t>
    <rPh sb="0" eb="1">
      <t>コ</t>
    </rPh>
    <phoneticPr fontId="14"/>
  </si>
  <si>
    <t>式</t>
    <rPh sb="0" eb="1">
      <t>シキ</t>
    </rPh>
    <phoneticPr fontId="14"/>
  </si>
  <si>
    <t>本</t>
    <rPh sb="0" eb="1">
      <t>ホン</t>
    </rPh>
    <phoneticPr fontId="14"/>
  </si>
  <si>
    <t>kg</t>
    <phoneticPr fontId="14"/>
  </si>
  <si>
    <t>L</t>
    <phoneticPr fontId="14"/>
  </si>
  <si>
    <t>添付資料</t>
    <rPh sb="0" eb="4">
      <t>テンプシリョウ</t>
    </rPh>
    <phoneticPr fontId="14"/>
  </si>
  <si>
    <t>有</t>
    <rPh sb="0" eb="1">
      <t>アリ</t>
    </rPh>
    <phoneticPr fontId="14"/>
  </si>
  <si>
    <t>無</t>
    <rPh sb="0" eb="1">
      <t>ナ</t>
    </rPh>
    <phoneticPr fontId="14"/>
  </si>
  <si>
    <t>21-8-40BB</t>
    <phoneticPr fontId="14"/>
  </si>
  <si>
    <t>24-8-20BB</t>
  </si>
  <si>
    <t>24-8-20BB</t>
    <phoneticPr fontId="14"/>
  </si>
  <si>
    <t>21-8-20BB</t>
    <phoneticPr fontId="14"/>
  </si>
  <si>
    <t>均しコン</t>
    <rPh sb="0" eb="1">
      <t>ナラ</t>
    </rPh>
    <phoneticPr fontId="14"/>
  </si>
  <si>
    <t>胴込、裏込、天端</t>
    <rPh sb="0" eb="1">
      <t>ドウ</t>
    </rPh>
    <rPh sb="1" eb="2">
      <t>コ</t>
    </rPh>
    <rPh sb="3" eb="5">
      <t>ウラゴ</t>
    </rPh>
    <rPh sb="6" eb="8">
      <t>テンバ</t>
    </rPh>
    <phoneticPr fontId="14"/>
  </si>
  <si>
    <t>再生クラッシャーラン</t>
    <rPh sb="0" eb="2">
      <t>サイセイ</t>
    </rPh>
    <phoneticPr fontId="14"/>
  </si>
  <si>
    <t>再生粒度調整砕石</t>
    <rPh sb="0" eb="2">
      <t>サイセイ</t>
    </rPh>
    <rPh sb="2" eb="8">
      <t>リュウドチョウセイサイセキ</t>
    </rPh>
    <phoneticPr fontId="14"/>
  </si>
  <si>
    <t>異形棒鋼</t>
    <rPh sb="0" eb="4">
      <t>イケイボウコウ</t>
    </rPh>
    <phoneticPr fontId="14"/>
  </si>
  <si>
    <t>鋼矢板</t>
    <rPh sb="0" eb="3">
      <t>コウヤイタ</t>
    </rPh>
    <phoneticPr fontId="14"/>
  </si>
  <si>
    <t>積ブロック</t>
    <rPh sb="0" eb="1">
      <t>ツミ</t>
    </rPh>
    <phoneticPr fontId="14"/>
  </si>
  <si>
    <t>目地材</t>
    <rPh sb="0" eb="3">
      <t>メジザイ</t>
    </rPh>
    <phoneticPr fontId="14"/>
  </si>
  <si>
    <t>塩ビ管</t>
    <rPh sb="0" eb="1">
      <t>エン</t>
    </rPh>
    <rPh sb="2" eb="3">
      <t>カン</t>
    </rPh>
    <phoneticPr fontId="14"/>
  </si>
  <si>
    <t>RC-40</t>
  </si>
  <si>
    <t>RC-40</t>
    <phoneticPr fontId="14"/>
  </si>
  <si>
    <t>RM-25</t>
    <phoneticPr fontId="14"/>
  </si>
  <si>
    <t>D13～25</t>
    <phoneticPr fontId="14"/>
  </si>
  <si>
    <t>○○生コン（株）</t>
    <rPh sb="2" eb="3">
      <t>ナマ</t>
    </rPh>
    <rPh sb="5" eb="8">
      <t>カブ</t>
    </rPh>
    <phoneticPr fontId="14"/>
  </si>
  <si>
    <t>凸凹製鋼（株）</t>
    <rPh sb="0" eb="2">
      <t>デコボコ</t>
    </rPh>
    <rPh sb="2" eb="4">
      <t>セイコウ</t>
    </rPh>
    <rPh sb="4" eb="7">
      <t>カブ</t>
    </rPh>
    <phoneticPr fontId="14"/>
  </si>
  <si>
    <t>□□産業（株）</t>
    <rPh sb="2" eb="4">
      <t>サンギョウ</t>
    </rPh>
    <rPh sb="4" eb="7">
      <t>カブ</t>
    </rPh>
    <phoneticPr fontId="14"/>
  </si>
  <si>
    <t>改良土</t>
    <rPh sb="0" eb="2">
      <t>カイリョウ</t>
    </rPh>
    <rPh sb="2" eb="3">
      <t>ド</t>
    </rPh>
    <phoneticPr fontId="14"/>
  </si>
  <si>
    <t>□□リサイクル（株）</t>
    <rPh sb="7" eb="10">
      <t>カブ</t>
    </rPh>
    <phoneticPr fontId="14"/>
  </si>
  <si>
    <t>SD345</t>
  </si>
  <si>
    <t>SD345</t>
    <phoneticPr fontId="14"/>
  </si>
  <si>
    <t>Ⅲ型</t>
    <rPh sb="0" eb="1">
      <t>ガタ</t>
    </rPh>
    <phoneticPr fontId="14"/>
  </si>
  <si>
    <t>福岡統一型</t>
    <rPh sb="0" eb="1">
      <t>フクオカ</t>
    </rPh>
    <rPh sb="1" eb="4">
      <t>トウイツガタ</t>
    </rPh>
    <phoneticPr fontId="14"/>
  </si>
  <si>
    <t>Ⅱ-1型</t>
    <rPh sb="2" eb="3">
      <t>ガタ</t>
    </rPh>
    <phoneticPr fontId="14"/>
  </si>
  <si>
    <t>福岡統一型</t>
    <rPh sb="0" eb="3">
      <t>トウイツガタ</t>
    </rPh>
    <phoneticPr fontId="14"/>
  </si>
  <si>
    <t>基礎ブロック</t>
    <rPh sb="0" eb="2">
      <t>キソ</t>
    </rPh>
    <phoneticPr fontId="14"/>
  </si>
  <si>
    <t>管渠型側溝</t>
    <rPh sb="0" eb="3">
      <t>カンキョガタ</t>
    </rPh>
    <rPh sb="3" eb="5">
      <t>ソッコウ</t>
    </rPh>
    <phoneticPr fontId="14"/>
  </si>
  <si>
    <t>歩車道境界ブロック</t>
    <rPh sb="0" eb="5">
      <t>ホシャドウキョウカイ</t>
    </rPh>
    <phoneticPr fontId="14"/>
  </si>
  <si>
    <t>新○○製鉄（株）</t>
    <rPh sb="0" eb="1">
      <t>シン</t>
    </rPh>
    <rPh sb="3" eb="5">
      <t>セイテツ</t>
    </rPh>
    <rPh sb="5" eb="8">
      <t>カブ</t>
    </rPh>
    <phoneticPr fontId="14"/>
  </si>
  <si>
    <t>○○コンクリート（株）</t>
    <rPh sb="8" eb="11">
      <t>カブ</t>
    </rPh>
    <phoneticPr fontId="14"/>
  </si>
  <si>
    <t>枚</t>
    <rPh sb="0" eb="1">
      <t>マイ</t>
    </rPh>
    <phoneticPr fontId="14"/>
  </si>
  <si>
    <t>いいえ</t>
    <phoneticPr fontId="14"/>
  </si>
  <si>
    <t>全て県産資材</t>
    <rPh sb="0" eb="1">
      <t>スベ</t>
    </rPh>
    <rPh sb="2" eb="3">
      <t>ケン</t>
    </rPh>
    <rPh sb="3" eb="4">
      <t>サン</t>
    </rPh>
    <rPh sb="4" eb="6">
      <t>シザイ</t>
    </rPh>
    <phoneticPr fontId="14"/>
  </si>
  <si>
    <t>全て県産資材使用：</t>
    <rPh sb="0" eb="1">
      <t>スベ</t>
    </rPh>
    <rPh sb="2" eb="8">
      <t>ケンサンシザイシヨウ</t>
    </rPh>
    <phoneticPr fontId="14"/>
  </si>
  <si>
    <t>は　い</t>
    <phoneticPr fontId="14"/>
  </si>
  <si>
    <t>JISマーク表示品</t>
    <rPh sb="6" eb="9">
      <t>ヒョウジヒン</t>
    </rPh>
    <phoneticPr fontId="14"/>
  </si>
  <si>
    <t>指定仮設</t>
    <rPh sb="0" eb="4">
      <t>シテイカセツ</t>
    </rPh>
    <phoneticPr fontId="14"/>
  </si>
  <si>
    <t>リース材</t>
    <rPh sb="3" eb="4">
      <t>ザイ</t>
    </rPh>
    <phoneticPr fontId="14"/>
  </si>
  <si>
    <t>認定リサイクル製品</t>
    <rPh sb="0" eb="2">
      <t>ニンテイ</t>
    </rPh>
    <rPh sb="7" eb="9">
      <t>セイヒン</t>
    </rPh>
    <phoneticPr fontId="14"/>
  </si>
  <si>
    <t>県立会検査製品</t>
    <rPh sb="0" eb="1">
      <t>ケン</t>
    </rPh>
    <rPh sb="1" eb="7">
      <t>リッカイケンサセイヒン</t>
    </rPh>
    <phoneticPr fontId="14"/>
  </si>
  <si>
    <t>アスファルト混合物</t>
    <rPh sb="6" eb="9">
      <t>コンゴウブツ</t>
    </rPh>
    <phoneticPr fontId="14"/>
  </si>
  <si>
    <t>いいえ</t>
  </si>
  <si>
    <t>監</t>
    <rPh sb="0" eb="1">
      <t>カン</t>
    </rPh>
    <phoneticPr fontId="14"/>
  </si>
  <si>
    <t>契</t>
    <rPh sb="0" eb="1">
      <t>ケイ</t>
    </rPh>
    <phoneticPr fontId="14"/>
  </si>
  <si>
    <t>提出
時期</t>
    <rPh sb="0" eb="2">
      <t>テイシュツ</t>
    </rPh>
    <rPh sb="3" eb="5">
      <t>ジキ</t>
    </rPh>
    <phoneticPr fontId="14"/>
  </si>
  <si>
    <t>◇安全・訓練等の活動計画書</t>
    <rPh sb="1" eb="3">
      <t>アンゼン</t>
    </rPh>
    <rPh sb="4" eb="7">
      <t>クンレンナド</t>
    </rPh>
    <rPh sb="8" eb="10">
      <t>カツドウ</t>
    </rPh>
    <rPh sb="10" eb="13">
      <t>ケイカクショ</t>
    </rPh>
    <phoneticPr fontId="14"/>
  </si>
  <si>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4"/>
  </si>
  <si>
    <t>岩石採取計画認可証（写）</t>
    <rPh sb="0" eb="2">
      <t>ガンセキ</t>
    </rPh>
    <rPh sb="2" eb="4">
      <t>サイシュ</t>
    </rPh>
    <rPh sb="4" eb="6">
      <t>ケイカク</t>
    </rPh>
    <rPh sb="6" eb="8">
      <t>ニンカ</t>
    </rPh>
    <rPh sb="8" eb="9">
      <t>アカシ</t>
    </rPh>
    <rPh sb="10" eb="11">
      <t>シャ</t>
    </rPh>
    <phoneticPr fontId="14"/>
  </si>
  <si>
    <t>◇建設廃棄物処理計画書</t>
    <rPh sb="1" eb="3">
      <t>ケンセツ</t>
    </rPh>
    <rPh sb="3" eb="6">
      <t>ハイキブツ</t>
    </rPh>
    <rPh sb="6" eb="8">
      <t>ショリ</t>
    </rPh>
    <rPh sb="8" eb="10">
      <t>ケイカク</t>
    </rPh>
    <rPh sb="10" eb="11">
      <t>ショ</t>
    </rPh>
    <phoneticPr fontId="14"/>
  </si>
  <si>
    <t>コリンズ「登録内容確認書」
（変更登録）</t>
    <rPh sb="15" eb="17">
      <t>ヘンコウ</t>
    </rPh>
    <phoneticPr fontId="14"/>
  </si>
  <si>
    <t>産業廃棄物集計表</t>
    <rPh sb="0" eb="5">
      <t>サンギョウハイキブツ</t>
    </rPh>
    <rPh sb="5" eb="8">
      <t>シュウケイヒョウ</t>
    </rPh>
    <phoneticPr fontId="14"/>
  </si>
  <si>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4"/>
  </si>
  <si>
    <t>黄本</t>
    <phoneticPr fontId="14"/>
  </si>
  <si>
    <t>手引き</t>
  </si>
  <si>
    <t>手引き</t>
    <rPh sb="0" eb="2">
      <t>テビ</t>
    </rPh>
    <phoneticPr fontId="14"/>
  </si>
  <si>
    <t>手引き</t>
    <phoneticPr fontId="14"/>
  </si>
  <si>
    <t>共仕</t>
    <phoneticPr fontId="14"/>
  </si>
  <si>
    <t>提出日
等メモ</t>
    <rPh sb="0" eb="2">
      <t>テイシュツ</t>
    </rPh>
    <rPh sb="2" eb="3">
      <t>ビ</t>
    </rPh>
    <rPh sb="4" eb="5">
      <t>トウ</t>
    </rPh>
    <phoneticPr fontId="14"/>
  </si>
  <si>
    <t>伝票を用いた伝票管理</t>
    <rPh sb="0" eb="2">
      <t>デンピョウ</t>
    </rPh>
    <rPh sb="3" eb="4">
      <t>モチ</t>
    </rPh>
    <rPh sb="6" eb="10">
      <t>デンピョウカンリ</t>
    </rPh>
    <phoneticPr fontId="14"/>
  </si>
  <si>
    <t>施工中</t>
    <phoneticPr fontId="14"/>
  </si>
  <si>
    <t>コリンズ「登録内容確認書」
（受注登録）</t>
    <rPh sb="5" eb="9">
      <t>トウロクナイヨウ</t>
    </rPh>
    <rPh sb="9" eb="12">
      <t>カクニンショ</t>
    </rPh>
    <rPh sb="15" eb="19">
      <t>ジュチュウトウロク</t>
    </rPh>
    <phoneticPr fontId="14"/>
  </si>
  <si>
    <t>コリンズ「登録内容確認書」
（竣工登録）</t>
    <rPh sb="15" eb="17">
      <t>シュンコウ</t>
    </rPh>
    <phoneticPr fontId="14"/>
  </si>
  <si>
    <t>受注者の請求による工期の延長</t>
    <rPh sb="0" eb="3">
      <t>ジュチュウシャ</t>
    </rPh>
    <rPh sb="4" eb="6">
      <t>セイキュウ</t>
    </rPh>
    <rPh sb="9" eb="11">
      <t>コウキ</t>
    </rPh>
    <rPh sb="12" eb="14">
      <t>エンチョウ</t>
    </rPh>
    <phoneticPr fontId="14"/>
  </si>
  <si>
    <t>安全・訓練等の活動報告</t>
    <rPh sb="0" eb="2">
      <t>アンゼン</t>
    </rPh>
    <rPh sb="3" eb="6">
      <t>クンレンナド</t>
    </rPh>
    <rPh sb="7" eb="9">
      <t>カツドウ</t>
    </rPh>
    <rPh sb="9" eb="11">
      <t>ホウコク</t>
    </rPh>
    <phoneticPr fontId="14"/>
  </si>
  <si>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4"/>
  </si>
  <si>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4"/>
  </si>
  <si>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4"/>
  </si>
  <si>
    <t>区分</t>
    <rPh sb="0" eb="2">
      <t>クブン</t>
    </rPh>
    <phoneticPr fontId="14"/>
  </si>
  <si>
    <t>発注者名</t>
    <rPh sb="0" eb="3">
      <t>ハッチュウシャ</t>
    </rPh>
    <rPh sb="3" eb="4">
      <t>メイ</t>
    </rPh>
    <phoneticPr fontId="14"/>
  </si>
  <si>
    <t>工事名称</t>
    <rPh sb="0" eb="2">
      <t>コウジ</t>
    </rPh>
    <rPh sb="2" eb="4">
      <t>メイショウ</t>
    </rPh>
    <phoneticPr fontId="14"/>
  </si>
  <si>
    <t>（１次下請）</t>
    <rPh sb="2" eb="3">
      <t>ジ</t>
    </rPh>
    <rPh sb="3" eb="5">
      <t>シタウケ</t>
    </rPh>
    <phoneticPr fontId="14"/>
  </si>
  <si>
    <t>（２次下請）</t>
    <rPh sb="2" eb="3">
      <t>ジ</t>
    </rPh>
    <rPh sb="3" eb="5">
      <t>シタウケ</t>
    </rPh>
    <phoneticPr fontId="14"/>
  </si>
  <si>
    <t>（３次下請）</t>
    <rPh sb="2" eb="3">
      <t>ジ</t>
    </rPh>
    <rPh sb="3" eb="5">
      <t>シタウケ</t>
    </rPh>
    <phoneticPr fontId="14"/>
  </si>
  <si>
    <t>（４次下請）</t>
    <rPh sb="2" eb="3">
      <t>ジ</t>
    </rPh>
    <rPh sb="3" eb="5">
      <t>シタウケ</t>
    </rPh>
    <phoneticPr fontId="14"/>
  </si>
  <si>
    <t>所在地</t>
    <rPh sb="0" eb="3">
      <t>ショザイチ</t>
    </rPh>
    <phoneticPr fontId="14"/>
  </si>
  <si>
    <t>代表者名</t>
    <rPh sb="0" eb="3">
      <t>ダイヒョウシャ</t>
    </rPh>
    <rPh sb="3" eb="4">
      <t>メイ</t>
    </rPh>
    <phoneticPr fontId="14"/>
  </si>
  <si>
    <t>監理技術者補佐名</t>
    <rPh sb="0" eb="2">
      <t>カンリ</t>
    </rPh>
    <rPh sb="2" eb="5">
      <t>ギジュツシャ</t>
    </rPh>
    <rPh sb="5" eb="7">
      <t>ホサ</t>
    </rPh>
    <rPh sb="7" eb="8">
      <t>メイ</t>
    </rPh>
    <phoneticPr fontId="14"/>
  </si>
  <si>
    <t>専門技術者名</t>
    <rPh sb="0" eb="2">
      <t>センモン</t>
    </rPh>
    <rPh sb="2" eb="5">
      <t>ギジュツシャ</t>
    </rPh>
    <rPh sb="5" eb="6">
      <t>メイ</t>
    </rPh>
    <phoneticPr fontId="14"/>
  </si>
  <si>
    <t>一般 / 特定</t>
    <rPh sb="0" eb="2">
      <t>イッパン</t>
    </rPh>
    <rPh sb="5" eb="7">
      <t>トクテイ</t>
    </rPh>
    <phoneticPr fontId="13"/>
  </si>
  <si>
    <t>担当工事内容</t>
    <rPh sb="0" eb="2">
      <t>タントウ</t>
    </rPh>
    <rPh sb="2" eb="4">
      <t>コウジ</t>
    </rPh>
    <rPh sb="4" eb="6">
      <t>ナイヨウ</t>
    </rPh>
    <phoneticPr fontId="14"/>
  </si>
  <si>
    <t>工事</t>
    <rPh sb="0" eb="2">
      <t>コウジ</t>
    </rPh>
    <phoneticPr fontId="14"/>
  </si>
  <si>
    <t>専門技術者</t>
    <rPh sb="0" eb="2">
      <t>センモン</t>
    </rPh>
    <rPh sb="2" eb="5">
      <t>ギジュツシャ</t>
    </rPh>
    <phoneticPr fontId="14"/>
  </si>
  <si>
    <t>会          長</t>
    <rPh sb="0" eb="12">
      <t>カイチョウ</t>
    </rPh>
    <phoneticPr fontId="14"/>
  </si>
  <si>
    <t>統括安全衛生責任者</t>
    <rPh sb="0" eb="2">
      <t>トウカツ</t>
    </rPh>
    <rPh sb="2" eb="4">
      <t>アンゼン</t>
    </rPh>
    <rPh sb="4" eb="6">
      <t>エイセイ</t>
    </rPh>
    <rPh sb="6" eb="9">
      <t>セキニンシャ</t>
    </rPh>
    <phoneticPr fontId="14"/>
  </si>
  <si>
    <t>元方安全衛生管理者</t>
    <rPh sb="0" eb="1">
      <t>モト</t>
    </rPh>
    <rPh sb="1" eb="2">
      <t>カタ</t>
    </rPh>
    <rPh sb="2" eb="4">
      <t>アンゼン</t>
    </rPh>
    <rPh sb="4" eb="6">
      <t>エイセイ</t>
    </rPh>
    <rPh sb="6" eb="8">
      <t>カンリ</t>
    </rPh>
    <rPh sb="8" eb="9">
      <t>シャ</t>
    </rPh>
    <phoneticPr fontId="14"/>
  </si>
  <si>
    <t>担当工事　　　　　　　　　　　　　　　　　　　　　　　　　　　　　　　　　　　　　　　　　　　　　　　　　　　　　　　　　　　　　　　　　　　　　　　　　　　　　　内　　　容</t>
    <phoneticPr fontId="14"/>
  </si>
  <si>
    <t>副    会    長</t>
    <rPh sb="0" eb="11">
      <t>フクカイチョウ</t>
    </rPh>
    <phoneticPr fontId="14"/>
  </si>
  <si>
    <t>《下請負人に関する事項》</t>
    <rPh sb="1" eb="2">
      <t>シタ</t>
    </rPh>
    <rPh sb="2" eb="4">
      <t>ウケオ</t>
    </rPh>
    <rPh sb="4" eb="5">
      <t>ヒト</t>
    </rPh>
    <rPh sb="6" eb="7">
      <t>カン</t>
    </rPh>
    <rPh sb="9" eb="11">
      <t>ジコウ</t>
    </rPh>
    <phoneticPr fontId="14"/>
  </si>
  <si>
    <t>会社名・
事業者ID</t>
    <rPh sb="0" eb="3">
      <t>カイシャメイ</t>
    </rPh>
    <rPh sb="5" eb="8">
      <t>ジギョウシャ</t>
    </rPh>
    <phoneticPr fontId="14"/>
  </si>
  <si>
    <t>代表者名</t>
    <rPh sb="0" eb="2">
      <t>ダイヒョウ</t>
    </rPh>
    <rPh sb="2" eb="3">
      <t>シャ</t>
    </rPh>
    <rPh sb="3" eb="4">
      <t>メイ</t>
    </rPh>
    <phoneticPr fontId="14"/>
  </si>
  <si>
    <t>［会社名・事業者ID］</t>
    <phoneticPr fontId="14"/>
  </si>
  <si>
    <t>［事業所名・現場ID］</t>
    <phoneticPr fontId="14"/>
  </si>
  <si>
    <r>
      <t xml:space="preserve">住    所
電話番号
</t>
    </r>
    <r>
      <rPr>
        <sz val="9"/>
        <rFont val="ＭＳ 明朝"/>
        <family val="1"/>
        <charset val="128"/>
      </rPr>
      <t>（※１）</t>
    </r>
    <rPh sb="0" eb="1">
      <t>ジュウ</t>
    </rPh>
    <rPh sb="5" eb="6">
      <t>ショ</t>
    </rPh>
    <rPh sb="7" eb="9">
      <t>デンワ</t>
    </rPh>
    <rPh sb="9" eb="11">
      <t>バンゴウ</t>
    </rPh>
    <phoneticPr fontId="14"/>
  </si>
  <si>
    <t>建設業の
許可</t>
    <rPh sb="0" eb="3">
      <t>ケンセツギョウ</t>
    </rPh>
    <rPh sb="5" eb="7">
      <t>キョカ</t>
    </rPh>
    <phoneticPr fontId="14"/>
  </si>
  <si>
    <t>許　可　業　種</t>
    <rPh sb="0" eb="1">
      <t>モト</t>
    </rPh>
    <rPh sb="2" eb="3">
      <t>カ</t>
    </rPh>
    <rPh sb="4" eb="5">
      <t>ギョウ</t>
    </rPh>
    <rPh sb="6" eb="7">
      <t>シュ</t>
    </rPh>
    <phoneticPr fontId="14"/>
  </si>
  <si>
    <t>許　可　番　号</t>
    <rPh sb="0" eb="3">
      <t>キョカ</t>
    </rPh>
    <rPh sb="4" eb="7">
      <t>バンゴウ</t>
    </rPh>
    <phoneticPr fontId="14"/>
  </si>
  <si>
    <t>許可（更新）年月日</t>
    <rPh sb="0" eb="2">
      <t>キョカ</t>
    </rPh>
    <rPh sb="3" eb="5">
      <t>コウシン</t>
    </rPh>
    <rPh sb="6" eb="9">
      <t>ネンガッピ</t>
    </rPh>
    <phoneticPr fontId="14"/>
  </si>
  <si>
    <t xml:space="preserve">TEL          (          )             </t>
    <phoneticPr fontId="14"/>
  </si>
  <si>
    <t>工事名称
及び
工事内容</t>
    <rPh sb="0" eb="2">
      <t>コウジ</t>
    </rPh>
    <rPh sb="2" eb="4">
      <t>メイショウ</t>
    </rPh>
    <rPh sb="5" eb="6">
      <t>オヨ</t>
    </rPh>
    <rPh sb="8" eb="10">
      <t>コウジ</t>
    </rPh>
    <rPh sb="10" eb="12">
      <t>ナイヨウ</t>
    </rPh>
    <phoneticPr fontId="14"/>
  </si>
  <si>
    <t>工事業</t>
    <rPh sb="0" eb="2">
      <t>コウジ</t>
    </rPh>
    <rPh sb="2" eb="3">
      <t>ギョウ</t>
    </rPh>
    <phoneticPr fontId="14"/>
  </si>
  <si>
    <t>大臣　特定</t>
    <rPh sb="0" eb="2">
      <t>ダイジン</t>
    </rPh>
    <rPh sb="3" eb="5">
      <t>トクテイ</t>
    </rPh>
    <phoneticPr fontId="14"/>
  </si>
  <si>
    <t xml:space="preserve">        第　　　　号</t>
    <rPh sb="8" eb="9">
      <t>ダイ</t>
    </rPh>
    <rPh sb="13" eb="14">
      <t>ゴウ</t>
    </rPh>
    <phoneticPr fontId="14"/>
  </si>
  <si>
    <t>　　年　　月　　日</t>
    <rPh sb="2" eb="3">
      <t>ネン</t>
    </rPh>
    <rPh sb="5" eb="6">
      <t>ガツ</t>
    </rPh>
    <rPh sb="8" eb="9">
      <t>ニチ</t>
    </rPh>
    <phoneticPr fontId="14"/>
  </si>
  <si>
    <t>知事　一般</t>
    <rPh sb="0" eb="2">
      <t>チジ</t>
    </rPh>
    <rPh sb="3" eb="5">
      <t>イッパン</t>
    </rPh>
    <phoneticPr fontId="14"/>
  </si>
  <si>
    <t>契約日</t>
    <rPh sb="0" eb="3">
      <t>ケイヤクビ</t>
    </rPh>
    <phoneticPr fontId="14"/>
  </si>
  <si>
    <t>年　　　月　　　日　</t>
    <rPh sb="0" eb="1">
      <t>ネン</t>
    </rPh>
    <rPh sb="4" eb="5">
      <t>ガツ</t>
    </rPh>
    <rPh sb="8" eb="9">
      <t>ニチ</t>
    </rPh>
    <phoneticPr fontId="14"/>
  </si>
  <si>
    <t>自　　　　　年　　　月　　　日</t>
    <rPh sb="0" eb="1">
      <t>ジ</t>
    </rPh>
    <rPh sb="6" eb="7">
      <t>ネン</t>
    </rPh>
    <rPh sb="10" eb="11">
      <t>ガツ</t>
    </rPh>
    <rPh sb="14" eb="15">
      <t>ニチ</t>
    </rPh>
    <phoneticPr fontId="14"/>
  </si>
  <si>
    <t>至　　　　　年　　　月　　　日</t>
    <rPh sb="0" eb="1">
      <t>イタ</t>
    </rPh>
    <rPh sb="6" eb="7">
      <t>ネン</t>
    </rPh>
    <rPh sb="10" eb="11">
      <t>ガツ</t>
    </rPh>
    <rPh sb="14" eb="15">
      <t>ニチ</t>
    </rPh>
    <phoneticPr fontId="14"/>
  </si>
  <si>
    <r>
      <t xml:space="preserve">下請契約額
</t>
    </r>
    <r>
      <rPr>
        <sz val="9"/>
        <rFont val="ＭＳ 明朝"/>
        <family val="1"/>
        <charset val="128"/>
      </rPr>
      <t>(※２）</t>
    </r>
    <rPh sb="0" eb="2">
      <t>シタウケ</t>
    </rPh>
    <rPh sb="2" eb="4">
      <t>ケイヤク</t>
    </rPh>
    <rPh sb="4" eb="5">
      <t>ガク</t>
    </rPh>
    <phoneticPr fontId="14"/>
  </si>
  <si>
    <t>円　　　　　　　　　　　　</t>
    <rPh sb="0" eb="1">
      <t>エン</t>
    </rPh>
    <phoneticPr fontId="14"/>
  </si>
  <si>
    <r>
      <t xml:space="preserve">契約形式
</t>
    </r>
    <r>
      <rPr>
        <sz val="9"/>
        <rFont val="ＭＳ 明朝"/>
        <family val="1"/>
        <charset val="128"/>
      </rPr>
      <t>（※３）</t>
    </r>
    <rPh sb="0" eb="2">
      <t>ケイヤク</t>
    </rPh>
    <rPh sb="2" eb="4">
      <t>ケイシキ</t>
    </rPh>
    <phoneticPr fontId="14"/>
  </si>
  <si>
    <t>・契約書</t>
    <rPh sb="1" eb="4">
      <t>ケイヤクショ</t>
    </rPh>
    <phoneticPr fontId="14"/>
  </si>
  <si>
    <t>・注文書
　及び請書</t>
    <rPh sb="1" eb="4">
      <t>チュウモンショ</t>
    </rPh>
    <rPh sb="6" eb="7">
      <t>オヨ</t>
    </rPh>
    <rPh sb="8" eb="10">
      <t>ウケショ</t>
    </rPh>
    <phoneticPr fontId="14"/>
  </si>
  <si>
    <t>・毎月払</t>
    <rPh sb="1" eb="3">
      <t>マイツキ</t>
    </rPh>
    <rPh sb="2" eb="4">
      <t>ツキバライ</t>
    </rPh>
    <rPh sb="3" eb="4">
      <t>ハラ</t>
    </rPh>
    <phoneticPr fontId="14"/>
  </si>
  <si>
    <t>代金支払</t>
    <rPh sb="0" eb="2">
      <t>ダイキン</t>
    </rPh>
    <rPh sb="2" eb="4">
      <t>シハラ</t>
    </rPh>
    <phoneticPr fontId="14"/>
  </si>
  <si>
    <t>・前払</t>
    <rPh sb="1" eb="3">
      <t>マエバラ</t>
    </rPh>
    <phoneticPr fontId="14"/>
  </si>
  <si>
    <t>・部分払</t>
    <rPh sb="1" eb="3">
      <t>ブブン</t>
    </rPh>
    <rPh sb="3" eb="4">
      <t>ハラ</t>
    </rPh>
    <phoneticPr fontId="14"/>
  </si>
  <si>
    <t>・完成払</t>
    <rPh sb="1" eb="3">
      <t>カンセイ</t>
    </rPh>
    <rPh sb="3" eb="4">
      <t>ハラ</t>
    </rPh>
    <phoneticPr fontId="14"/>
  </si>
  <si>
    <t>・隔月払</t>
    <rPh sb="1" eb="2">
      <t>カク</t>
    </rPh>
    <rPh sb="2" eb="4">
      <t>ツキバライ</t>
    </rPh>
    <rPh sb="3" eb="4">
      <t>ハラ</t>
    </rPh>
    <phoneticPr fontId="14"/>
  </si>
  <si>
    <t>・現金　　％</t>
    <rPh sb="1" eb="3">
      <t>ゲンキンツキバライ</t>
    </rPh>
    <phoneticPr fontId="14"/>
  </si>
  <si>
    <t>発注者名
及び
住所</t>
    <rPh sb="0" eb="2">
      <t>ハッチュウ</t>
    </rPh>
    <rPh sb="2" eb="3">
      <t>シャ</t>
    </rPh>
    <rPh sb="3" eb="4">
      <t>メイ</t>
    </rPh>
    <rPh sb="5" eb="6">
      <t>オヨ</t>
    </rPh>
    <rPh sb="8" eb="10">
      <t>ジュウショ</t>
    </rPh>
    <phoneticPr fontId="14"/>
  </si>
  <si>
    <t>方法等</t>
    <rPh sb="0" eb="2">
      <t>ホウホウ</t>
    </rPh>
    <rPh sb="2" eb="3">
      <t>トウ</t>
    </rPh>
    <phoneticPr fontId="14"/>
  </si>
  <si>
    <t>(      )%</t>
    <phoneticPr fontId="14"/>
  </si>
  <si>
    <t>(      )%</t>
  </si>
  <si>
    <t>・その他</t>
    <rPh sb="3" eb="4">
      <t>ホカツキバライ</t>
    </rPh>
    <phoneticPr fontId="14"/>
  </si>
  <si>
    <t>・手形　　％</t>
    <rPh sb="1" eb="3">
      <t>テガタツキバライ</t>
    </rPh>
    <phoneticPr fontId="14"/>
  </si>
  <si>
    <t>（　回／月）</t>
    <rPh sb="2" eb="3">
      <t>カイ</t>
    </rPh>
    <rPh sb="4" eb="5">
      <t>ツキ</t>
    </rPh>
    <phoneticPr fontId="14"/>
  </si>
  <si>
    <t>　　手形期間　　　日間</t>
    <rPh sb="2" eb="4">
      <t>テガタ</t>
    </rPh>
    <rPh sb="4" eb="6">
      <t>キカン</t>
    </rPh>
    <rPh sb="9" eb="11">
      <t>ニチカン</t>
    </rPh>
    <phoneticPr fontId="14"/>
  </si>
  <si>
    <t>施工に必要な許可業種</t>
    <rPh sb="0" eb="2">
      <t>セコウ</t>
    </rPh>
    <rPh sb="3" eb="5">
      <t>ヒツヨウ</t>
    </rPh>
    <rPh sb="6" eb="8">
      <t>キョカ</t>
    </rPh>
    <rPh sb="8" eb="10">
      <t>ギョウシュ</t>
    </rPh>
    <phoneticPr fontId="14"/>
  </si>
  <si>
    <t>契約金額</t>
    <rPh sb="0" eb="2">
      <t>ケイヤク</t>
    </rPh>
    <rPh sb="2" eb="4">
      <t>キンガク</t>
    </rPh>
    <phoneticPr fontId="14"/>
  </si>
  <si>
    <t>契約
営業所</t>
    <rPh sb="0" eb="2">
      <t>ケイヤク</t>
    </rPh>
    <rPh sb="3" eb="6">
      <t>エイギョウショ</t>
    </rPh>
    <phoneticPr fontId="14"/>
  </si>
  <si>
    <t>　</t>
    <phoneticPr fontId="14"/>
  </si>
  <si>
    <t>名　　　　　　　　　称</t>
    <rPh sb="0" eb="11">
      <t>メイショウ</t>
    </rPh>
    <phoneticPr fontId="14"/>
  </si>
  <si>
    <t>住　　　　　　　　　所</t>
    <rPh sb="0" eb="11">
      <t>ジュウショ</t>
    </rPh>
    <phoneticPr fontId="14"/>
  </si>
  <si>
    <t>元請契約</t>
    <rPh sb="0" eb="2">
      <t>モトウケ</t>
    </rPh>
    <rPh sb="2" eb="4">
      <t>ケイヤク</t>
    </rPh>
    <phoneticPr fontId="14"/>
  </si>
  <si>
    <t>健康保険等の加入状況
（ ※４ ）</t>
    <rPh sb="0" eb="2">
      <t>ケンコウ</t>
    </rPh>
    <rPh sb="2" eb="4">
      <t>ホケン</t>
    </rPh>
    <rPh sb="4" eb="5">
      <t>トウ</t>
    </rPh>
    <rPh sb="6" eb="8">
      <t>カニュウ</t>
    </rPh>
    <rPh sb="8" eb="10">
      <t>ジョウキョウ</t>
    </rPh>
    <phoneticPr fontId="14"/>
  </si>
  <si>
    <t>保険加入の有無</t>
    <rPh sb="0" eb="2">
      <t>ホケン</t>
    </rPh>
    <rPh sb="2" eb="4">
      <t>カニュウ</t>
    </rPh>
    <rPh sb="5" eb="7">
      <t>ウム</t>
    </rPh>
    <phoneticPr fontId="14"/>
  </si>
  <si>
    <t>健康保険</t>
    <rPh sb="0" eb="2">
      <t>ケンコウ</t>
    </rPh>
    <rPh sb="2" eb="4">
      <t>ホケン</t>
    </rPh>
    <phoneticPr fontId="14"/>
  </si>
  <si>
    <t>厚生年金保険</t>
    <rPh sb="0" eb="2">
      <t>コウセイ</t>
    </rPh>
    <rPh sb="2" eb="4">
      <t>ネンキン</t>
    </rPh>
    <rPh sb="4" eb="6">
      <t>ホケン</t>
    </rPh>
    <phoneticPr fontId="14"/>
  </si>
  <si>
    <t>雇用保険</t>
    <rPh sb="0" eb="2">
      <t>コヨウ</t>
    </rPh>
    <rPh sb="2" eb="4">
      <t>ホケン</t>
    </rPh>
    <phoneticPr fontId="14"/>
  </si>
  <si>
    <t>下請契約</t>
    <rPh sb="0" eb="2">
      <t>シタウケ</t>
    </rPh>
    <rPh sb="2" eb="4">
      <t>ケイヤク</t>
    </rPh>
    <phoneticPr fontId="14"/>
  </si>
  <si>
    <t>加入　　未加入
適用除外</t>
    <rPh sb="0" eb="2">
      <t>カニュウ</t>
    </rPh>
    <rPh sb="4" eb="7">
      <t>ミカニュウ</t>
    </rPh>
    <rPh sb="8" eb="10">
      <t>テキヨウ</t>
    </rPh>
    <rPh sb="10" eb="12">
      <t>ジョガイ</t>
    </rPh>
    <phoneticPr fontId="14"/>
  </si>
  <si>
    <t>事業所
整理記号等</t>
    <rPh sb="0" eb="3">
      <t>ジギョウショ</t>
    </rPh>
    <rPh sb="4" eb="6">
      <t>セイリ</t>
    </rPh>
    <rPh sb="6" eb="8">
      <t>キゴウ</t>
    </rPh>
    <rPh sb="8" eb="9">
      <t>トウ</t>
    </rPh>
    <phoneticPr fontId="14"/>
  </si>
  <si>
    <t>営業所の名称</t>
    <rPh sb="0" eb="3">
      <t>エイギョウショ</t>
    </rPh>
    <rPh sb="4" eb="6">
      <t>メイショウ</t>
    </rPh>
    <phoneticPr fontId="14"/>
  </si>
  <si>
    <t>健康保険等の加入状況</t>
    <rPh sb="0" eb="2">
      <t>ケンコウ</t>
    </rPh>
    <rPh sb="2" eb="4">
      <t>ホケン</t>
    </rPh>
    <rPh sb="4" eb="5">
      <t>トウ</t>
    </rPh>
    <rPh sb="6" eb="8">
      <t>カニュウ</t>
    </rPh>
    <rPh sb="8" eb="10">
      <t>ジョウキョウ</t>
    </rPh>
    <phoneticPr fontId="14"/>
  </si>
  <si>
    <t>現場代理人名</t>
    <rPh sb="0" eb="2">
      <t>ゲンバ</t>
    </rPh>
    <rPh sb="2" eb="4">
      <t>ダイリ</t>
    </rPh>
    <rPh sb="4" eb="5">
      <t>ニン</t>
    </rPh>
    <rPh sb="5" eb="6">
      <t>メイ</t>
    </rPh>
    <phoneticPr fontId="14"/>
  </si>
  <si>
    <t>安全衛生責任者名</t>
    <rPh sb="0" eb="2">
      <t>アンゼン</t>
    </rPh>
    <rPh sb="2" eb="4">
      <t>エイセイ</t>
    </rPh>
    <rPh sb="4" eb="7">
      <t>セキニンシャ</t>
    </rPh>
    <rPh sb="7" eb="8">
      <t>メイ</t>
    </rPh>
    <phoneticPr fontId="14"/>
  </si>
  <si>
    <t>権限及び
意見申出方法</t>
    <rPh sb="0" eb="2">
      <t>ケンゲン</t>
    </rPh>
    <rPh sb="2" eb="3">
      <t>オヨ</t>
    </rPh>
    <rPh sb="5" eb="7">
      <t>イケン</t>
    </rPh>
    <rPh sb="7" eb="9">
      <t>モウシデ</t>
    </rPh>
    <rPh sb="9" eb="11">
      <t>ホウホウ</t>
    </rPh>
    <phoneticPr fontId="14"/>
  </si>
  <si>
    <t>安全衛生推進者名</t>
    <rPh sb="0" eb="2">
      <t>アンゼン</t>
    </rPh>
    <rPh sb="2" eb="4">
      <t>エイセイ</t>
    </rPh>
    <rPh sb="4" eb="6">
      <t>スイシン</t>
    </rPh>
    <rPh sb="6" eb="7">
      <t>セキニンシャ</t>
    </rPh>
    <rPh sb="7" eb="8">
      <t>メイ</t>
    </rPh>
    <phoneticPr fontId="14"/>
  </si>
  <si>
    <t>主任技術者名</t>
    <rPh sb="0" eb="2">
      <t>シュニン</t>
    </rPh>
    <rPh sb="2" eb="5">
      <t>ギジュツシャ</t>
    </rPh>
    <rPh sb="5" eb="6">
      <t>メイ</t>
    </rPh>
    <phoneticPr fontId="14"/>
  </si>
  <si>
    <t>専　任
非専任</t>
    <rPh sb="0" eb="3">
      <t>センニン</t>
    </rPh>
    <rPh sb="4" eb="5">
      <t>ヒ</t>
    </rPh>
    <rPh sb="5" eb="7">
      <t>センニン</t>
    </rPh>
    <phoneticPr fontId="14"/>
  </si>
  <si>
    <t>雇用管理責任者名</t>
    <rPh sb="0" eb="2">
      <t>コヨウ</t>
    </rPh>
    <rPh sb="2" eb="4">
      <t>カンリ</t>
    </rPh>
    <rPh sb="4" eb="7">
      <t>セキニンシャ</t>
    </rPh>
    <rPh sb="7" eb="8">
      <t>メイ</t>
    </rPh>
    <phoneticPr fontId="14"/>
  </si>
  <si>
    <t>資格内容</t>
    <rPh sb="0" eb="2">
      <t>シカク</t>
    </rPh>
    <rPh sb="2" eb="4">
      <t>ナイヨウ</t>
    </rPh>
    <phoneticPr fontId="14"/>
  </si>
  <si>
    <t>発注者の
監督員名</t>
    <rPh sb="0" eb="3">
      <t>ハッチュウシャ</t>
    </rPh>
    <rPh sb="5" eb="7">
      <t>カントク</t>
    </rPh>
    <rPh sb="7" eb="8">
      <t>イン</t>
    </rPh>
    <rPh sb="8" eb="9">
      <t>メイ</t>
    </rPh>
    <phoneticPr fontId="14"/>
  </si>
  <si>
    <t>権限及び意見申出方法</t>
    <rPh sb="0" eb="2">
      <t>ケンゲン</t>
    </rPh>
    <rPh sb="2" eb="3">
      <t>オヨ</t>
    </rPh>
    <rPh sb="4" eb="6">
      <t>イケン</t>
    </rPh>
    <rPh sb="6" eb="7">
      <t>モウ</t>
    </rPh>
    <rPh sb="7" eb="8">
      <t>デ</t>
    </rPh>
    <rPh sb="8" eb="10">
      <t>ホウホウ</t>
    </rPh>
    <phoneticPr fontId="14"/>
  </si>
  <si>
    <t>監督員名</t>
    <rPh sb="0" eb="2">
      <t>カントク</t>
    </rPh>
    <rPh sb="2" eb="3">
      <t>イン</t>
    </rPh>
    <rPh sb="3" eb="4">
      <t>メイ</t>
    </rPh>
    <phoneticPr fontId="14"/>
  </si>
  <si>
    <t>現場
代理人名</t>
    <rPh sb="0" eb="2">
      <t>ゲンバ</t>
    </rPh>
    <rPh sb="3" eb="5">
      <t>ダイリ</t>
    </rPh>
    <rPh sb="5" eb="6">
      <t>ニン</t>
    </rPh>
    <rPh sb="6" eb="7">
      <t>メイ</t>
    </rPh>
    <phoneticPr fontId="14"/>
  </si>
  <si>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4"/>
  </si>
  <si>
    <t>有　 無</t>
    <rPh sb="0" eb="1">
      <t>ユウ</t>
    </rPh>
    <rPh sb="3" eb="4">
      <t>ム</t>
    </rPh>
    <phoneticPr fontId="14"/>
  </si>
  <si>
    <t>外国人建設就労者の従事の状況(有無)</t>
    <phoneticPr fontId="14"/>
  </si>
  <si>
    <t>外国人技能実習生の従事状況(有無)</t>
    <phoneticPr fontId="14"/>
  </si>
  <si>
    <t>監理技術者名　
主任技術者名</t>
    <rPh sb="0" eb="2">
      <t>カンリ</t>
    </rPh>
    <rPh sb="2" eb="5">
      <t>ギジュツシャ</t>
    </rPh>
    <rPh sb="5" eb="6">
      <t>メイ</t>
    </rPh>
    <rPh sb="8" eb="10">
      <t>シュニン</t>
    </rPh>
    <rPh sb="10" eb="13">
      <t>ギジュツシャ</t>
    </rPh>
    <rPh sb="13" eb="14">
      <t>メイ</t>
    </rPh>
    <phoneticPr fontId="14"/>
  </si>
  <si>
    <t>監理技術者
補佐名</t>
    <rPh sb="0" eb="2">
      <t>カンリ</t>
    </rPh>
    <rPh sb="2" eb="5">
      <t>ギジュツシャ</t>
    </rPh>
    <rPh sb="6" eb="8">
      <t>ホサ</t>
    </rPh>
    <rPh sb="8" eb="9">
      <t>メイ</t>
    </rPh>
    <phoneticPr fontId="14"/>
  </si>
  <si>
    <t>（※１）</t>
    <phoneticPr fontId="14"/>
  </si>
  <si>
    <t>専門
技術者名</t>
    <rPh sb="0" eb="2">
      <t>センモン</t>
    </rPh>
    <rPh sb="3" eb="6">
      <t>ギジュツシャ</t>
    </rPh>
    <rPh sb="6" eb="7">
      <t>メイ</t>
    </rPh>
    <phoneticPr fontId="14"/>
  </si>
  <si>
    <t>（※２）</t>
    <phoneticPr fontId="14"/>
  </si>
  <si>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4"/>
  </si>
  <si>
    <t>（※３）</t>
    <phoneticPr fontId="14"/>
  </si>
  <si>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4"/>
  </si>
  <si>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4"/>
  </si>
  <si>
    <t>担当
工事内容</t>
    <rPh sb="0" eb="2">
      <t>タントウ</t>
    </rPh>
    <rPh sb="3" eb="5">
      <t>コウジ</t>
    </rPh>
    <rPh sb="5" eb="7">
      <t>ナイヨウ</t>
    </rPh>
    <phoneticPr fontId="14"/>
  </si>
  <si>
    <t>（※４）</t>
    <phoneticPr fontId="14"/>
  </si>
  <si>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4"/>
  </si>
  <si>
    <t>※　色つきセルは入力必須項目。</t>
    <rPh sb="2" eb="3">
      <t>イロ</t>
    </rPh>
    <rPh sb="8" eb="10">
      <t>ニュウリョク</t>
    </rPh>
    <rPh sb="10" eb="12">
      <t>ヒッス</t>
    </rPh>
    <rPh sb="12" eb="14">
      <t>コウモク</t>
    </rPh>
    <phoneticPr fontId="14"/>
  </si>
  <si>
    <t>《再下請負関係》</t>
    <rPh sb="1" eb="2">
      <t>サイ</t>
    </rPh>
    <rPh sb="2" eb="3">
      <t>シタ</t>
    </rPh>
    <rPh sb="3" eb="5">
      <t>ウケオ</t>
    </rPh>
    <rPh sb="5" eb="7">
      <t>カンケイ</t>
    </rPh>
    <phoneticPr fontId="1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</si>
  <si>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4"/>
  </si>
  <si>
    <t>会社名
・事業者ID</t>
    <rPh sb="0" eb="3">
      <t>カイシャメイ</t>
    </rPh>
    <rPh sb="5" eb="8">
      <t>ジギョウシャ</t>
    </rPh>
    <phoneticPr fontId="14"/>
  </si>
  <si>
    <t>直近上位
注文者名</t>
    <rPh sb="0" eb="1">
      <t>チョク</t>
    </rPh>
    <rPh sb="1" eb="2">
      <t>チカ</t>
    </rPh>
    <rPh sb="2" eb="4">
      <t>ジョウイ</t>
    </rPh>
    <rPh sb="5" eb="7">
      <t>チュウモン</t>
    </rPh>
    <rPh sb="7" eb="8">
      <t>シャ</t>
    </rPh>
    <rPh sb="8" eb="9">
      <t>メイ</t>
    </rPh>
    <phoneticPr fontId="14"/>
  </si>
  <si>
    <t>住所
電話番号</t>
    <rPh sb="0" eb="2">
      <t>ジュウショ</t>
    </rPh>
    <rPh sb="3" eb="5">
      <t>デンワ</t>
    </rPh>
    <rPh sb="5" eb="7">
      <t>バンゴウ</t>
    </rPh>
    <phoneticPr fontId="14"/>
  </si>
  <si>
    <t>【報告下請負業者】</t>
    <rPh sb="1" eb="3">
      <t>ホウコク</t>
    </rPh>
    <rPh sb="3" eb="4">
      <t>シタ</t>
    </rPh>
    <rPh sb="4" eb="6">
      <t>ウケオ</t>
    </rPh>
    <rPh sb="6" eb="8">
      <t>ギョウシャ</t>
    </rPh>
    <phoneticPr fontId="14"/>
  </si>
  <si>
    <t>元請名称・事業者ID</t>
    <rPh sb="0" eb="2">
      <t>モトウケ</t>
    </rPh>
    <rPh sb="2" eb="4">
      <t>メイショウ</t>
    </rPh>
    <rPh sb="5" eb="7">
      <t>ジギョウ</t>
    </rPh>
    <rPh sb="7" eb="8">
      <t>シャ</t>
    </rPh>
    <phoneticPr fontId="14"/>
  </si>
  <si>
    <t>自　　　　　年　　　月　　　日
至　　　　　年　　　月　　　日</t>
    <rPh sb="0" eb="1">
      <t>ジ</t>
    </rPh>
    <rPh sb="6" eb="7">
      <t>ネン</t>
    </rPh>
    <rPh sb="10" eb="11">
      <t>ガツ</t>
    </rPh>
    <rPh sb="14" eb="15">
      <t>ニチ</t>
    </rPh>
    <rPh sb="16" eb="17">
      <t>イタ</t>
    </rPh>
    <phoneticPr fontId="14"/>
  </si>
  <si>
    <t>会社名・事業者ID</t>
    <rPh sb="0" eb="2">
      <t>カイシャ</t>
    </rPh>
    <rPh sb="2" eb="3">
      <t>メイ</t>
    </rPh>
    <rPh sb="4" eb="7">
      <t>ジギョウシャ</t>
    </rPh>
    <phoneticPr fontId="14"/>
  </si>
  <si>
    <r>
      <t xml:space="preserve">下請契約額
</t>
    </r>
    <r>
      <rPr>
        <sz val="9"/>
        <rFont val="ＭＳ 明朝"/>
        <family val="1"/>
        <charset val="128"/>
      </rPr>
      <t>(※１）</t>
    </r>
    <rPh sb="0" eb="2">
      <t>シタウケ</t>
    </rPh>
    <rPh sb="2" eb="4">
      <t>ケイヤク</t>
    </rPh>
    <rPh sb="4" eb="5">
      <t>ガク</t>
    </rPh>
    <phoneticPr fontId="14"/>
  </si>
  <si>
    <t>《自社に関する事項》</t>
    <rPh sb="1" eb="3">
      <t>ジシャ</t>
    </rPh>
    <phoneticPr fontId="14"/>
  </si>
  <si>
    <t>作　　業　　員　　名　　簿</t>
  </si>
  <si>
    <t>（　　年　　月　　日作成)</t>
    <phoneticPr fontId="14"/>
  </si>
  <si>
    <t>元請
確認欄</t>
    <phoneticPr fontId="14"/>
  </si>
  <si>
    <t>事業所の名称
・現場ID</t>
    <rPh sb="8" eb="10">
      <t>ゲンバ</t>
    </rPh>
    <phoneticPr fontId="14"/>
  </si>
  <si>
    <t>所長名</t>
  </si>
  <si>
    <t>提出日　　　　　年　　　月　　　日</t>
    <rPh sb="0" eb="2">
      <t>テイシュツ</t>
    </rPh>
    <rPh sb="2" eb="3">
      <t>ビ</t>
    </rPh>
    <rPh sb="8" eb="9">
      <t>ネン</t>
    </rPh>
    <rPh sb="12" eb="13">
      <t>ガツ</t>
    </rPh>
    <rPh sb="16" eb="17">
      <t>ヒ</t>
    </rPh>
    <phoneticPr fontId="14"/>
  </si>
  <si>
    <t>本書面に記載した内容は、作業員名簿として安全衛生管理や労働災害発生時の緊急連絡・対応のために元請負業者に提示することについて、記載者本人は同意しています。</t>
    <phoneticPr fontId="14"/>
  </si>
  <si>
    <t>一次会社名
・事業者ID</t>
    <rPh sb="0" eb="1">
      <t>イチ</t>
    </rPh>
    <rPh sb="7" eb="9">
      <t>ジギョウ</t>
    </rPh>
    <rPh sb="9" eb="10">
      <t>シャ</t>
    </rPh>
    <phoneticPr fontId="14"/>
  </si>
  <si>
    <t>（　次)会社名
・事業者ID</t>
    <rPh sb="9" eb="12">
      <t>ジギョウシャ</t>
    </rPh>
    <phoneticPr fontId="14"/>
  </si>
  <si>
    <t>番号</t>
    <rPh sb="0" eb="1">
      <t>バン</t>
    </rPh>
    <rPh sb="1" eb="2">
      <t>ゴウ</t>
    </rPh>
    <phoneticPr fontId="14"/>
  </si>
  <si>
    <t>ふりがな</t>
    <phoneticPr fontId="14"/>
  </si>
  <si>
    <t>職種</t>
  </si>
  <si>
    <t>※</t>
    <phoneticPr fontId="14"/>
  </si>
  <si>
    <t>生年月日</t>
    <phoneticPr fontId="14"/>
  </si>
  <si>
    <t>建設業退職金
共済制度</t>
    <rPh sb="0" eb="3">
      <t>ケンセツギョウ</t>
    </rPh>
    <rPh sb="3" eb="6">
      <t>タイショクキン</t>
    </rPh>
    <rPh sb="7" eb="9">
      <t>キョウサイ</t>
    </rPh>
    <rPh sb="9" eb="11">
      <t>セイド</t>
    </rPh>
    <phoneticPr fontId="14"/>
  </si>
  <si>
    <t>教　育・資　格・免　許</t>
    <rPh sb="0" eb="1">
      <t>キョウ</t>
    </rPh>
    <rPh sb="2" eb="3">
      <t>イク</t>
    </rPh>
    <rPh sb="4" eb="5">
      <t>シ</t>
    </rPh>
    <rPh sb="6" eb="7">
      <t>カク</t>
    </rPh>
    <rPh sb="8" eb="9">
      <t>メン</t>
    </rPh>
    <rPh sb="10" eb="11">
      <t>モト</t>
    </rPh>
    <phoneticPr fontId="14"/>
  </si>
  <si>
    <t>入場年月日</t>
  </si>
  <si>
    <t>氏名</t>
  </si>
  <si>
    <t>年金保険</t>
    <rPh sb="0" eb="2">
      <t>ネンキン</t>
    </rPh>
    <rPh sb="2" eb="4">
      <t>ホケン</t>
    </rPh>
    <phoneticPr fontId="14"/>
  </si>
  <si>
    <t>年齢</t>
  </si>
  <si>
    <t>中小企業退職金
共済制度</t>
    <rPh sb="0" eb="2">
      <t>チュウショウ</t>
    </rPh>
    <rPh sb="2" eb="4">
      <t>キギョウ</t>
    </rPh>
    <rPh sb="4" eb="6">
      <t>タイショク</t>
    </rPh>
    <rPh sb="6" eb="7">
      <t>キン</t>
    </rPh>
    <rPh sb="8" eb="10">
      <t>キョウサイ</t>
    </rPh>
    <rPh sb="10" eb="12">
      <t>セイド</t>
    </rPh>
    <phoneticPr fontId="14"/>
  </si>
  <si>
    <t>雇入・職長
特別教育</t>
    <rPh sb="0" eb="1">
      <t>ヤトイ</t>
    </rPh>
    <rPh sb="1" eb="2">
      <t>ニュウ</t>
    </rPh>
    <rPh sb="3" eb="5">
      <t>ショクチョウ</t>
    </rPh>
    <rPh sb="6" eb="8">
      <t>トクベツ</t>
    </rPh>
    <rPh sb="8" eb="10">
      <t>キョウイク</t>
    </rPh>
    <phoneticPr fontId="14"/>
  </si>
  <si>
    <t>技能講習</t>
  </si>
  <si>
    <t>免　許</t>
    <phoneticPr fontId="14"/>
  </si>
  <si>
    <t>受入教育
実施年月日</t>
    <phoneticPr fontId="14"/>
  </si>
  <si>
    <t>技能者ID</t>
    <rPh sb="0" eb="3">
      <t>ギノウシャ</t>
    </rPh>
    <phoneticPr fontId="14"/>
  </si>
  <si>
    <t>年　月　日</t>
  </si>
  <si>
    <t>歳</t>
  </si>
  <si>
    <t>（注)１．※印欄には次の略称を入れる。</t>
    <rPh sb="1" eb="2">
      <t>チュウ</t>
    </rPh>
    <rPh sb="6" eb="7">
      <t>ジルシ</t>
    </rPh>
    <rPh sb="7" eb="8">
      <t>ラン</t>
    </rPh>
    <rPh sb="10" eb="11">
      <t>ツギ</t>
    </rPh>
    <rPh sb="12" eb="14">
      <t>リャクショウ</t>
    </rPh>
    <rPh sb="15" eb="16">
      <t>イ</t>
    </rPh>
    <phoneticPr fontId="14"/>
  </si>
  <si>
    <t>（注）６．年金保険欄には、左欄に年金保険の名称（厚生年金、国民年金）を記載。
　　　　　各年金の受給者である場合は、左欄に「受給者」と記載。</t>
    <phoneticPr fontId="14"/>
  </si>
  <si>
    <t>　　現 … 現場代理人</t>
    <rPh sb="2" eb="3">
      <t>ゲン</t>
    </rPh>
    <phoneticPr fontId="14"/>
  </si>
  <si>
    <t>作 … 作業主任者（（注）2.)</t>
    <rPh sb="0" eb="1">
      <t>サク</t>
    </rPh>
    <phoneticPr fontId="14"/>
  </si>
  <si>
    <t>　　女 … 女性作業員</t>
    <rPh sb="2" eb="3">
      <t>オンナ</t>
    </rPh>
    <phoneticPr fontId="14"/>
  </si>
  <si>
    <t>未 … 18歳未満の作業員</t>
    <rPh sb="0" eb="1">
      <t>ミ</t>
    </rPh>
    <rPh sb="6" eb="7">
      <t>サイ</t>
    </rPh>
    <rPh sb="7" eb="9">
      <t>ミマン</t>
    </rPh>
    <rPh sb="10" eb="13">
      <t>サギョウイン</t>
    </rPh>
    <phoneticPr fontId="14"/>
  </si>
  <si>
    <t>　　主 … 主任技術者</t>
    <rPh sb="2" eb="3">
      <t>シュ</t>
    </rPh>
    <phoneticPr fontId="14"/>
  </si>
  <si>
    <t>職 … 職　長</t>
    <rPh sb="0" eb="1">
      <t>ショク</t>
    </rPh>
    <phoneticPr fontId="14"/>
  </si>
  <si>
    <t>安 … 安全衛生責任者</t>
    <rPh sb="0" eb="1">
      <t>アン</t>
    </rPh>
    <phoneticPr fontId="14"/>
  </si>
  <si>
    <t xml:space="preserve"> 能 … 能力向上教育</t>
    <rPh sb="1" eb="2">
      <t>ノウ</t>
    </rPh>
    <rPh sb="5" eb="7">
      <t>ノウリョク</t>
    </rPh>
    <rPh sb="7" eb="9">
      <t>コウジョウ</t>
    </rPh>
    <rPh sb="9" eb="11">
      <t>キョウイク</t>
    </rPh>
    <phoneticPr fontId="14"/>
  </si>
  <si>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4"/>
  </si>
  <si>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4"/>
  </si>
  <si>
    <t>　　習 … 外国人技能実習生</t>
    <rPh sb="2" eb="3">
      <t>シュウ</t>
    </rPh>
    <phoneticPr fontId="14"/>
  </si>
  <si>
    <t>就 … 外国人建設就労者</t>
    <rPh sb="0" eb="1">
      <t>シュウ</t>
    </rPh>
    <phoneticPr fontId="14"/>
  </si>
  <si>
    <t>　　 １特 …１号特定技能外国人</t>
    <rPh sb="4" eb="5">
      <t>トク</t>
    </rPh>
    <phoneticPr fontId="14"/>
  </si>
  <si>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4"/>
  </si>
  <si>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4"/>
  </si>
  <si>
    <t>（注）３．各社別に作成するのが原則だが、リース機械等の運転者は一緒でもよい。</t>
    <rPh sb="1" eb="2">
      <t>チュウ</t>
    </rPh>
    <phoneticPr fontId="14"/>
  </si>
  <si>
    <t>（注）９．安全衛生に関する教育の内容（例：雇入時教育、職長教育、建設用リフトの運転の業務
          に係る特別教育）については「雇入・職長特別教育」欄に記載。</t>
    <phoneticPr fontId="14"/>
  </si>
  <si>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4"/>
  </si>
  <si>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4"/>
  </si>
  <si>
    <t>（注）10．建設工事に係る知識及び技術又は技能に関する資格（例：登録○○基幹技能者、○級○
          ○施工管理技士）を有する場合は、「免許」欄に記載。</t>
    <rPh sb="57" eb="59">
      <t>セコウ</t>
    </rPh>
    <rPh sb="59" eb="61">
      <t>カンリ</t>
    </rPh>
    <phoneticPr fontId="14"/>
  </si>
  <si>
    <t>（注）11．記載事項の一部について、別紙を用いて記載しても差し支えない。</t>
    <phoneticPr fontId="14"/>
  </si>
  <si>
    <t>円</t>
    <rPh sb="0" eb="1">
      <t>エン</t>
    </rPh>
    <phoneticPr fontId="14"/>
  </si>
  <si>
    <t>適正な労働条件に係る
「誓約書」の日付</t>
    <rPh sb="0" eb="2">
      <t>テキセイ</t>
    </rPh>
    <rPh sb="3" eb="7">
      <t>ロウドウジョウケン</t>
    </rPh>
    <rPh sb="8" eb="9">
      <t>カカ</t>
    </rPh>
    <rPh sb="12" eb="15">
      <t>セイヤクショ</t>
    </rPh>
    <rPh sb="17" eb="19">
      <t>ヒヅケ</t>
    </rPh>
    <phoneticPr fontId="75"/>
  </si>
  <si>
    <t>年　　月　　日</t>
    <rPh sb="0" eb="1">
      <t>ネン</t>
    </rPh>
    <rPh sb="3" eb="4">
      <t>ツキ</t>
    </rPh>
    <rPh sb="6" eb="7">
      <t>ヒ</t>
    </rPh>
    <phoneticPr fontId="75"/>
  </si>
  <si>
    <t>○</t>
  </si>
  <si>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4"/>
  </si>
  <si>
    <t>各様式</t>
    <rPh sb="0" eb="1">
      <t>カク</t>
    </rPh>
    <rPh sb="1" eb="3">
      <t>ヨウシキ</t>
    </rPh>
    <phoneticPr fontId="14"/>
  </si>
  <si>
    <t>技術提案履行報告書</t>
    <rPh sb="0" eb="2">
      <t>ギジュツ</t>
    </rPh>
    <rPh sb="2" eb="4">
      <t>テイアン</t>
    </rPh>
    <rPh sb="4" eb="6">
      <t>リコウ</t>
    </rPh>
    <rPh sb="6" eb="9">
      <t>ホウコクショ</t>
    </rPh>
    <phoneticPr fontId="14"/>
  </si>
  <si>
    <t>総合評価の場合</t>
    <rPh sb="0" eb="2">
      <t>ソウゴウ</t>
    </rPh>
    <rPh sb="2" eb="4">
      <t>ヒョウカ</t>
    </rPh>
    <rPh sb="5" eb="7">
      <t>バアイ</t>
    </rPh>
    <phoneticPr fontId="14"/>
  </si>
  <si>
    <t>Ｌ型擁壁</t>
    <rPh sb="1" eb="2">
      <t>ガタ</t>
    </rPh>
    <rPh sb="2" eb="4">
      <t>ヨウヘキ</t>
    </rPh>
    <phoneticPr fontId="8"/>
  </si>
  <si>
    <t>1200×1500</t>
  </si>
  <si>
    <t>1400×1500</t>
  </si>
  <si>
    <t>1800×1500</t>
  </si>
  <si>
    <t>2000×1500</t>
  </si>
  <si>
    <t>本</t>
    <rPh sb="0" eb="1">
      <t>ホン</t>
    </rPh>
    <phoneticPr fontId="14"/>
  </si>
  <si>
    <t>曇り（10℃）</t>
    <rPh sb="0" eb="1">
      <t>クモ</t>
    </rPh>
    <phoneticPr fontId="14"/>
  </si>
  <si>
    <t>(株）福岡企画技調　現場代理人　福岡次郎</t>
    <rPh sb="10" eb="12">
      <t>ゲンバ</t>
    </rPh>
    <rPh sb="12" eb="15">
      <t>ダイリニン</t>
    </rPh>
    <rPh sb="16" eb="18">
      <t>フクオカ</t>
    </rPh>
    <rPh sb="18" eb="20">
      <t>ジロウ</t>
    </rPh>
    <phoneticPr fontId="14"/>
  </si>
  <si>
    <t>○○　○○</t>
    <phoneticPr fontId="14"/>
  </si>
  <si>
    <t>○○歳</t>
    <rPh sb="2" eb="3">
      <t>サイ</t>
    </rPh>
    <phoneticPr fontId="14"/>
  </si>
  <si>
    <t>男性</t>
    <rPh sb="0" eb="2">
      <t>ダンセイ</t>
    </rPh>
    <phoneticPr fontId="14"/>
  </si>
  <si>
    <t>交通誘導員</t>
    <rPh sb="0" eb="2">
      <t>コウツウ</t>
    </rPh>
    <rPh sb="2" eb="5">
      <t>ユウドウイン</t>
    </rPh>
    <phoneticPr fontId="14"/>
  </si>
  <si>
    <t>右足骨折</t>
    <rPh sb="0" eb="2">
      <t>ミギアシ</t>
    </rPh>
    <rPh sb="2" eb="4">
      <t>コッセツ</t>
    </rPh>
    <phoneticPr fontId="14"/>
  </si>
  <si>
    <t>○○○病院</t>
    <rPh sb="3" eb="5">
      <t>ビョウイン</t>
    </rPh>
    <phoneticPr fontId="14"/>
  </si>
  <si>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4"/>
  </si>
  <si>
    <t>高密度ポリエチレン管</t>
    <rPh sb="0" eb="3">
      <t>コウミツド</t>
    </rPh>
    <rPh sb="9" eb="10">
      <t>カン</t>
    </rPh>
    <phoneticPr fontId="14"/>
  </si>
  <si>
    <t>φ600</t>
    <phoneticPr fontId="14"/>
  </si>
  <si>
    <t>ｍ</t>
    <phoneticPr fontId="14"/>
  </si>
  <si>
    <t>鋼矢板</t>
    <rPh sb="0" eb="3">
      <t>コウヤイタ</t>
    </rPh>
    <phoneticPr fontId="14"/>
  </si>
  <si>
    <t>〇型〇ｍ</t>
    <rPh sb="1" eb="2">
      <t>ガタ</t>
    </rPh>
    <phoneticPr fontId="14"/>
  </si>
  <si>
    <t>枚</t>
    <rPh sb="0" eb="1">
      <t>マイ</t>
    </rPh>
    <phoneticPr fontId="14"/>
  </si>
  <si>
    <t>適マーク使用承諾工場</t>
    <rPh sb="0" eb="1">
      <t>テキ</t>
    </rPh>
    <rPh sb="4" eb="6">
      <t>シヨウ</t>
    </rPh>
    <rPh sb="6" eb="8">
      <t>ショウダク</t>
    </rPh>
    <rPh sb="8" eb="10">
      <t>コウジョウ</t>
    </rPh>
    <phoneticPr fontId="14"/>
  </si>
  <si>
    <t>再生資源利用促進計画の作成に伴う確認結果票</t>
    <rPh sb="16" eb="18">
      <t>カクニン</t>
    </rPh>
    <rPh sb="18" eb="20">
      <t>ケッカ</t>
    </rPh>
    <rPh sb="20" eb="21">
      <t>ヒョウ</t>
    </rPh>
    <phoneticPr fontId="14"/>
  </si>
  <si>
    <t>元請建設工事事業者等</t>
  </si>
  <si>
    <t>作成・更新年月日</t>
  </si>
  <si>
    <t>工事責任者</t>
    <rPh sb="0" eb="2">
      <t>コウジ</t>
    </rPh>
    <rPh sb="2" eb="5">
      <t>セキニンシャ</t>
    </rPh>
    <phoneticPr fontId="14"/>
  </si>
  <si>
    <t>土砂の搬出に係わる土壌汚染対策法等の手続確認結果</t>
    <rPh sb="22" eb="24">
      <t>ケッカ</t>
    </rPh>
    <phoneticPr fontId="14"/>
  </si>
  <si>
    <t>工区等</t>
    <rPh sb="0" eb="2">
      <t>コウク</t>
    </rPh>
    <rPh sb="2" eb="3">
      <t>トウ</t>
    </rPh>
    <phoneticPr fontId="14"/>
  </si>
  <si>
    <t>結果
区分</t>
    <phoneticPr fontId="14"/>
  </si>
  <si>
    <t>確認結果</t>
    <rPh sb="0" eb="2">
      <t>カクニン</t>
    </rPh>
    <rPh sb="2" eb="4">
      <t>ケッカ</t>
    </rPh>
    <phoneticPr fontId="14"/>
  </si>
  <si>
    <t>注）　結果区分が①の場合には、建設発生土ではなく汚染土としての取扱いとなる</t>
    <rPh sb="0" eb="1">
      <t>チュウ</t>
    </rPh>
    <rPh sb="3" eb="5">
      <t>ケッカ</t>
    </rPh>
    <rPh sb="5" eb="7">
      <t>クブン</t>
    </rPh>
    <phoneticPr fontId="14"/>
  </si>
  <si>
    <t>建設発生土の搬出先確認結果</t>
    <rPh sb="11" eb="13">
      <t>ケッカ</t>
    </rPh>
    <phoneticPr fontId="14"/>
  </si>
  <si>
    <t>Ｎｏ</t>
    <phoneticPr fontId="14"/>
  </si>
  <si>
    <t>搬出先名称</t>
    <phoneticPr fontId="14"/>
  </si>
  <si>
    <t>確認結果</t>
    <phoneticPr fontId="14"/>
  </si>
  <si>
    <t>詳細</t>
    <phoneticPr fontId="14"/>
  </si>
  <si>
    <t>●●●●●●工事</t>
    <rPh sb="6" eb="8">
      <t>コウジ</t>
    </rPh>
    <phoneticPr fontId="14"/>
  </si>
  <si>
    <t>（株）○○建設</t>
    <rPh sb="0" eb="3">
      <t>カブ</t>
    </rPh>
    <rPh sb="5" eb="7">
      <t>ケンセツ</t>
    </rPh>
    <phoneticPr fontId="14"/>
  </si>
  <si>
    <t>○○　○○</t>
  </si>
  <si>
    <t>工事区域</t>
    <rPh sb="0" eb="2">
      <t>コウジ</t>
    </rPh>
    <rPh sb="2" eb="4">
      <t>クイキ</t>
    </rPh>
    <phoneticPr fontId="14"/>
  </si>
  <si>
    <t>②</t>
  </si>
  <si>
    <t>▲▲工区</t>
    <rPh sb="2" eb="4">
      <t>コウク</t>
    </rPh>
    <phoneticPr fontId="14"/>
  </si>
  <si>
    <t>①</t>
  </si>
  <si>
    <t>●●●●●●道路改良工事</t>
    <rPh sb="6" eb="8">
      <t>ドウロ</t>
    </rPh>
    <rPh sb="8" eb="10">
      <t>カイリョウ</t>
    </rPh>
    <phoneticPr fontId="14"/>
  </si>
  <si>
    <t>規制未指定</t>
    <phoneticPr fontId="110"/>
  </si>
  <si>
    <t>事業名：一般国道●●号●●●道路
事業機関名：九州地方整備局●●国道事務所</t>
    <phoneticPr fontId="14"/>
  </si>
  <si>
    <t>■■建材株式会社</t>
    <rPh sb="2" eb="4">
      <t>ケンザイ</t>
    </rPh>
    <rPh sb="4" eb="8">
      <t>カブシキガイシャ</t>
    </rPh>
    <phoneticPr fontId="14"/>
  </si>
  <si>
    <t>規制未指定</t>
  </si>
  <si>
    <t>岩石採取計画認可●●法
登録番号●●県第0000000号</t>
    <rPh sb="0" eb="2">
      <t>ガンセキ</t>
    </rPh>
    <rPh sb="10" eb="11">
      <t>ホウ</t>
    </rPh>
    <phoneticPr fontId="14"/>
  </si>
  <si>
    <t>●●●●リサイクルプラント</t>
    <phoneticPr fontId="14"/>
  </si>
  <si>
    <t>盛土許可等</t>
    <phoneticPr fontId="110"/>
  </si>
  <si>
    <t>●●県土砂埋立て●●制度に関する条例許可
許可番号0000000</t>
    <rPh sb="2" eb="3">
      <t>ケン</t>
    </rPh>
    <rPh sb="13" eb="14">
      <t>カン</t>
    </rPh>
    <rPh sb="16" eb="18">
      <t>ジョウレイ</t>
    </rPh>
    <rPh sb="18" eb="20">
      <t>キョカ</t>
    </rPh>
    <rPh sb="21" eb="23">
      <t>キョカ</t>
    </rPh>
    <rPh sb="23" eb="25">
      <t>バンゴウ</t>
    </rPh>
    <phoneticPr fontId="14"/>
  </si>
  <si>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</si>
  <si>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4"/>
  </si>
  <si>
    <t>●●●●仮置場</t>
    <rPh sb="4" eb="6">
      <t>カリオ</t>
    </rPh>
    <rPh sb="6" eb="7">
      <t>バ</t>
    </rPh>
    <phoneticPr fontId="14"/>
  </si>
  <si>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4"/>
  </si>
  <si>
    <t>●●●●●採石場跡地</t>
    <rPh sb="5" eb="8">
      <t>サイセキジョウ</t>
    </rPh>
    <rPh sb="8" eb="10">
      <t>アトチ</t>
    </rPh>
    <phoneticPr fontId="14"/>
  </si>
  <si>
    <t>他法令許可等</t>
  </si>
  <si>
    <t>岩石採取計画認可●●法
登録番号●●県第0000000号</t>
    <phoneticPr fontId="14"/>
  </si>
  <si>
    <t>●●●●●災害復旧工事</t>
    <rPh sb="5" eb="7">
      <t>サイガイ</t>
    </rPh>
    <rPh sb="7" eb="9">
      <t>フッキュウ</t>
    </rPh>
    <rPh sb="9" eb="11">
      <t>コウジ</t>
    </rPh>
    <phoneticPr fontId="14"/>
  </si>
  <si>
    <t>許可不要工事等</t>
    <rPh sb="0" eb="2">
      <t>キョカ</t>
    </rPh>
    <rPh sb="2" eb="4">
      <t>フヨウ</t>
    </rPh>
    <rPh sb="4" eb="6">
      <t>コウジ</t>
    </rPh>
    <rPh sb="6" eb="7">
      <t>トウ</t>
    </rPh>
    <phoneticPr fontId="14"/>
  </si>
  <si>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4"/>
  </si>
  <si>
    <t>令和</t>
    <rPh sb="0" eb="2">
      <t>レイワ</t>
    </rPh>
    <phoneticPr fontId="14"/>
  </si>
  <si>
    <t>（搬出元）</t>
    <rPh sb="1" eb="3">
      <t>ハンシュツ</t>
    </rPh>
    <rPh sb="3" eb="4">
      <t>モト</t>
    </rPh>
    <phoneticPr fontId="14"/>
  </si>
  <si>
    <t>責任者　</t>
    <rPh sb="0" eb="3">
      <t>セキニンシャ</t>
    </rPh>
    <phoneticPr fontId="14"/>
  </si>
  <si>
    <t>　殿</t>
    <rPh sb="1" eb="2">
      <t>ドノ</t>
    </rPh>
    <phoneticPr fontId="14"/>
  </si>
  <si>
    <t>（受領先）</t>
    <rPh sb="1" eb="3">
      <t>ジュリョウ</t>
    </rPh>
    <rPh sb="3" eb="4">
      <t>サキ</t>
    </rPh>
    <phoneticPr fontId="14"/>
  </si>
  <si>
    <t>責任者</t>
    <rPh sb="0" eb="3">
      <t>セキニンシャ</t>
    </rPh>
    <phoneticPr fontId="14"/>
  </si>
  <si>
    <t>土砂受領書</t>
    <rPh sb="0" eb="2">
      <t>ドシャ</t>
    </rPh>
    <rPh sb="2" eb="5">
      <t>ジュリョウショ</t>
    </rPh>
    <phoneticPr fontId="14"/>
  </si>
  <si>
    <t>受領先の名称及び所在地</t>
    <rPh sb="0" eb="2">
      <t>ジュリョウ</t>
    </rPh>
    <rPh sb="2" eb="3">
      <t>サキ</t>
    </rPh>
    <rPh sb="4" eb="6">
      <t>メイショウ</t>
    </rPh>
    <rPh sb="6" eb="7">
      <t>オヨ</t>
    </rPh>
    <rPh sb="8" eb="11">
      <t>ショザイチ</t>
    </rPh>
    <phoneticPr fontId="14"/>
  </si>
  <si>
    <t>：</t>
    <phoneticPr fontId="14"/>
  </si>
  <si>
    <t>受領した管理者の商号</t>
    <rPh sb="0" eb="2">
      <t>ジュリョウ</t>
    </rPh>
    <rPh sb="4" eb="7">
      <t>カンリシャ</t>
    </rPh>
    <rPh sb="8" eb="10">
      <t>ショウゴウ</t>
    </rPh>
    <phoneticPr fontId="14"/>
  </si>
  <si>
    <t>搬出元の名称及び所在地</t>
    <rPh sb="0" eb="2">
      <t>ハンシュツ</t>
    </rPh>
    <rPh sb="2" eb="3">
      <t>モト</t>
    </rPh>
    <rPh sb="4" eb="6">
      <t>メイショウ</t>
    </rPh>
    <rPh sb="6" eb="7">
      <t>オヨ</t>
    </rPh>
    <rPh sb="8" eb="11">
      <t>ショザイチ</t>
    </rPh>
    <phoneticPr fontId="14"/>
  </si>
  <si>
    <t>：</t>
    <phoneticPr fontId="14"/>
  </si>
  <si>
    <t>土砂の搬出量</t>
    <rPh sb="0" eb="2">
      <t>ドシャ</t>
    </rPh>
    <rPh sb="3" eb="5">
      <t>ハンシュツ</t>
    </rPh>
    <rPh sb="5" eb="6">
      <t>リョウ</t>
    </rPh>
    <phoneticPr fontId="14"/>
  </si>
  <si>
    <t>m3</t>
    <phoneticPr fontId="14"/>
  </si>
  <si>
    <t>盛土利用等</t>
    <rPh sb="0" eb="2">
      <t>モリド</t>
    </rPh>
    <rPh sb="2" eb="4">
      <t>リヨウ</t>
    </rPh>
    <rPh sb="4" eb="5">
      <t>トウ</t>
    </rPh>
    <phoneticPr fontId="14"/>
  </si>
  <si>
    <t>第１種建設発生土</t>
    <rPh sb="0" eb="1">
      <t>ダイ</t>
    </rPh>
    <rPh sb="2" eb="3">
      <t>シュ</t>
    </rPh>
    <rPh sb="3" eb="5">
      <t>ケンセツ</t>
    </rPh>
    <rPh sb="5" eb="8">
      <t>ハッセイド</t>
    </rPh>
    <phoneticPr fontId="14"/>
  </si>
  <si>
    <t>（地山量）</t>
    <rPh sb="1" eb="3">
      <t>ジヤマ</t>
    </rPh>
    <rPh sb="3" eb="4">
      <t>リョウ</t>
    </rPh>
    <phoneticPr fontId="14"/>
  </si>
  <si>
    <t>一時堆積</t>
    <rPh sb="0" eb="2">
      <t>イチジ</t>
    </rPh>
    <rPh sb="2" eb="4">
      <t>タイセキ</t>
    </rPh>
    <phoneticPr fontId="14"/>
  </si>
  <si>
    <t>第２種建設発生土</t>
    <rPh sb="0" eb="1">
      <t>ダイ</t>
    </rPh>
    <rPh sb="2" eb="3">
      <t>シュ</t>
    </rPh>
    <rPh sb="3" eb="5">
      <t>ケンセツ</t>
    </rPh>
    <rPh sb="5" eb="8">
      <t>ハッセイド</t>
    </rPh>
    <phoneticPr fontId="14"/>
  </si>
  <si>
    <t>（締固め量）</t>
    <rPh sb="1" eb="3">
      <t>シメカタ</t>
    </rPh>
    <rPh sb="4" eb="5">
      <t>リョウ</t>
    </rPh>
    <phoneticPr fontId="14"/>
  </si>
  <si>
    <t>m3</t>
    <phoneticPr fontId="14"/>
  </si>
  <si>
    <t>第３種建設発生土</t>
    <rPh sb="0" eb="1">
      <t>ダイ</t>
    </rPh>
    <rPh sb="2" eb="3">
      <t>シュ</t>
    </rPh>
    <rPh sb="3" eb="5">
      <t>ケンセツ</t>
    </rPh>
    <rPh sb="5" eb="8">
      <t>ハッセイド</t>
    </rPh>
    <phoneticPr fontId="14"/>
  </si>
  <si>
    <t>（ほぐし土量）</t>
    <rPh sb="4" eb="6">
      <t>ドリョウ</t>
    </rPh>
    <phoneticPr fontId="14"/>
  </si>
  <si>
    <t>第４種建設発生土</t>
    <rPh sb="0" eb="1">
      <t>ダイ</t>
    </rPh>
    <rPh sb="2" eb="3">
      <t>シュ</t>
    </rPh>
    <rPh sb="3" eb="5">
      <t>ケンセツ</t>
    </rPh>
    <rPh sb="5" eb="8">
      <t>ハッセイド</t>
    </rPh>
    <phoneticPr fontId="14"/>
  </si>
  <si>
    <t>搬入が完了した日</t>
    <rPh sb="0" eb="2">
      <t>ハンニュウ</t>
    </rPh>
    <rPh sb="3" eb="5">
      <t>カンリョウ</t>
    </rPh>
    <rPh sb="7" eb="8">
      <t>ヒ</t>
    </rPh>
    <phoneticPr fontId="14"/>
  </si>
  <si>
    <t>泥土</t>
    <rPh sb="0" eb="2">
      <t>デイド</t>
    </rPh>
    <phoneticPr fontId="14"/>
  </si>
  <si>
    <t>●</t>
    <phoneticPr fontId="14"/>
  </si>
  <si>
    <t>●●●●●建設工事</t>
    <rPh sb="5" eb="7">
      <t>ケンセツ</t>
    </rPh>
    <rPh sb="7" eb="9">
      <t>コウジ</t>
    </rPh>
    <phoneticPr fontId="14"/>
  </si>
  <si>
    <t>　●●●●</t>
    <phoneticPr fontId="14"/>
  </si>
  <si>
    <t>■■■■■建設工事</t>
    <rPh sb="5" eb="7">
      <t>ケンセツ</t>
    </rPh>
    <rPh sb="7" eb="9">
      <t>コウジ</t>
    </rPh>
    <phoneticPr fontId="14"/>
  </si>
  <si>
    <t>■■■■</t>
    <phoneticPr fontId="14"/>
  </si>
  <si>
    <t>■■県■■市■■町■丁目■番地■地内</t>
    <rPh sb="2" eb="3">
      <t>ケン</t>
    </rPh>
    <rPh sb="5" eb="6">
      <t>シ</t>
    </rPh>
    <rPh sb="8" eb="9">
      <t>マチ</t>
    </rPh>
    <rPh sb="10" eb="12">
      <t>チョウメ</t>
    </rPh>
    <rPh sb="13" eb="15">
      <t>バンチ</t>
    </rPh>
    <rPh sb="16" eb="17">
      <t>チ</t>
    </rPh>
    <rPh sb="17" eb="18">
      <t>ナイ</t>
    </rPh>
    <phoneticPr fontId="14"/>
  </si>
  <si>
    <t>■■■■建設（株）</t>
    <rPh sb="4" eb="6">
      <t>ケンセツ</t>
    </rPh>
    <rPh sb="6" eb="9">
      <t>カブ</t>
    </rPh>
    <phoneticPr fontId="14"/>
  </si>
  <si>
    <t>●●県●●市●●町●丁目●番地●地内</t>
    <rPh sb="2" eb="3">
      <t>ケン</t>
    </rPh>
    <rPh sb="5" eb="6">
      <t>シ</t>
    </rPh>
    <rPh sb="8" eb="9">
      <t>マチ</t>
    </rPh>
    <rPh sb="10" eb="12">
      <t>チョウメ</t>
    </rPh>
    <rPh sb="13" eb="15">
      <t>バンチ</t>
    </rPh>
    <rPh sb="16" eb="17">
      <t>チ</t>
    </rPh>
    <rPh sb="17" eb="18">
      <t>ナイ</t>
    </rPh>
    <phoneticPr fontId="14"/>
  </si>
  <si>
    <t>●●●●</t>
    <phoneticPr fontId="14"/>
  </si>
  <si>
    <t>●●●</t>
    <phoneticPr fontId="14"/>
  </si>
  <si>
    <t>土砂搬出及び受領証明書</t>
    <rPh sb="0" eb="2">
      <t>ドシャ</t>
    </rPh>
    <rPh sb="2" eb="4">
      <t>ハンシュツ</t>
    </rPh>
    <rPh sb="4" eb="5">
      <t>オヨ</t>
    </rPh>
    <rPh sb="6" eb="8">
      <t>ジュリョウ</t>
    </rPh>
    <rPh sb="8" eb="11">
      <t>ショウメイショ</t>
    </rPh>
    <phoneticPr fontId="14"/>
  </si>
  <si>
    <t>：</t>
    <phoneticPr fontId="14"/>
  </si>
  <si>
    <t>m3</t>
    <phoneticPr fontId="14"/>
  </si>
  <si>
    <t>●●●●●建設工事</t>
    <phoneticPr fontId="14"/>
  </si>
  <si>
    <t>■■■■資材置場</t>
    <rPh sb="4" eb="6">
      <t>シザイ</t>
    </rPh>
    <rPh sb="6" eb="8">
      <t>オキバ</t>
    </rPh>
    <phoneticPr fontId="14"/>
  </si>
  <si>
    <t>●●●●●(株)</t>
    <rPh sb="5" eb="8">
      <t>カブ</t>
    </rPh>
    <phoneticPr fontId="14"/>
  </si>
  <si>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4"/>
  </si>
  <si>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4"/>
  </si>
  <si>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4"/>
  </si>
  <si>
    <t>受注者</t>
    <phoneticPr fontId="14"/>
  </si>
  <si>
    <t>受注者</t>
    <rPh sb="0" eb="3">
      <t>ジュチュウシャ</t>
    </rPh>
    <phoneticPr fontId="14"/>
  </si>
  <si>
    <r>
      <t>〔</t>
    </r>
    <r>
      <rPr>
        <sz val="10.5"/>
        <color rgb="FFFF0000"/>
        <rFont val="ＭＳ 明朝"/>
        <family val="1"/>
        <charset val="128"/>
      </rPr>
      <t>受注者</t>
    </r>
    <r>
      <rPr>
        <sz val="10.5"/>
        <rFont val="ＭＳ 明朝"/>
        <family val="1"/>
        <charset val="128"/>
      </rPr>
      <t>〕</t>
    </r>
    <rPh sb="1" eb="3">
      <t>ジュチュウ</t>
    </rPh>
    <phoneticPr fontId="14"/>
  </si>
  <si>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4"/>
  </si>
  <si>
    <t>令和5年9月27日であれば「2023/9/27」と記入して下さい</t>
    <rPh sb="0" eb="2">
      <t>レイワ</t>
    </rPh>
    <rPh sb="3" eb="4">
      <t>ネン</t>
    </rPh>
    <rPh sb="5" eb="6">
      <t>ガツ</t>
    </rPh>
    <rPh sb="8" eb="9">
      <t>ニチ</t>
    </rPh>
    <rPh sb="25" eb="27">
      <t>キニュウ</t>
    </rPh>
    <rPh sb="29" eb="30">
      <t>クダ</t>
    </rPh>
    <phoneticPr fontId="14"/>
  </si>
  <si>
    <t>令和5年7月2日であれば「2023/7/2」と記入して下さい</t>
    <rPh sb="0" eb="2">
      <t>レイワ</t>
    </rPh>
    <rPh sb="3" eb="4">
      <t>ネン</t>
    </rPh>
    <rPh sb="5" eb="6">
      <t>ガツ</t>
    </rPh>
    <rPh sb="7" eb="8">
      <t>ニチ</t>
    </rPh>
    <rPh sb="23" eb="25">
      <t>キニュウ</t>
    </rPh>
    <rPh sb="27" eb="28">
      <t>クダ</t>
    </rPh>
    <phoneticPr fontId="14"/>
  </si>
  <si>
    <t>令和5年7月1日であれば「2023/7/1」と記入して下さい</t>
    <rPh sb="0" eb="2">
      <t>レイワ</t>
    </rPh>
    <rPh sb="3" eb="4">
      <t>ネン</t>
    </rPh>
    <rPh sb="5" eb="6">
      <t>ガツ</t>
    </rPh>
    <rPh sb="7" eb="8">
      <t>ニチ</t>
    </rPh>
    <rPh sb="23" eb="25">
      <t>キニュウ</t>
    </rPh>
    <rPh sb="27" eb="28">
      <t>クダ</t>
    </rPh>
    <phoneticPr fontId="14"/>
  </si>
  <si>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4"/>
  </si>
  <si>
    <t>手引き</t>
    <rPh sb="0" eb="2">
      <t>テビ</t>
    </rPh>
    <phoneticPr fontId="14"/>
  </si>
  <si>
    <t>○</t>
    <phoneticPr fontId="14"/>
  </si>
  <si>
    <t>契約後
10営業日以内</t>
    <rPh sb="0" eb="3">
      <t>ケイヤクゴ</t>
    </rPh>
    <rPh sb="6" eb="8">
      <t>エイギョウ</t>
    </rPh>
    <rPh sb="8" eb="9">
      <t>ヒ</t>
    </rPh>
    <rPh sb="9" eb="11">
      <t>イナイ</t>
    </rPh>
    <phoneticPr fontId="14"/>
  </si>
  <si>
    <t>施工体系図</t>
    <rPh sb="0" eb="2">
      <t>セコウ</t>
    </rPh>
    <rPh sb="2" eb="5">
      <t>タイケイズ</t>
    </rPh>
    <phoneticPr fontId="14"/>
  </si>
  <si>
    <t>施工体制台帳</t>
    <rPh sb="0" eb="2">
      <t>セコウ</t>
    </rPh>
    <rPh sb="2" eb="4">
      <t>タイセイ</t>
    </rPh>
    <rPh sb="4" eb="6">
      <t>ダイチョウ</t>
    </rPh>
    <phoneticPr fontId="14"/>
  </si>
  <si>
    <t>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phoneticPr fontId="14"/>
  </si>
  <si>
    <t>再下請通知書</t>
    <rPh sb="0" eb="1">
      <t>サイ</t>
    </rPh>
    <rPh sb="1" eb="3">
      <t>シタウケ</t>
    </rPh>
    <rPh sb="3" eb="6">
      <t>ツウチショ</t>
    </rPh>
    <phoneticPr fontId="14"/>
  </si>
  <si>
    <t>Ⅱ-17</t>
    <phoneticPr fontId="14"/>
  </si>
  <si>
    <t>作業員名簿</t>
    <rPh sb="0" eb="3">
      <t>サギョウイン</t>
    </rPh>
    <rPh sb="3" eb="5">
      <t>メイボ</t>
    </rPh>
    <phoneticPr fontId="14"/>
  </si>
  <si>
    <t>選定理由書（市外下請業者）</t>
    <rPh sb="0" eb="2">
      <t>センテイ</t>
    </rPh>
    <rPh sb="2" eb="5">
      <t>リユウショ</t>
    </rPh>
    <rPh sb="6" eb="8">
      <t>シガイ</t>
    </rPh>
    <rPh sb="8" eb="10">
      <t>シタウ</t>
    </rPh>
    <rPh sb="10" eb="12">
      <t>ギョウシャ</t>
    </rPh>
    <phoneticPr fontId="14"/>
  </si>
  <si>
    <t>市外業者と下請契約を締結する場合必須
（下請契約締結後、遅滞なく）</t>
    <rPh sb="0" eb="2">
      <t>シガイ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4"/>
  </si>
  <si>
    <t>材料承認願</t>
    <rPh sb="0" eb="5">
      <t>ザイリョウショウニンネガ</t>
    </rPh>
    <phoneticPr fontId="14"/>
  </si>
  <si>
    <t>使用している材料(中等品以上)は全て必要(但し、指定仮設の鋼矢板、鋼管杭は別)、設計変更分の追加の有無</t>
    <rPh sb="0" eb="2">
      <t>シヨウ</t>
    </rPh>
    <rPh sb="6" eb="8">
      <t>ザイリョウ</t>
    </rPh>
    <rPh sb="9" eb="11">
      <t>チュウトウ</t>
    </rPh>
    <rPh sb="11" eb="12">
      <t>ヒン</t>
    </rPh>
    <rPh sb="12" eb="14">
      <t>イジョウ</t>
    </rPh>
    <rPh sb="16" eb="17">
      <t>スベ</t>
    </rPh>
    <rPh sb="18" eb="20">
      <t>ヒツヨウ</t>
    </rPh>
    <rPh sb="21" eb="22">
      <t>タダ</t>
    </rPh>
    <rPh sb="24" eb="26">
      <t>シテイ</t>
    </rPh>
    <rPh sb="26" eb="28">
      <t>カセツ</t>
    </rPh>
    <rPh sb="29" eb="32">
      <t>コウヤイタ</t>
    </rPh>
    <rPh sb="33" eb="36">
      <t>コウカングイ</t>
    </rPh>
    <rPh sb="37" eb="38">
      <t>ベツ</t>
    </rPh>
    <rPh sb="40" eb="42">
      <t>セッケイ</t>
    </rPh>
    <rPh sb="42" eb="44">
      <t>ヘンコウ</t>
    </rPh>
    <rPh sb="44" eb="45">
      <t>ブン</t>
    </rPh>
    <rPh sb="46" eb="48">
      <t>ツイカ</t>
    </rPh>
    <rPh sb="49" eb="51">
      <t>ウム</t>
    </rPh>
    <phoneticPr fontId="14"/>
  </si>
  <si>
    <t>市内購入資材不使用理由書</t>
    <rPh sb="0" eb="2">
      <t>シナイ</t>
    </rPh>
    <rPh sb="2" eb="4">
      <t>コウニュウ</t>
    </rPh>
    <rPh sb="4" eb="6">
      <t>シザイ</t>
    </rPh>
    <rPh sb="6" eb="9">
      <t>フシヨウ</t>
    </rPh>
    <rPh sb="9" eb="12">
      <t>リユウショ</t>
    </rPh>
    <phoneticPr fontId="14"/>
  </si>
  <si>
    <t>市外購入の場合は理由書が必要</t>
    <rPh sb="0" eb="2">
      <t>シガイ</t>
    </rPh>
    <rPh sb="2" eb="4">
      <t>コウニュウ</t>
    </rPh>
    <rPh sb="5" eb="7">
      <t>バアイ</t>
    </rPh>
    <rPh sb="8" eb="11">
      <t>リユウショ</t>
    </rPh>
    <rPh sb="12" eb="14">
      <t>ヒツヨウ</t>
    </rPh>
    <phoneticPr fontId="14"/>
  </si>
  <si>
    <t>特記仕様書で指示されている場合、または、工事施工箇所に地下埋設物件等が予想される場合、提出</t>
    <rPh sb="0" eb="5">
      <t>トッキシヨウショ</t>
    </rPh>
    <rPh sb="6" eb="8">
      <t>シジ</t>
    </rPh>
    <rPh sb="13" eb="15">
      <t>バアイ</t>
    </rPh>
    <rPh sb="20" eb="22">
      <t>コウジ</t>
    </rPh>
    <rPh sb="22" eb="24">
      <t>セコウ</t>
    </rPh>
    <rPh sb="24" eb="26">
      <t>カショ</t>
    </rPh>
    <rPh sb="27" eb="29">
      <t>チカ</t>
    </rPh>
    <rPh sb="29" eb="31">
      <t>マイセツ</t>
    </rPh>
    <rPh sb="31" eb="33">
      <t>ブッケン</t>
    </rPh>
    <rPh sb="33" eb="34">
      <t>トウ</t>
    </rPh>
    <rPh sb="35" eb="37">
      <t>ヨソウ</t>
    </rPh>
    <rPh sb="40" eb="42">
      <t>バアイ</t>
    </rPh>
    <rPh sb="43" eb="45">
      <t>テイシュツ</t>
    </rPh>
    <phoneticPr fontId="14"/>
  </si>
  <si>
    <t>指名停止業者との資材、原材料購入契約等承認申請書</t>
    <phoneticPr fontId="14"/>
  </si>
  <si>
    <t>指名停止期間中の建設業者の資材・原材料を使用しなければ市発注工事に影響を及ぼすおそれがある等やむを得ない特別の事由がある場合、「材料承認願」に添付</t>
    <phoneticPr fontId="14"/>
  </si>
  <si>
    <t>監督職員と日程調整が可能なタイミングで、確認日毎に作成する</t>
    <rPh sb="0" eb="2">
      <t>カントク</t>
    </rPh>
    <rPh sb="2" eb="4">
      <t>ショクイン</t>
    </rPh>
    <rPh sb="5" eb="7">
      <t>ニッテイ</t>
    </rPh>
    <rPh sb="7" eb="9">
      <t>チョウセイ</t>
    </rPh>
    <rPh sb="10" eb="12">
      <t>カノウ</t>
    </rPh>
    <rPh sb="20" eb="22">
      <t>カクニン</t>
    </rPh>
    <rPh sb="22" eb="24">
      <t>ヒゴト</t>
    </rPh>
    <rPh sb="25" eb="27">
      <t>サクセイ</t>
    </rPh>
    <phoneticPr fontId="14"/>
  </si>
  <si>
    <t>各段階確認写真</t>
    <rPh sb="0" eb="1">
      <t>カク</t>
    </rPh>
    <rPh sb="1" eb="5">
      <t>ダンカイカクニン</t>
    </rPh>
    <rPh sb="5" eb="7">
      <t>シャシン</t>
    </rPh>
    <phoneticPr fontId="14"/>
  </si>
  <si>
    <t>任意
様式</t>
    <phoneticPr fontId="14"/>
  </si>
  <si>
    <t>監督職員が臨場した写真は不要</t>
    <rPh sb="0" eb="4">
      <t>カントクショクイン</t>
    </rPh>
    <rPh sb="5" eb="7">
      <t>リンジョウ</t>
    </rPh>
    <rPh sb="9" eb="11">
      <t>シャシン</t>
    </rPh>
    <rPh sb="12" eb="14">
      <t>フヨウ</t>
    </rPh>
    <phoneticPr fontId="14"/>
  </si>
  <si>
    <t>監督職員への書類提出は、原則として工事打合せ簿によること
変更等の場合は、現場着手前に都度打合せ簿にて協議すること</t>
    <rPh sb="0" eb="2">
      <t>カントク</t>
    </rPh>
    <rPh sb="2" eb="4">
      <t>ショクイン</t>
    </rPh>
    <rPh sb="6" eb="8">
      <t>ショルイ</t>
    </rPh>
    <rPh sb="8" eb="10">
      <t>テイシュツ</t>
    </rPh>
    <rPh sb="12" eb="14">
      <t>ゲンソク</t>
    </rPh>
    <rPh sb="17" eb="19">
      <t>コウジ</t>
    </rPh>
    <rPh sb="19" eb="21">
      <t>ウチアワ</t>
    </rPh>
    <rPh sb="22" eb="23">
      <t>ボ</t>
    </rPh>
    <rPh sb="29" eb="31">
      <t>ヘンコウ</t>
    </rPh>
    <rPh sb="31" eb="32">
      <t>ナド</t>
    </rPh>
    <rPh sb="33" eb="35">
      <t>バアイ</t>
    </rPh>
    <rPh sb="37" eb="39">
      <t>ゲンバ</t>
    </rPh>
    <rPh sb="39" eb="41">
      <t>チャクシュ</t>
    </rPh>
    <rPh sb="41" eb="42">
      <t>マエ</t>
    </rPh>
    <rPh sb="43" eb="45">
      <t>ツド</t>
    </rPh>
    <rPh sb="45" eb="47">
      <t>ウチアワ</t>
    </rPh>
    <rPh sb="48" eb="49">
      <t>ボ</t>
    </rPh>
    <rPh sb="51" eb="53">
      <t>キョウギ</t>
    </rPh>
    <phoneticPr fontId="14"/>
  </si>
  <si>
    <t>Ⅵ-7</t>
    <phoneticPr fontId="14"/>
  </si>
  <si>
    <t>実施工程表</t>
    <rPh sb="0" eb="5">
      <t>ジッシコウテイヒョウ</t>
    </rPh>
    <phoneticPr fontId="14"/>
  </si>
  <si>
    <t>Ⅲ-81</t>
    <phoneticPr fontId="14"/>
  </si>
  <si>
    <t>公的試験機関での品質管理試験の実施が必要な場合</t>
    <rPh sb="0" eb="2">
      <t>コウテキ</t>
    </rPh>
    <rPh sb="2" eb="4">
      <t>シケン</t>
    </rPh>
    <rPh sb="4" eb="6">
      <t>キカン</t>
    </rPh>
    <rPh sb="8" eb="10">
      <t>ヒンシツ</t>
    </rPh>
    <rPh sb="10" eb="12">
      <t>カンリ</t>
    </rPh>
    <rPh sb="12" eb="14">
      <t>シケン</t>
    </rPh>
    <rPh sb="15" eb="17">
      <t>ジッシ</t>
    </rPh>
    <rPh sb="18" eb="20">
      <t>ヒツヨウ</t>
    </rPh>
    <rPh sb="21" eb="23">
      <t>バアイ</t>
    </rPh>
    <phoneticPr fontId="14"/>
  </si>
  <si>
    <t>Ⅳ-282</t>
    <phoneticPr fontId="14"/>
  </si>
  <si>
    <t>Ⅵ-1</t>
    <phoneticPr fontId="14"/>
  </si>
  <si>
    <t>福岡県内の処分地か確認</t>
    <rPh sb="0" eb="2">
      <t>フクオカ</t>
    </rPh>
    <rPh sb="2" eb="4">
      <t>ケンナイ</t>
    </rPh>
    <rPh sb="5" eb="7">
      <t>ショブン</t>
    </rPh>
    <rPh sb="7" eb="8">
      <t>チ</t>
    </rPh>
    <rPh sb="9" eb="11">
      <t>カクニン</t>
    </rPh>
    <phoneticPr fontId="14"/>
  </si>
  <si>
    <t>有効期限に注意</t>
    <rPh sb="0" eb="4">
      <t>ユウコウキゲン</t>
    </rPh>
    <rPh sb="5" eb="7">
      <t>チュウイ</t>
    </rPh>
    <phoneticPr fontId="14"/>
  </si>
  <si>
    <t>マニュフェストＥ表の収集運搬車両番号が確認できればよい</t>
    <rPh sb="8" eb="9">
      <t>オモテ</t>
    </rPh>
    <rPh sb="10" eb="12">
      <t>シュウシュウ</t>
    </rPh>
    <rPh sb="12" eb="14">
      <t>ウンパン</t>
    </rPh>
    <rPh sb="14" eb="16">
      <t>シャリョウ</t>
    </rPh>
    <rPh sb="16" eb="18">
      <t>バンゴウ</t>
    </rPh>
    <rPh sb="19" eb="21">
      <t>カクニン</t>
    </rPh>
    <phoneticPr fontId="14"/>
  </si>
  <si>
    <t>下記①または②に該当する工事の場合、システムにて証明書を出力し「再生資源利用（促進）実施書」と併せて提出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rPh sb="8" eb="10">
      <t>ガイトウ</t>
    </rPh>
    <phoneticPr fontId="14"/>
  </si>
  <si>
    <t xml:space="preserve">下記①または②に該当する工事の場合、「COBRISｼｽﾃﾑ」にて証明書を出力し「再生資源利用（促進）計画書」と併せて工事着手前に速やかに提出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
</t>
    <phoneticPr fontId="14"/>
  </si>
  <si>
    <t>特記仕様書の記載事項を確認し漏れなく実施すること
上空、地下、仮ＢＭ、中心線・縦横断測量、官民境界等</t>
    <rPh sb="0" eb="5">
      <t>トッキシヨウショ</t>
    </rPh>
    <rPh sb="6" eb="8">
      <t>キサイ</t>
    </rPh>
    <rPh sb="8" eb="10">
      <t>ジコウ</t>
    </rPh>
    <rPh sb="11" eb="13">
      <t>カクニン</t>
    </rPh>
    <rPh sb="14" eb="15">
      <t>モ</t>
    </rPh>
    <rPh sb="18" eb="20">
      <t>ジッシ</t>
    </rPh>
    <rPh sb="25" eb="27">
      <t>ジョウクウ</t>
    </rPh>
    <rPh sb="28" eb="30">
      <t>チカ</t>
    </rPh>
    <rPh sb="31" eb="32">
      <t>カリ</t>
    </rPh>
    <rPh sb="35" eb="38">
      <t>チュウシンセン</t>
    </rPh>
    <rPh sb="39" eb="42">
      <t>ジュウオウダン</t>
    </rPh>
    <rPh sb="42" eb="44">
      <t>ソクリョウ</t>
    </rPh>
    <rPh sb="45" eb="47">
      <t>カンミン</t>
    </rPh>
    <rPh sb="47" eb="49">
      <t>キョウカイ</t>
    </rPh>
    <rPh sb="49" eb="50">
      <t>トウ</t>
    </rPh>
    <phoneticPr fontId="14"/>
  </si>
  <si>
    <t>Ⅰ-10</t>
    <phoneticPr fontId="14"/>
  </si>
  <si>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は提出</t>
    <phoneticPr fontId="14"/>
  </si>
  <si>
    <t>「再生資源利用促進実施書」提出の場合に提出</t>
    <rPh sb="1" eb="3">
      <t>サイセイ</t>
    </rPh>
    <rPh sb="3" eb="5">
      <t>シゲン</t>
    </rPh>
    <rPh sb="5" eb="7">
      <t>リヨウ</t>
    </rPh>
    <rPh sb="7" eb="9">
      <t>ソクシン</t>
    </rPh>
    <rPh sb="9" eb="11">
      <t>ジッシ</t>
    </rPh>
    <rPh sb="11" eb="12">
      <t>ショ</t>
    </rPh>
    <rPh sb="13" eb="15">
      <t>テイシュツ</t>
    </rPh>
    <rPh sb="16" eb="18">
      <t>バアイ</t>
    </rPh>
    <rPh sb="19" eb="21">
      <t>テイシュツ</t>
    </rPh>
    <phoneticPr fontId="14"/>
  </si>
  <si>
    <t>Ⅴ-5</t>
    <phoneticPr fontId="14"/>
  </si>
  <si>
    <t>ミルシート</t>
    <phoneticPr fontId="14"/>
  </si>
  <si>
    <t>鋼材使用の場合は提出</t>
    <rPh sb="0" eb="2">
      <t>コウザイ</t>
    </rPh>
    <rPh sb="2" eb="4">
      <t>シヨウ</t>
    </rPh>
    <rPh sb="5" eb="7">
      <t>バアイ</t>
    </rPh>
    <rPh sb="8" eb="10">
      <t>テイシュツ</t>
    </rPh>
    <phoneticPr fontId="14"/>
  </si>
  <si>
    <t>工事場所、工期、請負代金、工事内容等</t>
    <rPh sb="0" eb="2">
      <t>コウジ</t>
    </rPh>
    <rPh sb="2" eb="4">
      <t>バショ</t>
    </rPh>
    <rPh sb="5" eb="7">
      <t>コウキ</t>
    </rPh>
    <rPh sb="8" eb="10">
      <t>ウケオイ</t>
    </rPh>
    <rPh sb="10" eb="12">
      <t>ダイキン</t>
    </rPh>
    <rPh sb="13" eb="15">
      <t>コウジ</t>
    </rPh>
    <rPh sb="15" eb="17">
      <t>ナイヨウ</t>
    </rPh>
    <rPh sb="17" eb="18">
      <t>トウ</t>
    </rPh>
    <phoneticPr fontId="14"/>
  </si>
  <si>
    <t>Ⅲ-2・5</t>
    <phoneticPr fontId="14"/>
  </si>
  <si>
    <t>契約金額500万円未満はバーチャート式でも可
組合せ工種が多い工事については、ネットワーク式で記載</t>
    <rPh sb="0" eb="2">
      <t>ケイヤク</t>
    </rPh>
    <rPh sb="2" eb="4">
      <t>キンガク</t>
    </rPh>
    <rPh sb="7" eb="8">
      <t>マン</t>
    </rPh>
    <rPh sb="8" eb="9">
      <t>エン</t>
    </rPh>
    <rPh sb="9" eb="11">
      <t>ミマン</t>
    </rPh>
    <rPh sb="18" eb="19">
      <t>シキ</t>
    </rPh>
    <rPh sb="21" eb="22">
      <t>カ</t>
    </rPh>
    <rPh sb="23" eb="25">
      <t>クミアワ</t>
    </rPh>
    <rPh sb="26" eb="28">
      <t>コウシュ</t>
    </rPh>
    <rPh sb="29" eb="30">
      <t>オオ</t>
    </rPh>
    <rPh sb="31" eb="33">
      <t>コウジ</t>
    </rPh>
    <rPh sb="45" eb="46">
      <t>シキ</t>
    </rPh>
    <rPh sb="47" eb="49">
      <t>キサイ</t>
    </rPh>
    <phoneticPr fontId="14"/>
  </si>
  <si>
    <t>工期の変更時は、その都度提出
組合せ工種が多い工事については、ネットワーク式で記載</t>
    <rPh sb="0" eb="2">
      <t>コウキ</t>
    </rPh>
    <rPh sb="3" eb="5">
      <t>ヘンコウ</t>
    </rPh>
    <rPh sb="5" eb="6">
      <t>ドキ</t>
    </rPh>
    <rPh sb="10" eb="12">
      <t>ツド</t>
    </rPh>
    <rPh sb="12" eb="14">
      <t>テイシュツ</t>
    </rPh>
    <rPh sb="15" eb="17">
      <t>クミアワ</t>
    </rPh>
    <rPh sb="18" eb="20">
      <t>コウシュ</t>
    </rPh>
    <rPh sb="21" eb="22">
      <t>オオ</t>
    </rPh>
    <rPh sb="23" eb="25">
      <t>コウジ</t>
    </rPh>
    <rPh sb="37" eb="38">
      <t>シキ</t>
    </rPh>
    <rPh sb="39" eb="41">
      <t>キサイ</t>
    </rPh>
    <phoneticPr fontId="14"/>
  </si>
  <si>
    <t>下請け業者の漏れや誤記に注意</t>
    <rPh sb="0" eb="2">
      <t>シタウ</t>
    </rPh>
    <rPh sb="3" eb="5">
      <t>ギョウシャ</t>
    </rPh>
    <rPh sb="6" eb="7">
      <t>モ</t>
    </rPh>
    <rPh sb="9" eb="11">
      <t>ゴキ</t>
    </rPh>
    <rPh sb="12" eb="14">
      <t>チュウイ</t>
    </rPh>
    <phoneticPr fontId="14"/>
  </si>
  <si>
    <t>Ⅲ-7</t>
    <phoneticPr fontId="14"/>
  </si>
  <si>
    <t>施工フロー、施工手順、施工上の留意事項等
計画書と実施工が一致しているか</t>
    <phoneticPr fontId="14"/>
  </si>
  <si>
    <t>Ⅲ-10</t>
    <phoneticPr fontId="14"/>
  </si>
  <si>
    <t>管理基準に無いものは監督職員と協議</t>
    <phoneticPr fontId="14"/>
  </si>
  <si>
    <t>Ⅲ-20</t>
    <phoneticPr fontId="14"/>
  </si>
  <si>
    <t>不明な点等あれば監督職員に確認すること</t>
    <phoneticPr fontId="14"/>
  </si>
  <si>
    <t>建設副産物情報交換ｼｽﾃﾑ工事登録証明書（変更）</t>
    <rPh sb="0" eb="2">
      <t>ケンセツ</t>
    </rPh>
    <rPh sb="2" eb="5">
      <t>フクサンブツ</t>
    </rPh>
    <rPh sb="5" eb="7">
      <t>ジョウホウ</t>
    </rPh>
    <rPh sb="7" eb="9">
      <t>コウカン</t>
    </rPh>
    <rPh sb="13" eb="15">
      <t>コウジ</t>
    </rPh>
    <rPh sb="15" eb="17">
      <t>トウロク</t>
    </rPh>
    <rPh sb="17" eb="20">
      <t>ショウメイショ</t>
    </rPh>
    <rPh sb="21" eb="23">
      <t>ヘンコウ</t>
    </rPh>
    <phoneticPr fontId="14"/>
  </si>
  <si>
    <t>下請契約報告書</t>
    <rPh sb="0" eb="2">
      <t>シタウ</t>
    </rPh>
    <rPh sb="2" eb="7">
      <t>ケイヤクホウコクショ</t>
    </rPh>
    <phoneticPr fontId="14"/>
  </si>
  <si>
    <t>一般建設業の許可or特定建設業の許可証明書</t>
    <rPh sb="0" eb="2">
      <t>イッパン</t>
    </rPh>
    <rPh sb="2" eb="5">
      <t>ケンセツギョウ</t>
    </rPh>
    <rPh sb="6" eb="8">
      <t>キョカ</t>
    </rPh>
    <rPh sb="10" eb="12">
      <t>トクテイ</t>
    </rPh>
    <rPh sb="12" eb="15">
      <t>ケンセツギョウ</t>
    </rPh>
    <rPh sb="16" eb="18">
      <t>キョカ</t>
    </rPh>
    <rPh sb="18" eb="21">
      <t>ショウメイショ</t>
    </rPh>
    <phoneticPr fontId="14"/>
  </si>
  <si>
    <t>Ⅱ-1</t>
    <phoneticPr fontId="14"/>
  </si>
  <si>
    <t>注文書・注文請書or契約書</t>
    <rPh sb="0" eb="3">
      <t>チュウモンショ</t>
    </rPh>
    <rPh sb="4" eb="6">
      <t>チュウモン</t>
    </rPh>
    <rPh sb="6" eb="8">
      <t>ウケショ</t>
    </rPh>
    <rPh sb="10" eb="13">
      <t>ケイヤクショ</t>
    </rPh>
    <phoneticPr fontId="14"/>
  </si>
  <si>
    <t>注文請書のみでも契約内容が確認できれば可</t>
    <rPh sb="0" eb="2">
      <t>チュウモン</t>
    </rPh>
    <rPh sb="2" eb="4">
      <t>ウケショ</t>
    </rPh>
    <rPh sb="8" eb="10">
      <t>ケイヤク</t>
    </rPh>
    <rPh sb="10" eb="12">
      <t>ナイヨウ</t>
    </rPh>
    <rPh sb="13" eb="15">
      <t>カクニン</t>
    </rPh>
    <rPh sb="19" eb="20">
      <t>カ</t>
    </rPh>
    <phoneticPr fontId="14"/>
  </si>
  <si>
    <t>誓約書（下請負人用）</t>
    <rPh sb="0" eb="3">
      <t>セイヤクショ</t>
    </rPh>
    <rPh sb="4" eb="5">
      <t>シタ</t>
    </rPh>
    <rPh sb="5" eb="7">
      <t>ウケオイ</t>
    </rPh>
    <rPh sb="7" eb="8">
      <t>ニン</t>
    </rPh>
    <rPh sb="8" eb="9">
      <t>ヨウ</t>
    </rPh>
    <phoneticPr fontId="14"/>
  </si>
  <si>
    <t>提出先が契約相手になっていることの確認</t>
    <rPh sb="0" eb="2">
      <t>テイシュツ</t>
    </rPh>
    <rPh sb="2" eb="3">
      <t>サキ</t>
    </rPh>
    <rPh sb="4" eb="6">
      <t>ケイヤク</t>
    </rPh>
    <rPh sb="6" eb="8">
      <t>アイテ</t>
    </rPh>
    <rPh sb="17" eb="19">
      <t>カクニン</t>
    </rPh>
    <phoneticPr fontId="14"/>
  </si>
  <si>
    <t>品質管理総括表</t>
    <rPh sb="0" eb="4">
      <t>ヒンシツカンリ</t>
    </rPh>
    <rPh sb="4" eb="7">
      <t>ソウカツヒョウ</t>
    </rPh>
    <phoneticPr fontId="14"/>
  </si>
  <si>
    <t>Ⅳ-185</t>
    <phoneticPr fontId="14"/>
  </si>
  <si>
    <t>品質管理図表</t>
    <rPh sb="0" eb="6">
      <t>ヒンシツカンリズヒョウ</t>
    </rPh>
    <phoneticPr fontId="14"/>
  </si>
  <si>
    <t>Ⅳ-186</t>
    <phoneticPr fontId="14"/>
  </si>
  <si>
    <t>Ⅴ-4</t>
    <phoneticPr fontId="14"/>
  </si>
  <si>
    <t>Ⅳ-8</t>
    <phoneticPr fontId="14"/>
  </si>
  <si>
    <t>Ⅳ-9</t>
    <phoneticPr fontId="14"/>
  </si>
  <si>
    <t>Ⅳ-11</t>
    <phoneticPr fontId="14"/>
  </si>
  <si>
    <t>社内検査合格書</t>
    <rPh sb="0" eb="4">
      <t>シャナイケンサ</t>
    </rPh>
    <rPh sb="4" eb="6">
      <t>ゴウカク</t>
    </rPh>
    <rPh sb="6" eb="7">
      <t>ショ</t>
    </rPh>
    <phoneticPr fontId="14"/>
  </si>
  <si>
    <t>数量対比表</t>
    <rPh sb="0" eb="5">
      <t>スウリョウタイヒヒョウ</t>
    </rPh>
    <phoneticPr fontId="14"/>
  </si>
  <si>
    <t>出来高数量を満足しているか確認</t>
    <rPh sb="0" eb="3">
      <t>デキダカ</t>
    </rPh>
    <rPh sb="3" eb="5">
      <t>スウリョウ</t>
    </rPh>
    <rPh sb="6" eb="8">
      <t>マンゾク</t>
    </rPh>
    <rPh sb="13" eb="15">
      <t>カクニン</t>
    </rPh>
    <phoneticPr fontId="14"/>
  </si>
  <si>
    <t>工事着工届</t>
    <rPh sb="0" eb="2">
      <t>コウジ</t>
    </rPh>
    <rPh sb="2" eb="5">
      <t>チャッコウトドケ</t>
    </rPh>
    <phoneticPr fontId="14"/>
  </si>
  <si>
    <t>「工事着工届」に添付</t>
    <rPh sb="1" eb="3">
      <t>コウジ</t>
    </rPh>
    <rPh sb="3" eb="5">
      <t>チャッコウ</t>
    </rPh>
    <rPh sb="5" eb="6">
      <t>トドケ</t>
    </rPh>
    <rPh sb="8" eb="10">
      <t>テンプ</t>
    </rPh>
    <phoneticPr fontId="14"/>
  </si>
  <si>
    <t>○</t>
    <phoneticPr fontId="14"/>
  </si>
  <si>
    <t>建設リサイクル法に伴う書類(12条)
分別解体等の計画等（別表３）</t>
    <rPh sb="0" eb="2">
      <t>ケンセツ</t>
    </rPh>
    <rPh sb="7" eb="8">
      <t>ホウ</t>
    </rPh>
    <rPh sb="9" eb="10">
      <t>トモナ</t>
    </rPh>
    <rPh sb="11" eb="13">
      <t>ショルイ</t>
    </rPh>
    <rPh sb="16" eb="17">
      <t>ジョウ</t>
    </rPh>
    <rPh sb="29" eb="31">
      <t>ベッピョウ</t>
    </rPh>
    <phoneticPr fontId="14"/>
  </si>
  <si>
    <t>建設リサイクル法に伴う書類（13条）
契約にかかる書面（別紙2-3）</t>
    <rPh sb="0" eb="2">
      <t>ケンセツ</t>
    </rPh>
    <rPh sb="7" eb="8">
      <t>ホウ</t>
    </rPh>
    <rPh sb="9" eb="10">
      <t>トモナ</t>
    </rPh>
    <rPh sb="11" eb="13">
      <t>ショルイ</t>
    </rPh>
    <rPh sb="16" eb="17">
      <t>ジョウ</t>
    </rPh>
    <phoneticPr fontId="14"/>
  </si>
  <si>
    <t>その他の工作物に関する工事（土木工事等）において 請負代金の額が500万円以上の工事が提出対象
１部提出（施工担当課で確認印を押印）</t>
    <rPh sb="37" eb="39">
      <t>イジョウ</t>
    </rPh>
    <rPh sb="40" eb="42">
      <t>コウジ</t>
    </rPh>
    <rPh sb="43" eb="45">
      <t>テイシュツ</t>
    </rPh>
    <rPh sb="45" eb="47">
      <t>タイショウ</t>
    </rPh>
    <rPh sb="49" eb="50">
      <t>ブ</t>
    </rPh>
    <rPh sb="50" eb="52">
      <t>テイシュツ</t>
    </rPh>
    <phoneticPr fontId="14"/>
  </si>
  <si>
    <t>その他の工作物に関する工事（土木工事等）において 請負代金の額が500万円以上の工事が提出対象
１部提出</t>
    <phoneticPr fontId="14"/>
  </si>
  <si>
    <t>建設リサイクル法に伴う書類（12条）
説明書（別紙１）</t>
    <rPh sb="0" eb="2">
      <t>ケンセツ</t>
    </rPh>
    <rPh sb="7" eb="8">
      <t>ホウ</t>
    </rPh>
    <rPh sb="9" eb="10">
      <t>トモナ</t>
    </rPh>
    <rPh sb="11" eb="13">
      <t>ショルイ</t>
    </rPh>
    <rPh sb="16" eb="17">
      <t>ジョウ</t>
    </rPh>
    <rPh sb="19" eb="22">
      <t>セツメイショ</t>
    </rPh>
    <rPh sb="24" eb="25">
      <t>カミ</t>
    </rPh>
    <phoneticPr fontId="14"/>
  </si>
  <si>
    <t>特例監理技術者兼務申請書</t>
    <rPh sb="0" eb="2">
      <t>トクレイ</t>
    </rPh>
    <rPh sb="2" eb="4">
      <t>カンリ</t>
    </rPh>
    <rPh sb="4" eb="7">
      <t>ギジュツシャ</t>
    </rPh>
    <rPh sb="7" eb="9">
      <t>ケンム</t>
    </rPh>
    <rPh sb="9" eb="12">
      <t>シンセイショ</t>
    </rPh>
    <phoneticPr fontId="14"/>
  </si>
  <si>
    <t>「工事着工届」に添付して提出</t>
    <rPh sb="1" eb="3">
      <t>コウジ</t>
    </rPh>
    <rPh sb="3" eb="5">
      <t>チャッコウ</t>
    </rPh>
    <rPh sb="5" eb="6">
      <t>トドケ</t>
    </rPh>
    <rPh sb="8" eb="10">
      <t>テンプ</t>
    </rPh>
    <rPh sb="12" eb="14">
      <t>テイシュツ</t>
    </rPh>
    <phoneticPr fontId="14"/>
  </si>
  <si>
    <t>(1) 工事概要</t>
    <rPh sb="4" eb="8">
      <t>コウジガイヨウ</t>
    </rPh>
    <phoneticPr fontId="14"/>
  </si>
  <si>
    <t>(2) 計画工程表</t>
    <rPh sb="4" eb="9">
      <t>ケイカクコウテイヒョウ</t>
    </rPh>
    <phoneticPr fontId="14"/>
  </si>
  <si>
    <t>(3) 現場組織表</t>
    <rPh sb="4" eb="6">
      <t>ゲンバ</t>
    </rPh>
    <rPh sb="6" eb="8">
      <t>ソシキ</t>
    </rPh>
    <rPh sb="8" eb="9">
      <t>ヒョウ</t>
    </rPh>
    <phoneticPr fontId="14"/>
  </si>
  <si>
    <t>(4) 指定機械</t>
    <rPh sb="4" eb="8">
      <t>シテイキカイ</t>
    </rPh>
    <phoneticPr fontId="14"/>
  </si>
  <si>
    <t>(6) 主要資材</t>
    <rPh sb="4" eb="8">
      <t>シュヨウシザイ</t>
    </rPh>
    <phoneticPr fontId="14"/>
  </si>
  <si>
    <t>Ⅲ-9</t>
    <phoneticPr fontId="14"/>
  </si>
  <si>
    <t>(5) 主要船舶・機械</t>
    <rPh sb="4" eb="6">
      <t>シュヨウ</t>
    </rPh>
    <rPh sb="6" eb="8">
      <t>センパク</t>
    </rPh>
    <rPh sb="9" eb="11">
      <t>キカイ</t>
    </rPh>
    <phoneticPr fontId="14"/>
  </si>
  <si>
    <t>工事に使用する機械で、設計図書で指定されている機械（騒音振動、排ガス規制、標準操作等）について記載する</t>
    <rPh sb="0" eb="2">
      <t>コウジ</t>
    </rPh>
    <rPh sb="3" eb="5">
      <t>シヨウ</t>
    </rPh>
    <rPh sb="7" eb="9">
      <t>キカイ</t>
    </rPh>
    <rPh sb="11" eb="15">
      <t>セッケイトショ</t>
    </rPh>
    <rPh sb="16" eb="18">
      <t>シテイ</t>
    </rPh>
    <rPh sb="23" eb="25">
      <t>キカイ</t>
    </rPh>
    <rPh sb="26" eb="28">
      <t>ソウオン</t>
    </rPh>
    <rPh sb="28" eb="30">
      <t>シンドウ</t>
    </rPh>
    <rPh sb="31" eb="32">
      <t>ハイ</t>
    </rPh>
    <rPh sb="34" eb="36">
      <t>キセイ</t>
    </rPh>
    <rPh sb="37" eb="41">
      <t>ヒョウジュンソウサ</t>
    </rPh>
    <rPh sb="41" eb="42">
      <t>ナド</t>
    </rPh>
    <rPh sb="47" eb="49">
      <t>キサイ</t>
    </rPh>
    <phoneticPr fontId="14"/>
  </si>
  <si>
    <t>工事に使用する機械で、設計図書で指定されている機械以外の主要なものについて記載する。</t>
    <rPh sb="0" eb="2">
      <t>コウジ</t>
    </rPh>
    <rPh sb="3" eb="5">
      <t>シヨウ</t>
    </rPh>
    <rPh sb="7" eb="9">
      <t>キカイ</t>
    </rPh>
    <rPh sb="11" eb="15">
      <t>セッケイトショ</t>
    </rPh>
    <rPh sb="16" eb="18">
      <t>シテイ</t>
    </rPh>
    <rPh sb="23" eb="25">
      <t>キカイ</t>
    </rPh>
    <rPh sb="25" eb="27">
      <t>イガイ</t>
    </rPh>
    <rPh sb="28" eb="30">
      <t>シュヨウ</t>
    </rPh>
    <rPh sb="37" eb="39">
      <t>キサイ</t>
    </rPh>
    <phoneticPr fontId="14"/>
  </si>
  <si>
    <t>工事に使用する指定材料および主要資材について、品質証明方法及び材料確認時期について記載する。なお、資材搬入時期と計画工程表が整合していること。</t>
    <rPh sb="0" eb="2">
      <t>コウジ</t>
    </rPh>
    <rPh sb="3" eb="5">
      <t>シヨウ</t>
    </rPh>
    <rPh sb="7" eb="11">
      <t>シテイザイリョウ</t>
    </rPh>
    <rPh sb="14" eb="18">
      <t>シュヨウシザイ</t>
    </rPh>
    <rPh sb="23" eb="25">
      <t>ヒンシツ</t>
    </rPh>
    <rPh sb="25" eb="27">
      <t>ショウメイ</t>
    </rPh>
    <rPh sb="27" eb="29">
      <t>ホウホウ</t>
    </rPh>
    <rPh sb="29" eb="30">
      <t>オヨ</t>
    </rPh>
    <rPh sb="31" eb="33">
      <t>ザイリョウ</t>
    </rPh>
    <rPh sb="33" eb="35">
      <t>カクニン</t>
    </rPh>
    <rPh sb="35" eb="37">
      <t>ジキ</t>
    </rPh>
    <rPh sb="41" eb="43">
      <t>キサイ</t>
    </rPh>
    <rPh sb="49" eb="51">
      <t>シザイ</t>
    </rPh>
    <rPh sb="51" eb="53">
      <t>ハンニュウ</t>
    </rPh>
    <rPh sb="53" eb="55">
      <t>ジキ</t>
    </rPh>
    <rPh sb="56" eb="58">
      <t>ケイカク</t>
    </rPh>
    <rPh sb="58" eb="61">
      <t>コウテイヒョウ</t>
    </rPh>
    <rPh sb="62" eb="64">
      <t>セイゴウ</t>
    </rPh>
    <phoneticPr fontId="14"/>
  </si>
  <si>
    <r>
      <t xml:space="preserve">(7) 施工方法
</t>
    </r>
    <r>
      <rPr>
        <sz val="9"/>
        <rFont val="ＭＳ Ｐゴシック"/>
        <family val="3"/>
        <charset val="128"/>
      </rPr>
      <t>（主要機械、仮設備計画、工事用地等を含む）</t>
    </r>
    <rPh sb="4" eb="8">
      <t>セコウホウホウ</t>
    </rPh>
    <rPh sb="10" eb="14">
      <t>シュヨウキカイ</t>
    </rPh>
    <rPh sb="15" eb="18">
      <t>カリセツビ</t>
    </rPh>
    <rPh sb="18" eb="20">
      <t>ケイカク</t>
    </rPh>
    <rPh sb="21" eb="25">
      <t>コウジヨウチ</t>
    </rPh>
    <rPh sb="25" eb="26">
      <t>ナド</t>
    </rPh>
    <rPh sb="27" eb="28">
      <t>フク</t>
    </rPh>
    <phoneticPr fontId="14"/>
  </si>
  <si>
    <t>計画工程に対する、実施管理方法を記載する</t>
    <rPh sb="0" eb="4">
      <t>ケイカクコウテイ</t>
    </rPh>
    <rPh sb="5" eb="6">
      <t>タイ</t>
    </rPh>
    <rPh sb="9" eb="15">
      <t>ジッシカンリホウホウ</t>
    </rPh>
    <rPh sb="16" eb="18">
      <t>キサイ</t>
    </rPh>
    <phoneticPr fontId="14"/>
  </si>
  <si>
    <t>(8)-1 工程管理計画書</t>
    <rPh sb="6" eb="8">
      <t>コウテイ</t>
    </rPh>
    <rPh sb="8" eb="10">
      <t>カンリ</t>
    </rPh>
    <rPh sb="10" eb="12">
      <t>ケイカク</t>
    </rPh>
    <rPh sb="12" eb="13">
      <t>ショ</t>
    </rPh>
    <phoneticPr fontId="14"/>
  </si>
  <si>
    <t>(8)-4 写真管理計画</t>
    <rPh sb="6" eb="8">
      <t>シャシン</t>
    </rPh>
    <rPh sb="8" eb="10">
      <t>カンリ</t>
    </rPh>
    <rPh sb="10" eb="12">
      <t>ケイカク</t>
    </rPh>
    <phoneticPr fontId="14"/>
  </si>
  <si>
    <t>◇(8)-2 品質管理計画書</t>
    <rPh sb="7" eb="9">
      <t>ヒンシツ</t>
    </rPh>
    <rPh sb="9" eb="11">
      <t>カンリ</t>
    </rPh>
    <rPh sb="11" eb="13">
      <t>ケイカク</t>
    </rPh>
    <rPh sb="13" eb="14">
      <t>ショ</t>
    </rPh>
    <phoneticPr fontId="14"/>
  </si>
  <si>
    <t>◇(8)-3 出来形管理計画書</t>
    <rPh sb="7" eb="10">
      <t>デキガタ</t>
    </rPh>
    <rPh sb="10" eb="12">
      <t>カンリ</t>
    </rPh>
    <rPh sb="12" eb="14">
      <t>ケイカク</t>
    </rPh>
    <rPh sb="14" eb="15">
      <t>ショ</t>
    </rPh>
    <phoneticPr fontId="14"/>
  </si>
  <si>
    <t>(8)-6 品質証明（社内検査）計画</t>
    <rPh sb="6" eb="8">
      <t>ヒンシツ</t>
    </rPh>
    <rPh sb="8" eb="10">
      <t>ショウメイ</t>
    </rPh>
    <rPh sb="11" eb="15">
      <t>シャナイケンサ</t>
    </rPh>
    <rPh sb="16" eb="18">
      <t>ケイカク</t>
    </rPh>
    <phoneticPr fontId="14"/>
  </si>
  <si>
    <t>Ⅲ-12</t>
    <phoneticPr fontId="14"/>
  </si>
  <si>
    <t>Ⅲ-13</t>
    <phoneticPr fontId="14"/>
  </si>
  <si>
    <t>Ⅲ-14</t>
    <phoneticPr fontId="14"/>
  </si>
  <si>
    <t>Ⅲ-16</t>
    <phoneticPr fontId="14"/>
  </si>
  <si>
    <t>施工管理を参照して、出来形、品質、関係書類等について品質証明計画を記載する。</t>
    <rPh sb="0" eb="4">
      <t>セコウカンリ</t>
    </rPh>
    <rPh sb="5" eb="7">
      <t>サンショウ</t>
    </rPh>
    <rPh sb="10" eb="13">
      <t>デキガタ</t>
    </rPh>
    <rPh sb="14" eb="16">
      <t>ヒンシツ</t>
    </rPh>
    <rPh sb="17" eb="21">
      <t>カンケイショルイ</t>
    </rPh>
    <rPh sb="21" eb="22">
      <t>ナド</t>
    </rPh>
    <rPh sb="26" eb="32">
      <t>ヒンシツショウメイケイカク</t>
    </rPh>
    <rPh sb="33" eb="35">
      <t>キサイ</t>
    </rPh>
    <phoneticPr fontId="14"/>
  </si>
  <si>
    <t>◇(8) 施工管理計画</t>
    <rPh sb="5" eb="7">
      <t>セコウ</t>
    </rPh>
    <rPh sb="7" eb="9">
      <t>カンリ</t>
    </rPh>
    <rPh sb="9" eb="11">
      <t>ケイカク</t>
    </rPh>
    <phoneticPr fontId="14"/>
  </si>
  <si>
    <t>◇(9) 安全管理</t>
    <rPh sb="5" eb="9">
      <t>アンゼンカンリ</t>
    </rPh>
    <phoneticPr fontId="14"/>
  </si>
  <si>
    <t>(10) 緊急時の体制及び対応</t>
    <rPh sb="5" eb="8">
      <t>キンキュウジ</t>
    </rPh>
    <rPh sb="9" eb="11">
      <t>タイセイ</t>
    </rPh>
    <rPh sb="11" eb="12">
      <t>オヨ</t>
    </rPh>
    <rPh sb="13" eb="15">
      <t>タイオウ</t>
    </rPh>
    <phoneticPr fontId="14"/>
  </si>
  <si>
    <t>(11) 交通管理</t>
    <rPh sb="5" eb="9">
      <t>コウツウカンリ</t>
    </rPh>
    <phoneticPr fontId="14"/>
  </si>
  <si>
    <t>(12) 環境対策</t>
    <rPh sb="5" eb="9">
      <t>カンキョウタイサク</t>
    </rPh>
    <phoneticPr fontId="14"/>
  </si>
  <si>
    <t>(13) 現場作業環境の整備</t>
    <rPh sb="5" eb="11">
      <t>ゲンバサギョウカンキョウ</t>
    </rPh>
    <rPh sb="12" eb="14">
      <t>セイビ</t>
    </rPh>
    <phoneticPr fontId="14"/>
  </si>
  <si>
    <t>◇(14) 再生資源の利用の促進と建設副産物の適正処理方法</t>
    <rPh sb="6" eb="10">
      <t>サイセイシゲン</t>
    </rPh>
    <rPh sb="11" eb="13">
      <t>リヨウ</t>
    </rPh>
    <rPh sb="14" eb="16">
      <t>ソクシン</t>
    </rPh>
    <rPh sb="17" eb="22">
      <t>ケンセツフクサンブツ</t>
    </rPh>
    <rPh sb="23" eb="25">
      <t>テキセイ</t>
    </rPh>
    <rPh sb="25" eb="29">
      <t>ショリホウホウ</t>
    </rPh>
    <phoneticPr fontId="14"/>
  </si>
  <si>
    <t>共仕</t>
  </si>
  <si>
    <t>Ⅵ-1</t>
  </si>
  <si>
    <t>◇建設発生土処分地計画書</t>
    <rPh sb="1" eb="3">
      <t>ケンセツ</t>
    </rPh>
    <rPh sb="3" eb="6">
      <t>ハッセイド</t>
    </rPh>
    <rPh sb="6" eb="8">
      <t>ショブン</t>
    </rPh>
    <rPh sb="8" eb="9">
      <t>チ</t>
    </rPh>
    <rPh sb="9" eb="11">
      <t>ケイカク</t>
    </rPh>
    <rPh sb="11" eb="12">
      <t>ショ</t>
    </rPh>
    <phoneticPr fontId="14"/>
  </si>
  <si>
    <t>◇(15) その他</t>
    <rPh sb="8" eb="9">
      <t>タ</t>
    </rPh>
    <phoneticPr fontId="14"/>
  </si>
  <si>
    <t>◇特記仕様書に記載れれている注意事項</t>
    <rPh sb="1" eb="6">
      <t>トッキシヨウショ</t>
    </rPh>
    <rPh sb="7" eb="9">
      <t>キサイ</t>
    </rPh>
    <rPh sb="14" eb="18">
      <t>チュウイジコウ</t>
    </rPh>
    <phoneticPr fontId="14"/>
  </si>
  <si>
    <t>◇第三者保険</t>
    <rPh sb="1" eb="4">
      <t>ダイサンシャ</t>
    </rPh>
    <rPh sb="4" eb="6">
      <t>ホケン</t>
    </rPh>
    <phoneticPr fontId="14"/>
  </si>
  <si>
    <t>◇法定外労災保険</t>
    <rPh sb="1" eb="4">
      <t>ホウテイガイ</t>
    </rPh>
    <rPh sb="4" eb="6">
      <t>ロウサイ</t>
    </rPh>
    <rPh sb="6" eb="8">
      <t>ホケン</t>
    </rPh>
    <phoneticPr fontId="14"/>
  </si>
  <si>
    <t>コブリス
所定様式</t>
    <phoneticPr fontId="14"/>
  </si>
  <si>
    <t>道路使用許可証は着工前測量までに許可を受けること</t>
    <phoneticPr fontId="14"/>
  </si>
  <si>
    <t>下請、再下請契約を締結した場合、公衆掲示も必要
（各契約締結後、遅滞なく、変更時も）
下請けが無い場合は不要</t>
    <rPh sb="43" eb="45">
      <t>シタウ</t>
    </rPh>
    <rPh sb="47" eb="48">
      <t>ナ</t>
    </rPh>
    <rPh sb="49" eb="51">
      <t>バアイ</t>
    </rPh>
    <rPh sb="52" eb="54">
      <t>フヨウ</t>
    </rPh>
    <phoneticPr fontId="14"/>
  </si>
  <si>
    <t>下請契約を締結した場合、施工体系図と共に提出
（下請契約締結後、遅滞なく、変更時も）
下請けごとに作成</t>
    <rPh sb="0" eb="2">
      <t>シタウケ</t>
    </rPh>
    <rPh sb="2" eb="4">
      <t>ケイヤク</t>
    </rPh>
    <rPh sb="5" eb="7">
      <t>テイケツ</t>
    </rPh>
    <rPh sb="9" eb="11">
      <t>バアイ</t>
    </rPh>
    <rPh sb="12" eb="14">
      <t>セコウ</t>
    </rPh>
    <rPh sb="14" eb="17">
      <t>タイケイズ</t>
    </rPh>
    <rPh sb="18" eb="19">
      <t>トモ</t>
    </rPh>
    <rPh sb="20" eb="22">
      <t>テイシュツ</t>
    </rPh>
    <rPh sb="24" eb="26">
      <t>シタウケ</t>
    </rPh>
    <rPh sb="26" eb="28">
      <t>ケイヤク</t>
    </rPh>
    <rPh sb="28" eb="30">
      <t>テイケツ</t>
    </rPh>
    <rPh sb="30" eb="31">
      <t>ゴ</t>
    </rPh>
    <rPh sb="32" eb="34">
      <t>チタイ</t>
    </rPh>
    <rPh sb="37" eb="39">
      <t>ヘンコウ</t>
    </rPh>
    <rPh sb="39" eb="40">
      <t>ドキ</t>
    </rPh>
    <rPh sb="43" eb="45">
      <t>シタウ</t>
    </rPh>
    <rPh sb="49" eb="51">
      <t>サクセイ</t>
    </rPh>
    <phoneticPr fontId="14"/>
  </si>
  <si>
    <t>着工前
又は
行為前</t>
    <rPh sb="0" eb="3">
      <t>チャッコウマエ</t>
    </rPh>
    <rPh sb="4" eb="5">
      <t>マタ</t>
    </rPh>
    <rPh sb="7" eb="10">
      <t>コウイマエ</t>
    </rPh>
    <phoneticPr fontId="14"/>
  </si>
  <si>
    <t>手引き</t>
    <rPh sb="0" eb="2">
      <t>テビ</t>
    </rPh>
    <phoneticPr fontId="14"/>
  </si>
  <si>
    <t>福岡県産緑化木調達が不可場合は理由書を「材料承認願」に添付</t>
    <rPh sb="0" eb="2">
      <t>フクオカ</t>
    </rPh>
    <rPh sb="2" eb="3">
      <t>ケン</t>
    </rPh>
    <rPh sb="3" eb="4">
      <t>サン</t>
    </rPh>
    <rPh sb="4" eb="6">
      <t>リョッカ</t>
    </rPh>
    <rPh sb="6" eb="7">
      <t>キ</t>
    </rPh>
    <rPh sb="7" eb="9">
      <t>チョウタツ</t>
    </rPh>
    <rPh sb="10" eb="12">
      <t>フカ</t>
    </rPh>
    <rPh sb="12" eb="14">
      <t>バアイ</t>
    </rPh>
    <rPh sb="15" eb="18">
      <t>リユウショ</t>
    </rPh>
    <rPh sb="20" eb="22">
      <t>ザイリョウ</t>
    </rPh>
    <rPh sb="22" eb="24">
      <t>ショウニン</t>
    </rPh>
    <rPh sb="24" eb="25">
      <t>ネガイ</t>
    </rPh>
    <rPh sb="27" eb="29">
      <t>テンプ</t>
    </rPh>
    <phoneticPr fontId="14"/>
  </si>
  <si>
    <t>完成前までに集計表を作成し打合せ簿にて提出すること。監督職員がA票・E票の原本と照合し確認する。マニフェストは提示とし、写しは不要。</t>
    <rPh sb="0" eb="2">
      <t>カンセイ</t>
    </rPh>
    <rPh sb="2" eb="3">
      <t>マエ</t>
    </rPh>
    <rPh sb="6" eb="8">
      <t>シュウケイ</t>
    </rPh>
    <rPh sb="8" eb="9">
      <t>ヒョウ</t>
    </rPh>
    <rPh sb="10" eb="12">
      <t>サクセイ</t>
    </rPh>
    <rPh sb="13" eb="15">
      <t>ウチアワ</t>
    </rPh>
    <rPh sb="16" eb="17">
      <t>ボ</t>
    </rPh>
    <rPh sb="19" eb="21">
      <t>テイシュツ</t>
    </rPh>
    <rPh sb="26" eb="28">
      <t>カントク</t>
    </rPh>
    <rPh sb="28" eb="30">
      <t>ショクイン</t>
    </rPh>
    <rPh sb="32" eb="33">
      <t>ヒョウ</t>
    </rPh>
    <rPh sb="35" eb="36">
      <t>ヒョウ</t>
    </rPh>
    <rPh sb="37" eb="39">
      <t>ゲンポン</t>
    </rPh>
    <rPh sb="40" eb="42">
      <t>ショウゴウ</t>
    </rPh>
    <rPh sb="43" eb="45">
      <t>カクニン</t>
    </rPh>
    <rPh sb="55" eb="57">
      <t>テイジ</t>
    </rPh>
    <rPh sb="60" eb="61">
      <t>ウツ</t>
    </rPh>
    <rPh sb="63" eb="65">
      <t>フヨウ</t>
    </rPh>
    <phoneticPr fontId="14"/>
  </si>
  <si>
    <t>現場代理人、主任技術者変更届</t>
    <rPh sb="0" eb="2">
      <t>ゲンバ</t>
    </rPh>
    <rPh sb="2" eb="5">
      <t>ダイリニン</t>
    </rPh>
    <rPh sb="6" eb="8">
      <t>シュニン</t>
    </rPh>
    <rPh sb="8" eb="11">
      <t>ギジュツシャ</t>
    </rPh>
    <rPh sb="11" eb="14">
      <t>ヘンコウトドケ</t>
    </rPh>
    <phoneticPr fontId="14"/>
  </si>
  <si>
    <t>契約の翌日から
30日以内</t>
    <rPh sb="0" eb="2">
      <t>ケイヤク</t>
    </rPh>
    <rPh sb="3" eb="5">
      <t>ヨクジツ</t>
    </rPh>
    <rPh sb="10" eb="11">
      <t>ニチ</t>
    </rPh>
    <rPh sb="11" eb="13">
      <t>イナイ</t>
    </rPh>
    <phoneticPr fontId="14"/>
  </si>
  <si>
    <t>建設業退職金共済制度共済証紙購入状況報告書</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phoneticPr fontId="14"/>
  </si>
  <si>
    <t>○</t>
    <phoneticPr fontId="14"/>
  </si>
  <si>
    <t>監理技術者補佐（変更・解除）届</t>
    <rPh sb="0" eb="2">
      <t>カンリ</t>
    </rPh>
    <rPh sb="2" eb="5">
      <t>ギジュツシャ</t>
    </rPh>
    <rPh sb="5" eb="7">
      <t>ホサ</t>
    </rPh>
    <rPh sb="8" eb="10">
      <t>ヘンコウ</t>
    </rPh>
    <rPh sb="11" eb="13">
      <t>カイジョ</t>
    </rPh>
    <rPh sb="14" eb="15">
      <t>トドケ</t>
    </rPh>
    <phoneticPr fontId="14"/>
  </si>
  <si>
    <t>工事完成届</t>
    <rPh sb="0" eb="2">
      <t>コウジ</t>
    </rPh>
    <rPh sb="2" eb="5">
      <t>カンセイトドケ</t>
    </rPh>
    <phoneticPr fontId="14"/>
  </si>
  <si>
    <t>工事が完成した時点で施工課（監督職員）確認のうえ、契約課へ提出
（工期末尾が土日祝日の場合は、次営業日の午前中までに提出）</t>
    <rPh sb="0" eb="2">
      <t>コウジ</t>
    </rPh>
    <rPh sb="3" eb="5">
      <t>カンセイ</t>
    </rPh>
    <rPh sb="7" eb="9">
      <t>ジテン</t>
    </rPh>
    <rPh sb="29" eb="31">
      <t>テイシュツ</t>
    </rPh>
    <rPh sb="33" eb="35">
      <t>コウキ</t>
    </rPh>
    <rPh sb="35" eb="37">
      <t>マツビ</t>
    </rPh>
    <rPh sb="38" eb="40">
      <t>ドニチ</t>
    </rPh>
    <rPh sb="40" eb="42">
      <t>シュクジツ</t>
    </rPh>
    <rPh sb="43" eb="45">
      <t>バアイ</t>
    </rPh>
    <rPh sb="47" eb="48">
      <t>ジ</t>
    </rPh>
    <rPh sb="48" eb="51">
      <t>エイギョウビ</t>
    </rPh>
    <rPh sb="52" eb="55">
      <t>ゴゼンチュウ</t>
    </rPh>
    <rPh sb="58" eb="60">
      <t>テイシュツ</t>
    </rPh>
    <phoneticPr fontId="14"/>
  </si>
  <si>
    <t>Ⅳ-3、14、Ⅴ-3</t>
    <phoneticPr fontId="14"/>
  </si>
  <si>
    <t>Ⅳ-4、14、Ⅴ-3</t>
    <phoneticPr fontId="14"/>
  </si>
  <si>
    <t>各機関
様式</t>
    <phoneticPr fontId="14"/>
  </si>
  <si>
    <t>工事出来形検査願書</t>
    <rPh sb="0" eb="2">
      <t>コウジ</t>
    </rPh>
    <rPh sb="2" eb="5">
      <t>デキガタ</t>
    </rPh>
    <rPh sb="5" eb="7">
      <t>ケンサ</t>
    </rPh>
    <rPh sb="7" eb="9">
      <t>ガンショ</t>
    </rPh>
    <phoneticPr fontId="14"/>
  </si>
  <si>
    <t>随時検査願書</t>
    <rPh sb="0" eb="2">
      <t>ズイジ</t>
    </rPh>
    <rPh sb="2" eb="4">
      <t>ケンサ</t>
    </rPh>
    <rPh sb="4" eb="6">
      <t>ガンショ</t>
    </rPh>
    <phoneticPr fontId="14"/>
  </si>
  <si>
    <t>手直し工事完成届</t>
    <rPh sb="0" eb="2">
      <t>テナオ</t>
    </rPh>
    <rPh sb="3" eb="5">
      <t>コウジ</t>
    </rPh>
    <rPh sb="5" eb="7">
      <t>カンセイ</t>
    </rPh>
    <rPh sb="7" eb="8">
      <t>トドケ</t>
    </rPh>
    <phoneticPr fontId="14"/>
  </si>
  <si>
    <t>手直しがある場合に提出</t>
    <rPh sb="0" eb="2">
      <t>テナオ</t>
    </rPh>
    <rPh sb="6" eb="8">
      <t>バアイ</t>
    </rPh>
    <rPh sb="9" eb="11">
      <t>テイシュツ</t>
    </rPh>
    <phoneticPr fontId="14"/>
  </si>
  <si>
    <t>◇産業廃棄物収集運搬業許可証</t>
    <rPh sb="1" eb="6">
      <t>サンギョウハイキブツ</t>
    </rPh>
    <rPh sb="6" eb="11">
      <t>シュウシュウウンパンギョウ</t>
    </rPh>
    <rPh sb="11" eb="14">
      <t>キョカショウ</t>
    </rPh>
    <phoneticPr fontId="14"/>
  </si>
  <si>
    <t>◇産業廃棄物収集運搬業
　許可車両一覧</t>
    <rPh sb="1" eb="6">
      <t>サンギョウハイキブツ</t>
    </rPh>
    <rPh sb="6" eb="11">
      <t>シュウシュウウンパンギョウ</t>
    </rPh>
    <rPh sb="13" eb="15">
      <t>キョカ</t>
    </rPh>
    <rPh sb="15" eb="17">
      <t>シャリョウ</t>
    </rPh>
    <rPh sb="17" eb="19">
      <t>イチラン</t>
    </rPh>
    <phoneticPr fontId="14"/>
  </si>
  <si>
    <t>◇産業廃棄物処分業許可証</t>
    <rPh sb="1" eb="6">
      <t>サンギョウハイキブツ</t>
    </rPh>
    <rPh sb="6" eb="9">
      <t>ショブンギョウ</t>
    </rPh>
    <rPh sb="9" eb="12">
      <t>キョカショウ</t>
    </rPh>
    <phoneticPr fontId="14"/>
  </si>
  <si>
    <t>◇建設副産物情報交換ｼｽﾃﾑ工事登録証明書（計画）</t>
    <rPh sb="1" eb="3">
      <t>ケンセツ</t>
    </rPh>
    <rPh sb="3" eb="6">
      <t>フクサンブツ</t>
    </rPh>
    <rPh sb="6" eb="8">
      <t>ジョウホウ</t>
    </rPh>
    <rPh sb="8" eb="10">
      <t>コウカン</t>
    </rPh>
    <rPh sb="14" eb="16">
      <t>コウジ</t>
    </rPh>
    <rPh sb="16" eb="18">
      <t>トウロク</t>
    </rPh>
    <rPh sb="18" eb="21">
      <t>ショウメイショ</t>
    </rPh>
    <rPh sb="22" eb="24">
      <t>ケイカク</t>
    </rPh>
    <phoneticPr fontId="14"/>
  </si>
  <si>
    <t>◇再生資源利用計画書</t>
    <rPh sb="1" eb="3">
      <t>サイセイ</t>
    </rPh>
    <rPh sb="3" eb="5">
      <t>シゲン</t>
    </rPh>
    <rPh sb="5" eb="7">
      <t>リヨウ</t>
    </rPh>
    <rPh sb="7" eb="10">
      <t>ケイカクショ</t>
    </rPh>
    <phoneticPr fontId="14"/>
  </si>
  <si>
    <t>◇再生資源利用促進計画書</t>
    <rPh sb="1" eb="3">
      <t>サイセイ</t>
    </rPh>
    <rPh sb="3" eb="5">
      <t>シゲン</t>
    </rPh>
    <rPh sb="5" eb="7">
      <t>リヨウ</t>
    </rPh>
    <rPh sb="7" eb="9">
      <t>ソクシン</t>
    </rPh>
    <rPh sb="9" eb="12">
      <t>ケイカクショ</t>
    </rPh>
    <phoneticPr fontId="14"/>
  </si>
  <si>
    <t>◇地下埋設物確認書</t>
    <rPh sb="1" eb="3">
      <t>チカ</t>
    </rPh>
    <rPh sb="3" eb="6">
      <t>マイセツブツ</t>
    </rPh>
    <rPh sb="6" eb="9">
      <t>カクニンショ</t>
    </rPh>
    <phoneticPr fontId="14"/>
  </si>
  <si>
    <t>事前調査
（着工前測量成果簿等）
※施工計画書とは別冊</t>
    <rPh sb="0" eb="4">
      <t>ジゼンチョウサ</t>
    </rPh>
    <rPh sb="6" eb="9">
      <t>チャッコウマエ</t>
    </rPh>
    <rPh sb="9" eb="11">
      <t>ソクリョウ</t>
    </rPh>
    <rPh sb="11" eb="14">
      <t>セイカボ</t>
    </rPh>
    <rPh sb="14" eb="15">
      <t>ナド</t>
    </rPh>
    <rPh sb="18" eb="23">
      <t>セコウケイカクショ</t>
    </rPh>
    <rPh sb="25" eb="27">
      <t>ベッサツ</t>
    </rPh>
    <phoneticPr fontId="14"/>
  </si>
  <si>
    <t>事故等報告書</t>
    <rPh sb="0" eb="2">
      <t>ジコ</t>
    </rPh>
    <rPh sb="2" eb="3">
      <t>ナド</t>
    </rPh>
    <rPh sb="3" eb="6">
      <t>ホウコクショ</t>
    </rPh>
    <phoneticPr fontId="14"/>
  </si>
  <si>
    <t>材料確認が必要な場合（塗料一般・樹木類・支給品）</t>
    <rPh sb="0" eb="2">
      <t>ザイリョウ</t>
    </rPh>
    <rPh sb="2" eb="4">
      <t>カクニン</t>
    </rPh>
    <rPh sb="5" eb="7">
      <t>ヒツヨウ</t>
    </rPh>
    <rPh sb="8" eb="10">
      <t>バアイ</t>
    </rPh>
    <rPh sb="11" eb="13">
      <t>トリョウ</t>
    </rPh>
    <rPh sb="13" eb="15">
      <t>イッパン</t>
    </rPh>
    <rPh sb="16" eb="19">
      <t>ジュモクルイ</t>
    </rPh>
    <rPh sb="20" eb="23">
      <t>シキュウヒン</t>
    </rPh>
    <phoneticPr fontId="14"/>
  </si>
  <si>
    <t>月毎、実施最終日から7日以内に提出
1か月1回（半日以上）
実施状況写真は写真台帳で管理（毎月の提出は不要）</t>
    <rPh sb="30" eb="34">
      <t>ジッシジョウキョウ</t>
    </rPh>
    <rPh sb="34" eb="36">
      <t>シャシン</t>
    </rPh>
    <rPh sb="37" eb="41">
      <t>シャシンダイチョウ</t>
    </rPh>
    <rPh sb="42" eb="44">
      <t>カンリ</t>
    </rPh>
    <rPh sb="45" eb="47">
      <t>マイツキ</t>
    </rPh>
    <rPh sb="48" eb="50">
      <t>テイシュツ</t>
    </rPh>
    <rPh sb="51" eb="53">
      <t>フヨウ</t>
    </rPh>
    <phoneticPr fontId="14"/>
  </si>
  <si>
    <t>集計表を作成し打合せ簿にて提出すること。監督職員が伝票等の原本と照合し確認を行う。伝票等は提示とし、写しは不要。</t>
    <rPh sb="0" eb="3">
      <t>シュウケイヒョウ</t>
    </rPh>
    <rPh sb="4" eb="6">
      <t>サクセイ</t>
    </rPh>
    <rPh sb="7" eb="9">
      <t>ウチアワ</t>
    </rPh>
    <rPh sb="10" eb="11">
      <t>ボ</t>
    </rPh>
    <rPh sb="13" eb="15">
      <t>テイシュツ</t>
    </rPh>
    <rPh sb="20" eb="22">
      <t>カントク</t>
    </rPh>
    <rPh sb="22" eb="24">
      <t>ショクイン</t>
    </rPh>
    <rPh sb="25" eb="27">
      <t>デンピョウ</t>
    </rPh>
    <rPh sb="27" eb="28">
      <t>トウ</t>
    </rPh>
    <rPh sb="29" eb="31">
      <t>ゲンポン</t>
    </rPh>
    <rPh sb="32" eb="34">
      <t>ショウゴウ</t>
    </rPh>
    <rPh sb="35" eb="37">
      <t>カクニン</t>
    </rPh>
    <rPh sb="38" eb="39">
      <t>オコナ</t>
    </rPh>
    <rPh sb="41" eb="43">
      <t>デンピョウ</t>
    </rPh>
    <rPh sb="43" eb="44">
      <t>ラ</t>
    </rPh>
    <rPh sb="45" eb="47">
      <t>テイジ</t>
    </rPh>
    <rPh sb="50" eb="51">
      <t>ウツ</t>
    </rPh>
    <rPh sb="53" eb="55">
      <t>フヨウ</t>
    </rPh>
    <phoneticPr fontId="14"/>
  </si>
  <si>
    <t>完成時
契約課
提出</t>
    <rPh sb="0" eb="3">
      <t>カンセイジ</t>
    </rPh>
    <rPh sb="4" eb="7">
      <t>ケイヤクカ</t>
    </rPh>
    <rPh sb="8" eb="10">
      <t>テイシュツ</t>
    </rPh>
    <phoneticPr fontId="14"/>
  </si>
  <si>
    <t>工事完成図（契約課提出）</t>
    <rPh sb="0" eb="2">
      <t>コウジ</t>
    </rPh>
    <rPh sb="2" eb="4">
      <t>カンセイ</t>
    </rPh>
    <rPh sb="4" eb="5">
      <t>ズ</t>
    </rPh>
    <rPh sb="6" eb="8">
      <t>ケイヤク</t>
    </rPh>
    <rPh sb="8" eb="9">
      <t>カ</t>
    </rPh>
    <rPh sb="9" eb="11">
      <t>テイシュツ</t>
    </rPh>
    <phoneticPr fontId="14"/>
  </si>
  <si>
    <t>完成時
施工課
提出</t>
    <rPh sb="0" eb="3">
      <t>カンセイジ</t>
    </rPh>
    <rPh sb="4" eb="6">
      <t>セコウ</t>
    </rPh>
    <rPh sb="6" eb="7">
      <t>カ</t>
    </rPh>
    <rPh sb="8" eb="10">
      <t>テイシュツ</t>
    </rPh>
    <phoneticPr fontId="14"/>
  </si>
  <si>
    <t>1.出来高数量総括表</t>
    <rPh sb="2" eb="5">
      <t>デキダカ</t>
    </rPh>
    <rPh sb="5" eb="7">
      <t>スウリョウ</t>
    </rPh>
    <rPh sb="7" eb="10">
      <t>ソウカツヒョウ</t>
    </rPh>
    <phoneticPr fontId="14"/>
  </si>
  <si>
    <t>○</t>
    <phoneticPr fontId="14"/>
  </si>
  <si>
    <t>3.出来形展開図</t>
    <rPh sb="2" eb="5">
      <t>デキガタ</t>
    </rPh>
    <rPh sb="5" eb="8">
      <t>テンカイズ</t>
    </rPh>
    <phoneticPr fontId="14"/>
  </si>
  <si>
    <t>4.出来形数量計算表</t>
    <rPh sb="2" eb="5">
      <t>デキガタ</t>
    </rPh>
    <rPh sb="5" eb="7">
      <t>スウリョウ</t>
    </rPh>
    <rPh sb="7" eb="9">
      <t>ケイサン</t>
    </rPh>
    <rPh sb="9" eb="10">
      <t>ヒョウ</t>
    </rPh>
    <phoneticPr fontId="14"/>
  </si>
  <si>
    <t>5.出来形管理総括表</t>
    <rPh sb="2" eb="5">
      <t>デキガタ</t>
    </rPh>
    <rPh sb="5" eb="7">
      <t>カンリ</t>
    </rPh>
    <rPh sb="7" eb="10">
      <t>ソウカツヒョウ</t>
    </rPh>
    <phoneticPr fontId="14"/>
  </si>
  <si>
    <t>6.出来形管理図表</t>
    <rPh sb="2" eb="9">
      <t>デキガタカンリズヒョウ</t>
    </rPh>
    <phoneticPr fontId="14"/>
  </si>
  <si>
    <t>7.出来形管理工程能力表</t>
    <rPh sb="2" eb="5">
      <t>デキガタ</t>
    </rPh>
    <rPh sb="5" eb="7">
      <t>カンリ</t>
    </rPh>
    <rPh sb="7" eb="9">
      <t>コウテイ</t>
    </rPh>
    <rPh sb="9" eb="11">
      <t>ノウリョク</t>
    </rPh>
    <rPh sb="11" eb="12">
      <t>ヒョウ</t>
    </rPh>
    <phoneticPr fontId="14"/>
  </si>
  <si>
    <t>2.設計図利用出来形管理図</t>
    <rPh sb="2" eb="5">
      <t>セッケイズ</t>
    </rPh>
    <rPh sb="5" eb="7">
      <t>リヨウ</t>
    </rPh>
    <rPh sb="7" eb="10">
      <t>デキガタ</t>
    </rPh>
    <rPh sb="10" eb="12">
      <t>カンリ</t>
    </rPh>
    <rPh sb="12" eb="13">
      <t>ズ</t>
    </rPh>
    <phoneticPr fontId="14"/>
  </si>
  <si>
    <t>Ⅳ-7</t>
    <phoneticPr fontId="14"/>
  </si>
  <si>
    <t>最新契約（設計）数量と出来高数量及びその差分を記入</t>
    <rPh sb="0" eb="4">
      <t>サイシンケイヤク</t>
    </rPh>
    <rPh sb="5" eb="7">
      <t>セッケイ</t>
    </rPh>
    <rPh sb="8" eb="10">
      <t>スウリョウ</t>
    </rPh>
    <rPh sb="11" eb="14">
      <t>デキダカ</t>
    </rPh>
    <rPh sb="14" eb="16">
      <t>スウリョウ</t>
    </rPh>
    <rPh sb="16" eb="17">
      <t>オヨ</t>
    </rPh>
    <rPh sb="20" eb="22">
      <t>サブン</t>
    </rPh>
    <rPh sb="23" eb="25">
      <t>キニュウ</t>
    </rPh>
    <phoneticPr fontId="14"/>
  </si>
  <si>
    <t>出来高数量の根拠資料として作成</t>
    <rPh sb="6" eb="10">
      <t>コンキョシリョウ</t>
    </rPh>
    <rPh sb="13" eb="15">
      <t>サクセイ</t>
    </rPh>
    <phoneticPr fontId="14"/>
  </si>
  <si>
    <t>出来高数量の根拠資料として作成、出来形寸法によって計算。</t>
    <rPh sb="16" eb="21">
      <t>デキガタスンポウ</t>
    </rPh>
    <rPh sb="25" eb="27">
      <t>ケイサン</t>
    </rPh>
    <phoneticPr fontId="14"/>
  </si>
  <si>
    <t>出来形管理全項目の結果を一覧表示する。</t>
    <rPh sb="0" eb="5">
      <t>デキガタカンリ</t>
    </rPh>
    <rPh sb="5" eb="8">
      <t>ゼンコウモク</t>
    </rPh>
    <rPh sb="9" eb="11">
      <t>ケッカ</t>
    </rPh>
    <rPh sb="12" eb="16">
      <t>イチランヒョウジ</t>
    </rPh>
    <phoneticPr fontId="14"/>
  </si>
  <si>
    <t>施設台帳</t>
    <rPh sb="0" eb="2">
      <t>シセツ</t>
    </rPh>
    <rPh sb="2" eb="4">
      <t>ダイチョウ</t>
    </rPh>
    <phoneticPr fontId="14"/>
  </si>
  <si>
    <t>必要に応じて作成・提出（各発注課と協議）</t>
    <rPh sb="0" eb="2">
      <t>ヒツヨウ</t>
    </rPh>
    <rPh sb="3" eb="4">
      <t>オウ</t>
    </rPh>
    <rPh sb="6" eb="8">
      <t>サクセイ</t>
    </rPh>
    <rPh sb="9" eb="11">
      <t>テイシュツ</t>
    </rPh>
    <phoneticPr fontId="14"/>
  </si>
  <si>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4"/>
  </si>
  <si>
    <t>特定建設工事共同企業体（JV）協定書（2者JV用）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</si>
  <si>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特定建設工事共同企業体（JV）協定書（3者JV用）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4"/>
  </si>
  <si>
    <t>2者JV発注案件を落札した場合、契約時に契約課へ1部提出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</si>
  <si>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3者JV発注案件を落札した場合、契約時に契約課へ1部提出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4"/>
  </si>
  <si>
    <t>工事着工届JV用</t>
    <rPh sb="0" eb="2">
      <t>コウジ</t>
    </rPh>
    <rPh sb="2" eb="4">
      <t>チャッコウ</t>
    </rPh>
    <rPh sb="4" eb="5">
      <t>トドケ</t>
    </rPh>
    <rPh sb="7" eb="8">
      <t>ヨウ</t>
    </rPh>
    <phoneticPr fontId="14"/>
  </si>
  <si>
    <t>雇用確認書類（保険証等）の写し及び主任（監理）技術者については、資格確認書類の写しを添付。</t>
    <rPh sb="0" eb="2">
      <t>コヨウ</t>
    </rPh>
    <rPh sb="2" eb="4">
      <t>カクニン</t>
    </rPh>
    <rPh sb="4" eb="6">
      <t>ショルイ</t>
    </rPh>
    <rPh sb="7" eb="10">
      <t>ホケンショウ</t>
    </rPh>
    <rPh sb="10" eb="11">
      <t>ナド</t>
    </rPh>
    <rPh sb="13" eb="14">
      <t>ウツ</t>
    </rPh>
    <rPh sb="15" eb="16">
      <t>オヨ</t>
    </rPh>
    <rPh sb="17" eb="19">
      <t>シュニン</t>
    </rPh>
    <rPh sb="20" eb="22">
      <t>カンリ</t>
    </rPh>
    <rPh sb="23" eb="26">
      <t>ギジュツシャ</t>
    </rPh>
    <rPh sb="32" eb="34">
      <t>シカク</t>
    </rPh>
    <rPh sb="34" eb="36">
      <t>カクニン</t>
    </rPh>
    <rPh sb="36" eb="38">
      <t>ショルイ</t>
    </rPh>
    <rPh sb="39" eb="40">
      <t>ウツ</t>
    </rPh>
    <rPh sb="42" eb="44">
      <t>テンプ</t>
    </rPh>
    <phoneticPr fontId="14"/>
  </si>
  <si>
    <t>前払金請求書（市長部局）</t>
    <rPh sb="0" eb="3">
      <t>マエバライキン</t>
    </rPh>
    <rPh sb="3" eb="6">
      <t>セイキュウショ</t>
    </rPh>
    <rPh sb="7" eb="9">
      <t>シチョウ</t>
    </rPh>
    <rPh sb="9" eb="11">
      <t>ブキョク</t>
    </rPh>
    <phoneticPr fontId="14"/>
  </si>
  <si>
    <t>前払金請求書（企業局）</t>
    <rPh sb="0" eb="3">
      <t>マエバライキン</t>
    </rPh>
    <rPh sb="3" eb="6">
      <t>セイキュウショ</t>
    </rPh>
    <rPh sb="7" eb="9">
      <t>キギョウ</t>
    </rPh>
    <rPh sb="9" eb="10">
      <t>キョク</t>
    </rPh>
    <phoneticPr fontId="14"/>
  </si>
  <si>
    <t>保証事業会社の保証書を２部（正本・写本）契約課へ提出</t>
    <rPh sb="0" eb="2">
      <t>ホショウ</t>
    </rPh>
    <rPh sb="2" eb="4">
      <t>ジギョウ</t>
    </rPh>
    <rPh sb="4" eb="6">
      <t>ガイシャ</t>
    </rPh>
    <rPh sb="7" eb="10">
      <t>ホショウショ</t>
    </rPh>
    <rPh sb="12" eb="13">
      <t>ブ</t>
    </rPh>
    <rPh sb="14" eb="16">
      <t>ショウホン</t>
    </rPh>
    <rPh sb="17" eb="19">
      <t>シャホン</t>
    </rPh>
    <rPh sb="20" eb="23">
      <t>ケイヤクカ</t>
    </rPh>
    <rPh sb="24" eb="26">
      <t>テイシュツ</t>
    </rPh>
    <phoneticPr fontId="14"/>
  </si>
  <si>
    <t>部分払は出来形部分等確認検査結果の通知受領後、完了払は工事完成検査合格後</t>
    <phoneticPr fontId="14"/>
  </si>
  <si>
    <t>出来形部分等確認検査結果の通知受領後</t>
    <phoneticPr fontId="14"/>
  </si>
  <si>
    <t>工事完成検査合格後</t>
    <phoneticPr fontId="14"/>
  </si>
  <si>
    <t>中間前金払認定請求書（第1号様式）</t>
    <phoneticPr fontId="14"/>
  </si>
  <si>
    <t>既に請負代金額の４割以内の前払金を受け、追加して２割以内の前払金（中間前払金）を請求する場合。
部分払との併用不可。</t>
    <phoneticPr fontId="14"/>
  </si>
  <si>
    <t>工事履行報告書（第2号様式）</t>
    <phoneticPr fontId="14"/>
  </si>
  <si>
    <t>中間前払認定請求書と合わせて提出。</t>
    <phoneticPr fontId="14"/>
  </si>
  <si>
    <t>工期の
2分の1を経過後</t>
    <phoneticPr fontId="14"/>
  </si>
  <si>
    <t>中間前金払請求書（市長部局）</t>
    <phoneticPr fontId="14"/>
  </si>
  <si>
    <t>中間前金払請求書（企業局）</t>
    <phoneticPr fontId="14"/>
  </si>
  <si>
    <t>保証事業会社の保証書（正本・写本両方）を添付して提出。</t>
    <phoneticPr fontId="14"/>
  </si>
  <si>
    <t>死亡、傷病または退職など「止むを得ない事由」があり、現場の施工管理をつかさどることが不可能となった場合。</t>
    <rPh sb="0" eb="2">
      <t>シボウ</t>
    </rPh>
    <rPh sb="3" eb="5">
      <t>ショウビョウ</t>
    </rPh>
    <rPh sb="8" eb="10">
      <t>タイショク</t>
    </rPh>
    <rPh sb="13" eb="14">
      <t>ヤ</t>
    </rPh>
    <rPh sb="16" eb="17">
      <t>エ</t>
    </rPh>
    <rPh sb="19" eb="21">
      <t>ジユウ</t>
    </rPh>
    <rPh sb="26" eb="28">
      <t>ゲンバ</t>
    </rPh>
    <rPh sb="29" eb="31">
      <t>セコウ</t>
    </rPh>
    <rPh sb="31" eb="33">
      <t>カンリ</t>
    </rPh>
    <rPh sb="42" eb="45">
      <t>フカノウ</t>
    </rPh>
    <rPh sb="49" eb="51">
      <t>バアイ</t>
    </rPh>
    <phoneticPr fontId="14"/>
  </si>
  <si>
    <t>監理技術者補佐の変更や解除を行う場合。</t>
    <rPh sb="0" eb="2">
      <t>カンリ</t>
    </rPh>
    <rPh sb="2" eb="5">
      <t>ギジュツシャ</t>
    </rPh>
    <rPh sb="5" eb="7">
      <t>ホサ</t>
    </rPh>
    <rPh sb="8" eb="10">
      <t>ヘンコウ</t>
    </rPh>
    <rPh sb="11" eb="13">
      <t>カイジョ</t>
    </rPh>
    <rPh sb="14" eb="15">
      <t>オコナ</t>
    </rPh>
    <rPh sb="16" eb="18">
      <t>バアイ</t>
    </rPh>
    <phoneticPr fontId="14"/>
  </si>
  <si>
    <t>出来形
中間
検査時</t>
    <phoneticPr fontId="14"/>
  </si>
  <si>
    <t>認定調書により認定結果の通知受領後</t>
    <phoneticPr fontId="14"/>
  </si>
  <si>
    <t>工事完成検査合格後</t>
    <rPh sb="0" eb="6">
      <t>コウジカンセイケンサ</t>
    </rPh>
    <rPh sb="6" eb="9">
      <t>ゴウカクゴ</t>
    </rPh>
    <phoneticPr fontId="14"/>
  </si>
  <si>
    <t>その他</t>
    <rPh sb="2" eb="3">
      <t>タ</t>
    </rPh>
    <phoneticPr fontId="14"/>
  </si>
  <si>
    <t>品質管理書類</t>
    <rPh sb="4" eb="6">
      <t>ショルイ</t>
    </rPh>
    <phoneticPr fontId="14"/>
  </si>
  <si>
    <t>品質管理がある場合</t>
    <rPh sb="0" eb="2">
      <t>ヒンシツ</t>
    </rPh>
    <rPh sb="2" eb="4">
      <t>カンリ</t>
    </rPh>
    <rPh sb="7" eb="9">
      <t>バアイ</t>
    </rPh>
    <phoneticPr fontId="14"/>
  </si>
  <si>
    <t>契約担当者へ提出（特に期限は設けていない）
※工事名の後に（第○回変更）等を記載</t>
    <rPh sb="0" eb="2">
      <t>ケイヤク</t>
    </rPh>
    <rPh sb="2" eb="5">
      <t>タントウシャ</t>
    </rPh>
    <rPh sb="6" eb="8">
      <t>テイシュツ</t>
    </rPh>
    <rPh sb="9" eb="10">
      <t>トク</t>
    </rPh>
    <rPh sb="11" eb="13">
      <t>キゲン</t>
    </rPh>
    <rPh sb="14" eb="15">
      <t>モウ</t>
    </rPh>
    <rPh sb="23" eb="26">
      <t>コウジメイ</t>
    </rPh>
    <rPh sb="27" eb="28">
      <t>アト</t>
    </rPh>
    <rPh sb="30" eb="31">
      <t>ダイ</t>
    </rPh>
    <rPh sb="32" eb="33">
      <t>カイ</t>
    </rPh>
    <rPh sb="33" eb="35">
      <t>ヘンコウ</t>
    </rPh>
    <rPh sb="36" eb="37">
      <t>ナド</t>
    </rPh>
    <rPh sb="38" eb="40">
      <t>キサイ</t>
    </rPh>
    <phoneticPr fontId="14"/>
  </si>
  <si>
    <t>建設業退職金共済制度共済証紙購入状況報告書（契約変更時）</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rPh sb="22" eb="27">
      <t>ケイヤクヘンコウジ</t>
    </rPh>
    <phoneticPr fontId="14"/>
  </si>
  <si>
    <r>
      <t>契約書鏡の左上に記載　　（例）「令和</t>
    </r>
    <r>
      <rPr>
        <sz val="11"/>
        <color rgb="FFFF0000"/>
        <rFont val="ＭＳ Ｐゴシック"/>
        <family val="3"/>
        <charset val="128"/>
      </rPr>
      <t>5</t>
    </r>
    <r>
      <rPr>
        <sz val="11"/>
        <rFont val="ＭＳ Ｐゴシック"/>
        <family val="3"/>
        <charset val="128"/>
      </rPr>
      <t>年度」</t>
    </r>
    <rPh sb="0" eb="3">
      <t>ケイヤクショ</t>
    </rPh>
    <rPh sb="3" eb="4">
      <t>カガミ</t>
    </rPh>
    <rPh sb="5" eb="7">
      <t>ヒダリウエ</t>
    </rPh>
    <rPh sb="8" eb="10">
      <t>キサイ</t>
    </rPh>
    <rPh sb="13" eb="14">
      <t>レイ</t>
    </rPh>
    <rPh sb="16" eb="18">
      <t>レイワ</t>
    </rPh>
    <rPh sb="19" eb="21">
      <t>ネンド</t>
    </rPh>
    <phoneticPr fontId="14"/>
  </si>
  <si>
    <t>契約書鏡の左上に記載　　（例）「街第5号」</t>
    <rPh sb="0" eb="3">
      <t>ケイヤクショ</t>
    </rPh>
    <rPh sb="3" eb="4">
      <t>カガミ</t>
    </rPh>
    <rPh sb="5" eb="7">
      <t>ヒダリウエ</t>
    </rPh>
    <rPh sb="8" eb="10">
      <t>キサイ</t>
    </rPh>
    <rPh sb="13" eb="14">
      <t>レイ</t>
    </rPh>
    <rPh sb="16" eb="17">
      <t>マチ</t>
    </rPh>
    <rPh sb="17" eb="18">
      <t>ダイ</t>
    </rPh>
    <rPh sb="19" eb="20">
      <t>ゴウ</t>
    </rPh>
    <phoneticPr fontId="14"/>
  </si>
  <si>
    <t>担当監督職員</t>
    <rPh sb="0" eb="2">
      <t>タントウ</t>
    </rPh>
    <rPh sb="2" eb="4">
      <t>カントク</t>
    </rPh>
    <rPh sb="4" eb="6">
      <t>ショクイン</t>
    </rPh>
    <phoneticPr fontId="14"/>
  </si>
  <si>
    <t>久留米太郎</t>
    <rPh sb="0" eb="3">
      <t>クルメ</t>
    </rPh>
    <rPh sb="3" eb="5">
      <t>タロウ</t>
    </rPh>
    <phoneticPr fontId="14"/>
  </si>
  <si>
    <t>〇〇整備事業</t>
    <rPh sb="2" eb="4">
      <t>セイビ</t>
    </rPh>
    <rPh sb="4" eb="6">
      <t>ジギョウ</t>
    </rPh>
    <phoneticPr fontId="14"/>
  </si>
  <si>
    <t>久留米次郎</t>
    <rPh sb="0" eb="3">
      <t>クルメ</t>
    </rPh>
    <rPh sb="3" eb="5">
      <t>ジロウ</t>
    </rPh>
    <phoneticPr fontId="14"/>
  </si>
  <si>
    <t>久留米三郎</t>
    <rPh sb="0" eb="3">
      <t>クルメ</t>
    </rPh>
    <rPh sb="3" eb="5">
      <t>サブロウ</t>
    </rPh>
    <phoneticPr fontId="14"/>
  </si>
  <si>
    <t>久留米市〇〇町１２３</t>
    <rPh sb="0" eb="4">
      <t>クルメシ</t>
    </rPh>
    <rPh sb="6" eb="7">
      <t>マチ</t>
    </rPh>
    <phoneticPr fontId="14"/>
  </si>
  <si>
    <t>代表取締役　久留米一郎</t>
    <rPh sb="0" eb="2">
      <t>ダイヒョウ</t>
    </rPh>
    <rPh sb="2" eb="5">
      <t>トリシマリヤク</t>
    </rPh>
    <rPh sb="6" eb="9">
      <t>クルメ</t>
    </rPh>
    <rPh sb="9" eb="11">
      <t>イチロウ</t>
    </rPh>
    <phoneticPr fontId="14"/>
  </si>
  <si>
    <t>久留米市長</t>
  </si>
  <si>
    <t>契約時</t>
    <phoneticPr fontId="14"/>
  </si>
  <si>
    <t>-</t>
    <phoneticPr fontId="14"/>
  </si>
  <si>
    <t>任意
様式</t>
    <rPh sb="0" eb="2">
      <t>ニンイ</t>
    </rPh>
    <rPh sb="3" eb="5">
      <t>ヨウシキ</t>
    </rPh>
    <phoneticPr fontId="14"/>
  </si>
  <si>
    <t>福岡県産緑化木出荷証明書</t>
    <phoneticPr fontId="14"/>
  </si>
  <si>
    <t>◇(8)-5 段階確認計画
（農整発注工事以外）</t>
    <rPh sb="7" eb="11">
      <t>ダンカイカクニン</t>
    </rPh>
    <rPh sb="11" eb="13">
      <t>ケイカク</t>
    </rPh>
    <rPh sb="15" eb="16">
      <t>ノウ</t>
    </rPh>
    <rPh sb="16" eb="17">
      <t>セイ</t>
    </rPh>
    <rPh sb="17" eb="19">
      <t>ハッチュウ</t>
    </rPh>
    <rPh sb="19" eb="21">
      <t>コウジ</t>
    </rPh>
    <rPh sb="21" eb="23">
      <t>イガイ</t>
    </rPh>
    <phoneticPr fontId="14"/>
  </si>
  <si>
    <t>◇(8)-5 段階確認計画
（農整発注工事）</t>
    <rPh sb="7" eb="11">
      <t>ダンカイカクニン</t>
    </rPh>
    <rPh sb="11" eb="13">
      <t>ケイカク</t>
    </rPh>
    <rPh sb="15" eb="16">
      <t>ノウ</t>
    </rPh>
    <rPh sb="16" eb="17">
      <t>セイ</t>
    </rPh>
    <rPh sb="17" eb="19">
      <t>ハッチュウ</t>
    </rPh>
    <rPh sb="19" eb="21">
      <t>コウジ</t>
    </rPh>
    <phoneticPr fontId="14"/>
  </si>
  <si>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14"/>
  </si>
  <si>
    <t>段　階　確　認　書  （ 農 業 農 村 整 備 ・ 水 産 関 係 ）</t>
    <rPh sb="0" eb="1">
      <t>ダン</t>
    </rPh>
    <rPh sb="2" eb="3">
      <t>カイ</t>
    </rPh>
    <rPh sb="4" eb="5">
      <t>アキラ</t>
    </rPh>
    <rPh sb="6" eb="7">
      <t>ニン</t>
    </rPh>
    <rPh sb="8" eb="9">
      <t>ショ</t>
    </rPh>
    <phoneticPr fontId="14"/>
  </si>
  <si>
    <t>殿</t>
    <rPh sb="0" eb="1">
      <t>ドノ</t>
    </rPh>
    <phoneticPr fontId="14"/>
  </si>
  <si>
    <t>請負者</t>
    <rPh sb="0" eb="2">
      <t>ウケオイ</t>
    </rPh>
    <rPh sb="2" eb="3">
      <t>シャ</t>
    </rPh>
    <phoneticPr fontId="1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</si>
  <si>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14"/>
  </si>
  <si>
    <t>を報告します。</t>
    <phoneticPr fontId="14"/>
  </si>
  <si>
    <t>令和　　年　　月　　日</t>
    <rPh sb="0" eb="2">
      <t>レイワ</t>
    </rPh>
    <rPh sb="4" eb="5">
      <t>ネン</t>
    </rPh>
    <rPh sb="7" eb="8">
      <t>ガツ</t>
    </rPh>
    <rPh sb="10" eb="11">
      <t>ニチ</t>
    </rPh>
    <phoneticPr fontId="14"/>
  </si>
  <si>
    <t>令和　　　年　　　月　　　日</t>
    <rPh sb="0" eb="2">
      <t>レイワ</t>
    </rPh>
    <rPh sb="5" eb="6">
      <t>ネン</t>
    </rPh>
    <rPh sb="9" eb="10">
      <t>ガツ</t>
    </rPh>
    <rPh sb="13" eb="14">
      <t>ニチ</t>
    </rPh>
    <phoneticPr fontId="14"/>
  </si>
  <si>
    <t>起工番号</t>
    <rPh sb="0" eb="1">
      <t>オキ</t>
    </rPh>
    <rPh sb="1" eb="2">
      <t>コウ</t>
    </rPh>
    <rPh sb="2" eb="4">
      <t>バンゴウ</t>
    </rPh>
    <phoneticPr fontId="14"/>
  </si>
  <si>
    <t>事　業　名</t>
    <rPh sb="0" eb="1">
      <t>コト</t>
    </rPh>
    <rPh sb="2" eb="3">
      <t>ギョウ</t>
    </rPh>
    <rPh sb="4" eb="5">
      <t>メイ</t>
    </rPh>
    <phoneticPr fontId="14"/>
  </si>
  <si>
    <t>担当者</t>
    <rPh sb="0" eb="3">
      <t>タントウシャ</t>
    </rPh>
    <phoneticPr fontId="14"/>
  </si>
  <si>
    <t>主査</t>
    <rPh sb="0" eb="2">
      <t>シュサ</t>
    </rPh>
    <phoneticPr fontId="14"/>
  </si>
  <si>
    <t>課長補佐</t>
    <rPh sb="0" eb="4">
      <t>カチョウホサ</t>
    </rPh>
    <phoneticPr fontId="14"/>
  </si>
  <si>
    <t>課長</t>
    <rPh sb="0" eb="2">
      <t>カチョウ</t>
    </rPh>
    <phoneticPr fontId="14"/>
  </si>
  <si>
    <t>工　事　名</t>
    <rPh sb="0" eb="1">
      <t>コウ</t>
    </rPh>
    <rPh sb="2" eb="3">
      <t>コト</t>
    </rPh>
    <rPh sb="4" eb="5">
      <t>メイ</t>
    </rPh>
    <phoneticPr fontId="14"/>
  </si>
  <si>
    <t>工　　　　　　種</t>
    <rPh sb="0" eb="1">
      <t>コウ</t>
    </rPh>
    <rPh sb="7" eb="8">
      <t>シュ</t>
    </rPh>
    <phoneticPr fontId="14"/>
  </si>
  <si>
    <t>細　　別　　等</t>
    <rPh sb="0" eb="1">
      <t>ホソ</t>
    </rPh>
    <rPh sb="3" eb="4">
      <t>ベツ</t>
    </rPh>
    <rPh sb="6" eb="7">
      <t>トウ</t>
    </rPh>
    <phoneticPr fontId="14"/>
  </si>
  <si>
    <t>確認予定場所</t>
    <rPh sb="0" eb="2">
      <t>カクニン</t>
    </rPh>
    <rPh sb="2" eb="4">
      <t>ヨテイ</t>
    </rPh>
    <rPh sb="4" eb="6">
      <t>バショ</t>
    </rPh>
    <phoneticPr fontId="14"/>
  </si>
  <si>
    <t>確認予定日</t>
    <rPh sb="0" eb="2">
      <t>カクニン</t>
    </rPh>
    <rPh sb="2" eb="5">
      <t>ヨテイビ</t>
    </rPh>
    <phoneticPr fontId="14"/>
  </si>
  <si>
    <t>確認場所</t>
    <rPh sb="0" eb="2">
      <t>カクニン</t>
    </rPh>
    <rPh sb="2" eb="4">
      <t>バショ</t>
    </rPh>
    <phoneticPr fontId="14"/>
  </si>
  <si>
    <t>確認日</t>
    <rPh sb="0" eb="2">
      <t>カクニン</t>
    </rPh>
    <rPh sb="2" eb="3">
      <t>ビ</t>
    </rPh>
    <phoneticPr fontId="14"/>
  </si>
  <si>
    <t>確認者</t>
    <rPh sb="0" eb="3">
      <t>カクニンシャ</t>
    </rPh>
    <phoneticPr fontId="14"/>
  </si>
  <si>
    <t>サイン</t>
    <phoneticPr fontId="14"/>
  </si>
  <si>
    <t>監督職員</t>
    <rPh sb="0" eb="4">
      <t>カントクショクイン</t>
    </rPh>
    <phoneticPr fontId="14"/>
  </si>
  <si>
    <t>主査以上</t>
    <rPh sb="0" eb="2">
      <t>シュサ</t>
    </rPh>
    <rPh sb="2" eb="4">
      <t>イジョウ</t>
    </rPh>
    <phoneticPr fontId="14"/>
  </si>
  <si>
    <t>現　　場
工　　場</t>
    <rPh sb="0" eb="1">
      <t>ゲン</t>
    </rPh>
    <rPh sb="3" eb="4">
      <t>ジョウ</t>
    </rPh>
    <rPh sb="5" eb="6">
      <t>コウ</t>
    </rPh>
    <rPh sb="8" eb="9">
      <t>ジョウ</t>
    </rPh>
    <phoneticPr fontId="14"/>
  </si>
  <si>
    <t>・　　　・</t>
    <phoneticPr fontId="14"/>
  </si>
  <si>
    <t>現場　・　工場
机上・遠隔臨場</t>
    <rPh sb="0" eb="2">
      <t>ゲンバ</t>
    </rPh>
    <rPh sb="5" eb="7">
      <t>コウジョウ</t>
    </rPh>
    <rPh sb="8" eb="9">
      <t>ツクエ</t>
    </rPh>
    <rPh sb="9" eb="10">
      <t>カミ</t>
    </rPh>
    <rPh sb="11" eb="13">
      <t>エンカク</t>
    </rPh>
    <rPh sb="13" eb="15">
      <t>リンジョウ</t>
    </rPh>
    <phoneticPr fontId="14"/>
  </si>
  <si>
    <t>□　□
□　□</t>
    <phoneticPr fontId="14"/>
  </si>
  <si>
    <t>□</t>
    <phoneticPr fontId="14"/>
  </si>
  <si>
    <t>提出書類一覧</t>
    <rPh sb="0" eb="2">
      <t>テイシュツ</t>
    </rPh>
    <rPh sb="2" eb="4">
      <t>ショルイ</t>
    </rPh>
    <rPh sb="4" eb="6">
      <t>イチラン</t>
    </rPh>
    <phoneticPr fontId="14"/>
  </si>
  <si>
    <t>農村森林整備課発注の工事のみこの様式を使用すること</t>
    <rPh sb="0" eb="2">
      <t>ノウソン</t>
    </rPh>
    <rPh sb="2" eb="4">
      <t>シンリン</t>
    </rPh>
    <rPh sb="4" eb="6">
      <t>セイビ</t>
    </rPh>
    <rPh sb="6" eb="7">
      <t>カ</t>
    </rPh>
    <rPh sb="7" eb="9">
      <t>ハッチュウ</t>
    </rPh>
    <rPh sb="10" eb="12">
      <t>コウジ</t>
    </rPh>
    <rPh sb="16" eb="18">
      <t>ヨウシキ</t>
    </rPh>
    <rPh sb="19" eb="21">
      <t>シヨウ</t>
    </rPh>
    <phoneticPr fontId="14"/>
  </si>
  <si>
    <t>-</t>
    <phoneticPr fontId="14"/>
  </si>
  <si>
    <t>108</t>
    <phoneticPr fontId="14"/>
  </si>
  <si>
    <t>109</t>
    <phoneticPr fontId="14"/>
  </si>
  <si>
    <t>110</t>
    <phoneticPr fontId="14"/>
  </si>
  <si>
    <t>112</t>
    <phoneticPr fontId="14"/>
  </si>
  <si>
    <t>113</t>
    <phoneticPr fontId="14"/>
  </si>
  <si>
    <t>114</t>
    <phoneticPr fontId="14"/>
  </si>
  <si>
    <t>201-1</t>
    <phoneticPr fontId="14"/>
  </si>
  <si>
    <t>201-2</t>
    <phoneticPr fontId="14"/>
  </si>
  <si>
    <t>202</t>
    <phoneticPr fontId="14"/>
  </si>
  <si>
    <t>203</t>
    <phoneticPr fontId="14"/>
  </si>
  <si>
    <t>204</t>
    <phoneticPr fontId="14"/>
  </si>
  <si>
    <t>205</t>
    <phoneticPr fontId="14"/>
  </si>
  <si>
    <t>207</t>
    <phoneticPr fontId="14"/>
  </si>
  <si>
    <t>208</t>
    <phoneticPr fontId="14"/>
  </si>
  <si>
    <t>209</t>
    <phoneticPr fontId="14"/>
  </si>
  <si>
    <t>211</t>
    <phoneticPr fontId="14"/>
  </si>
  <si>
    <t>213</t>
    <phoneticPr fontId="14"/>
  </si>
  <si>
    <t>214</t>
    <phoneticPr fontId="14"/>
  </si>
  <si>
    <t>215</t>
    <phoneticPr fontId="14"/>
  </si>
  <si>
    <t>-</t>
    <phoneticPr fontId="14"/>
  </si>
  <si>
    <t>206</t>
    <phoneticPr fontId="14"/>
  </si>
  <si>
    <t>自</t>
    <rPh sb="0" eb="1">
      <t>ジ</t>
    </rPh>
    <phoneticPr fontId="14"/>
  </si>
  <si>
    <t>至</t>
    <rPh sb="0" eb="1">
      <t>イタ</t>
    </rPh>
    <phoneticPr fontId="14"/>
  </si>
  <si>
    <t>契約日</t>
    <rPh sb="0" eb="2">
      <t>ケイヤク</t>
    </rPh>
    <rPh sb="2" eb="3">
      <t>ビ</t>
    </rPh>
    <phoneticPr fontId="14"/>
  </si>
  <si>
    <t>◇再生資源利用促進計画の作成に伴う確認結果票</t>
    <rPh sb="1" eb="3">
      <t>サイセイ</t>
    </rPh>
    <rPh sb="3" eb="5">
      <t>シゲン</t>
    </rPh>
    <rPh sb="5" eb="7">
      <t>リヨウ</t>
    </rPh>
    <rPh sb="7" eb="9">
      <t>ソクシン</t>
    </rPh>
    <rPh sb="9" eb="11">
      <t>ケイカク</t>
    </rPh>
    <rPh sb="12" eb="14">
      <t>サクセイ</t>
    </rPh>
    <rPh sb="15" eb="16">
      <t>トモナ</t>
    </rPh>
    <rPh sb="17" eb="19">
      <t>カクニン</t>
    </rPh>
    <rPh sb="19" eb="21">
      <t>ケッカ</t>
    </rPh>
    <rPh sb="21" eb="22">
      <t>ヒョウ</t>
    </rPh>
    <phoneticPr fontId="14"/>
  </si>
  <si>
    <t>地下埋設物確認書</t>
  </si>
  <si>
    <t xml:space="preserve">                               受注者  住 所</t>
  </si>
  <si>
    <t xml:space="preserve">                                       名称(商号)</t>
  </si>
  <si>
    <t xml:space="preserve">                                       代表者  　　　　　　　　　　　</t>
  </si>
  <si>
    <t>地下埋設物を確認しましたので報告します。</t>
  </si>
  <si>
    <t>　工事名：</t>
    <phoneticPr fontId="14"/>
  </si>
  <si>
    <t>　工事場所：</t>
    <phoneticPr fontId="14"/>
  </si>
  <si>
    <t>確認結果：裏面のとおり</t>
  </si>
  <si>
    <t>＜確認に関する注意事項＞</t>
  </si>
  <si>
    <t>　地下埋設物の確認にあたっては、以下のことに注意をして行うこと。</t>
  </si>
  <si>
    <t>・管理者が有する資料（台帳、竣工図等）については、現地と異なる場合があるため、資料を基に現地と照合して確認を行うこと。</t>
  </si>
  <si>
    <t>・破損による影響が広範囲に及ぶ重要な地下埋設物については、管理者との協議を行い詳細な確認を行うこと。</t>
  </si>
  <si>
    <t>・工事に近接する地下埋設物については、詳細な確認を行い、工事による影響について管理者と協議のうえ検討を行うこと。</t>
  </si>
  <si>
    <t>・本様式には、主な地下埋設物のみを表示しているため、現場に応じて予想される地下埋設物を追加して確認すること。</t>
  </si>
  <si>
    <t>（裏面）</t>
  </si>
  <si>
    <t>確認結果</t>
  </si>
  <si>
    <t>埋設物</t>
  </si>
  <si>
    <t>確認年月日</t>
  </si>
  <si>
    <t>掘削時の</t>
  </si>
  <si>
    <t>現地立会</t>
  </si>
  <si>
    <t>上水道</t>
  </si>
  <si>
    <t>要・不要</t>
  </si>
  <si>
    <t>（企業局）</t>
  </si>
  <si>
    <t>（県南企業団）</t>
  </si>
  <si>
    <t>（三井企業団）</t>
  </si>
  <si>
    <t>下水道</t>
  </si>
  <si>
    <t>ガス</t>
  </si>
  <si>
    <t>NTT</t>
  </si>
  <si>
    <t>九州電力</t>
  </si>
  <si>
    <t>配電課</t>
  </si>
  <si>
    <t>送電課</t>
  </si>
  <si>
    <t>照　　明</t>
  </si>
  <si>
    <t>ケーブル</t>
  </si>
  <si>
    <t>（道路管理者）</t>
  </si>
  <si>
    <t>県　　　警</t>
  </si>
  <si>
    <t>信号ケーブル</t>
  </si>
  <si>
    <t>その他</t>
  </si>
  <si>
    <t>[その他]</t>
  </si>
  <si>
    <t>国土交通省（光ケーブル・情報ボックス等）</t>
  </si>
  <si>
    <t>電線共同溝</t>
  </si>
  <si>
    <t>農業用水　など</t>
  </si>
  <si>
    <r>
      <t>※</t>
    </r>
    <r>
      <rPr>
        <sz val="7"/>
        <color rgb="FF000000"/>
        <rFont val="ＭＳ 明朝"/>
        <family val="1"/>
        <charset val="128"/>
      </rPr>
      <t xml:space="preserve">   </t>
    </r>
    <r>
      <rPr>
        <sz val="10"/>
        <color rgb="FF000000"/>
        <rFont val="ＭＳ 明朝"/>
        <family val="1"/>
        <charset val="128"/>
      </rPr>
      <t>項目が不足する場合は、適宜追加すること。</t>
    </r>
  </si>
  <si>
    <t>施工体系図</t>
    <phoneticPr fontId="14"/>
  </si>
  <si>
    <t>至</t>
    <rPh sb="0" eb="1">
      <t>イタル</t>
    </rPh>
    <phoneticPr fontId="14"/>
  </si>
  <si>
    <t>（久留米市発注工事用様式）</t>
    <rPh sb="1" eb="5">
      <t>クルメシ</t>
    </rPh>
    <phoneticPr fontId="14"/>
  </si>
  <si>
    <t>元請名</t>
    <rPh sb="0" eb="1">
      <t>モト</t>
    </rPh>
    <rPh sb="1" eb="2">
      <t>ウ</t>
    </rPh>
    <rPh sb="2" eb="3">
      <t>メイ</t>
    </rPh>
    <phoneticPr fontId="13"/>
  </si>
  <si>
    <t>○○○○</t>
    <phoneticPr fontId="14"/>
  </si>
  <si>
    <t>会社名</t>
    <rPh sb="0" eb="3">
      <t>カイシャメイ</t>
    </rPh>
    <phoneticPr fontId="13"/>
  </si>
  <si>
    <t>あいうえおかきく</t>
  </si>
  <si>
    <t>事業者ID</t>
    <rPh sb="0" eb="2">
      <t>ジギョウ</t>
    </rPh>
    <rPh sb="2" eb="3">
      <t>シャ</t>
    </rPh>
    <phoneticPr fontId="13"/>
  </si>
  <si>
    <t>事業者ID</t>
    <phoneticPr fontId="14"/>
  </si>
  <si>
    <t>（1次下請に対する）監督員名</t>
    <rPh sb="2" eb="3">
      <t>ジ</t>
    </rPh>
    <rPh sb="3" eb="5">
      <t>シタウ</t>
    </rPh>
    <rPh sb="6" eb="7">
      <t>タイ</t>
    </rPh>
    <rPh sb="10" eb="14">
      <t>カントクインメイ</t>
    </rPh>
    <phoneticPr fontId="13"/>
  </si>
  <si>
    <t>あいうえおかきく</t>
    <phoneticPr fontId="14"/>
  </si>
  <si>
    <t>福岡県○○○市○○○○１－２－３</t>
    <rPh sb="0" eb="3">
      <t>フクオカケン</t>
    </rPh>
    <rPh sb="6" eb="7">
      <t>シ</t>
    </rPh>
    <phoneticPr fontId="14"/>
  </si>
  <si>
    <t>主任/監理技術者名</t>
    <rPh sb="0" eb="2">
      <t>シュニン</t>
    </rPh>
    <rPh sb="3" eb="5">
      <t>カンリ</t>
    </rPh>
    <rPh sb="5" eb="8">
      <t>ギジュツシャ</t>
    </rPh>
    <rPh sb="8" eb="9">
      <t>メイ</t>
    </rPh>
    <phoneticPr fontId="14"/>
  </si>
  <si>
    <t>一般 / 特定
の別</t>
    <rPh sb="0" eb="2">
      <t>イッパン</t>
    </rPh>
    <rPh sb="5" eb="7">
      <t>トクテイ</t>
    </rPh>
    <rPh sb="9" eb="10">
      <t>ベツ</t>
    </rPh>
    <phoneticPr fontId="13"/>
  </si>
  <si>
    <t>安全衛生
責任者</t>
    <rPh sb="0" eb="2">
      <t>アンゼン</t>
    </rPh>
    <rPh sb="2" eb="4">
      <t>エイセイ</t>
    </rPh>
    <rPh sb="5" eb="8">
      <t>セキニンシャ</t>
    </rPh>
    <phoneticPr fontId="14"/>
  </si>
  <si>
    <t>特定専門
工事の該当</t>
    <rPh sb="0" eb="2">
      <t>トクテイ</t>
    </rPh>
    <rPh sb="2" eb="4">
      <t>センモン</t>
    </rPh>
    <rPh sb="5" eb="7">
      <t>コウジ</t>
    </rPh>
    <rPh sb="8" eb="10">
      <t>ガイトウ</t>
    </rPh>
    <phoneticPr fontId="14"/>
  </si>
  <si>
    <t>有　　・　　無</t>
    <rPh sb="0" eb="1">
      <t>ア</t>
    </rPh>
    <rPh sb="6" eb="7">
      <t>ナ</t>
    </rPh>
    <phoneticPr fontId="14"/>
  </si>
  <si>
    <t>○○年○○月○○日～○○年○○月○○日</t>
    <rPh sb="2" eb="3">
      <t>ネン</t>
    </rPh>
    <rPh sb="5" eb="6">
      <t>ツキ</t>
    </rPh>
    <rPh sb="8" eb="9">
      <t>ヒ</t>
    </rPh>
    <rPh sb="12" eb="13">
      <t>ネン</t>
    </rPh>
    <rPh sb="15" eb="16">
      <t>ツキ</t>
    </rPh>
    <rPh sb="18" eb="19">
      <t>ヒ</t>
    </rPh>
    <phoneticPr fontId="14"/>
  </si>
  <si>
    <t>施工体制台帳（久留米市発注工事用様式）</t>
    <rPh sb="0" eb="1">
      <t>シ</t>
    </rPh>
    <rPh sb="1" eb="2">
      <t>コウ</t>
    </rPh>
    <rPh sb="2" eb="3">
      <t>カラダ</t>
    </rPh>
    <rPh sb="3" eb="4">
      <t>セイ</t>
    </rPh>
    <rPh sb="4" eb="6">
      <t>ダイチョウ</t>
    </rPh>
    <rPh sb="7" eb="11">
      <t>クルメシ</t>
    </rPh>
    <rPh sb="11" eb="13">
      <t>ハッチュウ</t>
    </rPh>
    <rPh sb="13" eb="15">
      <t>コウジ</t>
    </rPh>
    <rPh sb="15" eb="16">
      <t>ヨウ</t>
    </rPh>
    <rPh sb="16" eb="18">
      <t>ヨウシキ</t>
    </rPh>
    <phoneticPr fontId="14"/>
  </si>
  <si>
    <t>市外業者と下請契約を締結する場合は、「選定理由書」を添付すること。</t>
    <rPh sb="0" eb="2">
      <t>シガイ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4"/>
  </si>
  <si>
    <t>再下請負通知書（久留米市発注工事用様式）</t>
    <rPh sb="0" eb="1">
      <t>サイ</t>
    </rPh>
    <rPh sb="1" eb="2">
      <t>シタ</t>
    </rPh>
    <rPh sb="2" eb="3">
      <t>ショウ</t>
    </rPh>
    <rPh sb="3" eb="4">
      <t>オ</t>
    </rPh>
    <rPh sb="4" eb="6">
      <t>ツウチ</t>
    </rPh>
    <rPh sb="6" eb="7">
      <t>ショ</t>
    </rPh>
    <rPh sb="8" eb="12">
      <t>クルメシ</t>
    </rPh>
    <rPh sb="12" eb="14">
      <t>ハッチュウ</t>
    </rPh>
    <rPh sb="14" eb="16">
      <t>コウジ</t>
    </rPh>
    <rPh sb="16" eb="17">
      <t>ヨウ</t>
    </rPh>
    <rPh sb="17" eb="19">
      <t>ヨウシキ</t>
    </rPh>
    <phoneticPr fontId="14"/>
  </si>
  <si>
    <t>※　色つきセルは入力必須項目。</t>
    <phoneticPr fontId="14"/>
  </si>
  <si>
    <t>○次下請業者を市外業者とする理由について（報告）</t>
  </si>
  <si>
    <t>工事名：</t>
    <rPh sb="0" eb="3">
      <t>コウジメイ</t>
    </rPh>
    <phoneticPr fontId="14"/>
  </si>
  <si>
    <t>　上記につきまして、○次下請け業者の「○○建設」への聞き取りにおいて下記の理由から、市外業者を下請業者として選定することを報告いたします。</t>
    <phoneticPr fontId="14"/>
  </si>
  <si>
    <t xml:space="preserve">　弊社が契約した本工事におきましては、下請業者【材料・資材納入業者】の選定の際には、久留米市内業者の優先的な選定を心がけており、下請業者に対しても協力を要請しているところでございます。
　このたび、○次下請け業者と●次下請け業者間においては、長年に渡る取引関係により築き上げた極めて厚い信頼関係があり、このことから経済的にも有利であり、さらに人員配置、工期、【納期】等の面におきましても本工事に有益であると考えます。
　以上のことから、本工事の○次下請け業者である「○○建設」の●次下請業者として、市外業者ではありますが「●●建設」を選定することを報告いたします。
</t>
    <phoneticPr fontId="14"/>
  </si>
  <si>
    <t>201-3</t>
    <phoneticPr fontId="14"/>
  </si>
  <si>
    <t>212</t>
    <phoneticPr fontId="14"/>
  </si>
  <si>
    <t>適宜追加→</t>
    <rPh sb="0" eb="2">
      <t>テキギ</t>
    </rPh>
    <rPh sb="2" eb="4">
      <t>ツイカ</t>
    </rPh>
    <phoneticPr fontId="14"/>
  </si>
  <si>
    <t>誓　約　書（下請負人用）</t>
  </si>
  <si>
    <t>令和　　年　　月　　日</t>
  </si>
  <si>
    <t>（元請業者）</t>
  </si>
  <si>
    <t>様</t>
    <rPh sb="0" eb="1">
      <t>サマ</t>
    </rPh>
    <phoneticPr fontId="14"/>
  </si>
  <si>
    <t>住　　所</t>
    <phoneticPr fontId="14"/>
  </si>
  <si>
    <t>氏名又は名称</t>
  </si>
  <si>
    <t>及び代表者名</t>
  </si>
  <si>
    <t>印</t>
    <rPh sb="0" eb="1">
      <t>イン</t>
    </rPh>
    <phoneticPr fontId="14"/>
  </si>
  <si>
    <t>　貴社の発注工事の下請施工に当たっては、久留米市が久留米市暴力団排除条例に基づき、公共工事その他の市の事務又は事業により暴力団を利することとならないように、暴力団員はもとより、暴力団若しくは暴力団員と密接な関係を有する者を入札、契約から排除していることを認識したうえで、下記事項について、誓約いたします。</t>
    <phoneticPr fontId="14"/>
  </si>
  <si>
    <t>　なお、これらの事項に反する場合、契約の解除等、貴社が行う一切の措置について異議の申し立てを行いません。</t>
    <phoneticPr fontId="14"/>
  </si>
  <si>
    <t>１　次の各号のいずれにも該当しません。</t>
  </si>
  <si>
    <t>(1)</t>
  </si>
  <si>
    <t>暴力団（暴力団員による不当な行為の防止等に関する法律（平成３年法律第７７号。（以下「暴対法」という。）第２条第２号の暴力団をいう。以下同じ。）又は暴力団員等（暴対法第２条第６号の暴力団員及び暴力団の構成員とみなされる者をいう。以下同じ。）であるとき。</t>
    <phoneticPr fontId="14"/>
  </si>
  <si>
    <t>(2)</t>
  </si>
  <si>
    <t>暴力団又は暴力団員等が経営に実質的に関与していると認められるとき。</t>
    <phoneticPr fontId="14"/>
  </si>
  <si>
    <t>(3)</t>
    <phoneticPr fontId="14"/>
  </si>
  <si>
    <t>役員等（役員として登記又は届出がされていないが、事実上経営に参画しているものを含む。以下同じ。）が暴力団員等であると認められるとき。</t>
    <phoneticPr fontId="14"/>
  </si>
  <si>
    <t>(4)</t>
    <phoneticPr fontId="14"/>
  </si>
  <si>
    <t>暴力団員等であることを知りながら、暴力団員等を雇用し、又は使用しているとき。</t>
  </si>
  <si>
    <t>(5)</t>
    <phoneticPr fontId="14"/>
  </si>
  <si>
    <t>暴力団又は暴力団員等であることを知りながら、その者から諸機械、器具、道具、薬剤、物品等を購入し、又は再委託、下請契約その他の契約を締結したとき。</t>
    <phoneticPr fontId="14"/>
  </si>
  <si>
    <t>(6)</t>
    <phoneticPr fontId="14"/>
  </si>
  <si>
    <t>暴力団又は暴力団員等である事実を知らずに、前２号に定める行為を行っていた場合であって、当該事実の判明後速やかに、解雇に係る手続や契約の解除など発注者が求めた是正措置を行わないとき。</t>
    <phoneticPr fontId="14"/>
  </si>
  <si>
    <t>(7)</t>
    <phoneticPr fontId="14"/>
  </si>
  <si>
    <t>自社、自己若しくは第三者の不正の利益を図る目的又は第三者に損害を与える目的をもって、暴力団又は暴力団員等を利用したとき。</t>
  </si>
  <si>
    <t>(8)</t>
    <phoneticPr fontId="14"/>
  </si>
  <si>
    <t>暴力団又は暴力団員等に経済上の利益又は便宜を供与したとき。</t>
  </si>
  <si>
    <t>(9)</t>
    <phoneticPr fontId="14"/>
  </si>
  <si>
    <t>役員等又は使用人が、個人の私生活上において、自己若しくは第三者の不正の利益を図る目的若しくは第三者に損害を与える目的をもって、暴力団若しくは暴力団員等を利用したとき、又は暴力団若しくは暴力団員等に経済上の利益若しくは便宜を供与したとき。</t>
    <phoneticPr fontId="14"/>
  </si>
  <si>
    <t>(10)</t>
    <phoneticPr fontId="14"/>
  </si>
  <si>
    <t>役員等又は使用人が、暴力団又は暴力団員等と密接な交際を有し、又は社会的に非難される関係を有しているとき。</t>
  </si>
  <si>
    <t>２　再下請に出す場合は、前項各号のいずれにも該当しないことを確認し、新たに誓約書を徴します。</t>
    <phoneticPr fontId="14"/>
  </si>
  <si>
    <t>３　久留米市が元請業者に対して第１項各号に該当するものを下請負人としているとして、当該下請契約の解除を求めた場合におきましては、貴社からの契約の解除の求めに従います。</t>
  </si>
  <si>
    <t>※　第１項第１０号の解釈について</t>
    <phoneticPr fontId="14"/>
  </si>
  <si>
    <t>「密接な交際」とは、例えば友人又は知人として、会食、遊技、旅行、スポーツ等を共にするなどの交遊をしていることである。「社会的に非難される関係」とは、例えば暴力団員等を自らが主催するパーティその他の会合に招待するような関係又は暴力団員等が主催するパーティその他の会合に出席するような関係である。</t>
  </si>
  <si>
    <t>市内購入資材不使用理由書</t>
    <rPh sb="0" eb="2">
      <t>シナイ</t>
    </rPh>
    <rPh sb="2" eb="4">
      <t>コウニュウ</t>
    </rPh>
    <phoneticPr fontId="14"/>
  </si>
  <si>
    <t xml:space="preserve">       標記工事において、以下の理由により、市内購入資材を使用出来ません。</t>
    <rPh sb="25" eb="27">
      <t>シナイ</t>
    </rPh>
    <rPh sb="27" eb="29">
      <t>コウニュウ</t>
    </rPh>
    <phoneticPr fontId="14"/>
  </si>
  <si>
    <t xml:space="preserve">（注）１.　材料承認の必要な材料のうち、市内購入資材を使用しない材料（材料承認願の会社
　　　　　（工場）名の記入欄で「市外」とした材料）を記入。
　　　　　なお、市内購入資材とは市内の会社の製品又は市内の購入店で取扱いがある製品とする。
</t>
    <rPh sb="20" eb="22">
      <t>シナイ</t>
    </rPh>
    <rPh sb="22" eb="24">
      <t>コウニュウ</t>
    </rPh>
    <rPh sb="35" eb="37">
      <t>ザイリョウ</t>
    </rPh>
    <rPh sb="37" eb="39">
      <t>ショウニン</t>
    </rPh>
    <rPh sb="39" eb="40">
      <t>ネガ</t>
    </rPh>
    <rPh sb="60" eb="61">
      <t>シ</t>
    </rPh>
    <phoneticPr fontId="14"/>
  </si>
  <si>
    <t>請負者　　</t>
  </si>
  <si>
    <t>工事箇所</t>
    <phoneticPr fontId="14"/>
  </si>
  <si>
    <t>工事名</t>
    <phoneticPr fontId="14"/>
  </si>
  <si>
    <t>工　　期</t>
    <phoneticPr fontId="14"/>
  </si>
  <si>
    <t>期間中の建設業者から購入契約等の相手方にする必要がありますので、承認願います。</t>
    <phoneticPr fontId="14"/>
  </si>
  <si>
    <t>１．購入予定先（指名停止期間中の建設業者）</t>
  </si>
  <si>
    <t>資材・原材料の名称</t>
    <phoneticPr fontId="14"/>
  </si>
  <si>
    <t xml:space="preserve"> 申請の</t>
    <phoneticPr fontId="14"/>
  </si>
  <si>
    <t>住　　　　所</t>
    <phoneticPr fontId="14"/>
  </si>
  <si>
    <t xml:space="preserve"> 相手方</t>
    <phoneticPr fontId="14"/>
  </si>
  <si>
    <t>会社（工場）名</t>
  </si>
  <si>
    <t>２．指名停止期間中の建設業者以外から購入できない理由</t>
  </si>
  <si>
    <t>①指名停止期間中の建設業者以外から購入ができないため</t>
  </si>
  <si>
    <t xml:space="preserve"> 確認した</t>
    <phoneticPr fontId="14"/>
  </si>
  <si>
    <t>住　　　　所</t>
  </si>
  <si>
    <t>（注）原則指名停止期間中の建設業者以外からの聞き取りを行う。</t>
  </si>
  <si>
    <t>②その他（①の理由でない場合に記入）</t>
  </si>
  <si>
    <t>（注）品質の確保等やむを得ない場合のみ記入。（取引がない等の理由は認められない。）</t>
  </si>
  <si>
    <t>住　所</t>
    <phoneticPr fontId="14"/>
  </si>
  <si>
    <t>から</t>
    <phoneticPr fontId="14"/>
  </si>
  <si>
    <t>工 事 打 合 せ 簿</t>
    <rPh sb="0" eb="1">
      <t>コウ</t>
    </rPh>
    <rPh sb="2" eb="3">
      <t>コト</t>
    </rPh>
    <rPh sb="4" eb="5">
      <t>ダ</t>
    </rPh>
    <rPh sb="6" eb="7">
      <t>ゴウ</t>
    </rPh>
    <rPh sb="10" eb="11">
      <t>ボ</t>
    </rPh>
    <phoneticPr fontId="14"/>
  </si>
  <si>
    <t>発議者</t>
    <rPh sb="0" eb="1">
      <t>ハツ</t>
    </rPh>
    <rPh sb="1" eb="2">
      <t>ギ</t>
    </rPh>
    <rPh sb="2" eb="3">
      <t>シャ</t>
    </rPh>
    <phoneticPr fontId="14"/>
  </si>
  <si>
    <t>■</t>
  </si>
  <si>
    <t>発注者</t>
    <phoneticPr fontId="14"/>
  </si>
  <si>
    <t>□</t>
  </si>
  <si>
    <t>指示</t>
    <phoneticPr fontId="14"/>
  </si>
  <si>
    <t>協議</t>
    <rPh sb="0" eb="2">
      <t>キョウギ</t>
    </rPh>
    <phoneticPr fontId="14"/>
  </si>
  <si>
    <t>通知</t>
    <rPh sb="0" eb="2">
      <t>ツウチ</t>
    </rPh>
    <phoneticPr fontId="14"/>
  </si>
  <si>
    <t>報告</t>
    <rPh sb="0" eb="2">
      <t>ホウコク</t>
    </rPh>
    <phoneticPr fontId="14"/>
  </si>
  <si>
    <t>提出</t>
    <rPh sb="0" eb="2">
      <t>テイシュツ</t>
    </rPh>
    <phoneticPr fontId="14"/>
  </si>
  <si>
    <t>工事名</t>
    <rPh sb="0" eb="1">
      <t>コウ</t>
    </rPh>
    <rPh sb="1" eb="2">
      <t>コト</t>
    </rPh>
    <rPh sb="2" eb="3">
      <t>メイ</t>
    </rPh>
    <phoneticPr fontId="14"/>
  </si>
  <si>
    <t>（発議内容）</t>
    <rPh sb="1" eb="3">
      <t>ハツギ</t>
    </rPh>
    <rPh sb="3" eb="5">
      <t>ナイヨウ</t>
    </rPh>
    <phoneticPr fontId="14"/>
  </si>
  <si>
    <t>処　理　・　回　答</t>
    <rPh sb="0" eb="1">
      <t>トコロ</t>
    </rPh>
    <rPh sb="2" eb="3">
      <t>リ</t>
    </rPh>
    <rPh sb="6" eb="7">
      <t>カイ</t>
    </rPh>
    <rPh sb="8" eb="9">
      <t>コタエ</t>
    </rPh>
    <phoneticPr fontId="14"/>
  </si>
  <si>
    <t>発　注　者</t>
    <rPh sb="0" eb="1">
      <t>ハツ</t>
    </rPh>
    <rPh sb="2" eb="3">
      <t>チュウ</t>
    </rPh>
    <rPh sb="4" eb="5">
      <t>シャ</t>
    </rPh>
    <phoneticPr fontId="14"/>
  </si>
  <si>
    <t>指示</t>
    <rPh sb="0" eb="2">
      <t>シジ</t>
    </rPh>
    <phoneticPr fontId="14"/>
  </si>
  <si>
    <t>承諾</t>
    <rPh sb="0" eb="2">
      <t>ショウダク</t>
    </rPh>
    <phoneticPr fontId="14"/>
  </si>
  <si>
    <t>受理</t>
    <rPh sb="0" eb="2">
      <t>ジュリ</t>
    </rPh>
    <phoneticPr fontId="14"/>
  </si>
  <si>
    <t>【指示事項等】</t>
    <rPh sb="1" eb="3">
      <t>シジ</t>
    </rPh>
    <rPh sb="3" eb="5">
      <t>ジコウ</t>
    </rPh>
    <rPh sb="5" eb="6">
      <t>トウ</t>
    </rPh>
    <phoneticPr fontId="14"/>
  </si>
  <si>
    <t>指示日：</t>
    <phoneticPr fontId="14"/>
  </si>
  <si>
    <t>月</t>
    <rPh sb="0" eb="1">
      <t>ツキ</t>
    </rPh>
    <phoneticPr fontId="14"/>
  </si>
  <si>
    <t>日</t>
    <rPh sb="0" eb="1">
      <t>ヒ</t>
    </rPh>
    <phoneticPr fontId="14"/>
  </si>
  <si>
    <t>【変更概要】</t>
    <rPh sb="1" eb="3">
      <t>ヘンコウ</t>
    </rPh>
    <rPh sb="3" eb="5">
      <t>ガイヨウ</t>
    </rPh>
    <phoneticPr fontId="14"/>
  </si>
  <si>
    <t>工　　種</t>
    <rPh sb="0" eb="1">
      <t>コウ</t>
    </rPh>
    <rPh sb="3" eb="4">
      <t>シュ</t>
    </rPh>
    <phoneticPr fontId="14"/>
  </si>
  <si>
    <t>種　　別</t>
    <rPh sb="0" eb="1">
      <t>タネ</t>
    </rPh>
    <rPh sb="3" eb="4">
      <t>ベツ</t>
    </rPh>
    <phoneticPr fontId="14"/>
  </si>
  <si>
    <t>数　　量</t>
    <rPh sb="0" eb="1">
      <t>カズ</t>
    </rPh>
    <rPh sb="3" eb="4">
      <t>リョウ</t>
    </rPh>
    <phoneticPr fontId="14"/>
  </si>
  <si>
    <t>概算増減金額</t>
    <rPh sb="0" eb="2">
      <t>ガイサン</t>
    </rPh>
    <rPh sb="2" eb="4">
      <t>ゾウゲン</t>
    </rPh>
    <rPh sb="4" eb="5">
      <t>キン</t>
    </rPh>
    <rPh sb="5" eb="6">
      <t>ガク</t>
    </rPh>
    <phoneticPr fontId="14"/>
  </si>
  <si>
    <t>当　初</t>
    <rPh sb="0" eb="1">
      <t>トウ</t>
    </rPh>
    <rPh sb="2" eb="3">
      <t>ショ</t>
    </rPh>
    <phoneticPr fontId="14"/>
  </si>
  <si>
    <t>変更予定</t>
    <rPh sb="0" eb="2">
      <t>ヘンコウ</t>
    </rPh>
    <rPh sb="2" eb="4">
      <t>ヨテイ</t>
    </rPh>
    <phoneticPr fontId="14"/>
  </si>
  <si>
    <t>計</t>
    <rPh sb="0" eb="1">
      <t>ケイ</t>
    </rPh>
    <phoneticPr fontId="14"/>
  </si>
  <si>
    <t>現契約金額</t>
    <rPh sb="0" eb="1">
      <t>ゲン</t>
    </rPh>
    <rPh sb="1" eb="3">
      <t>ケイヤク</t>
    </rPh>
    <rPh sb="3" eb="5">
      <t>キンガク</t>
    </rPh>
    <phoneticPr fontId="14"/>
  </si>
  <si>
    <t>概算増減金額</t>
    <rPh sb="0" eb="2">
      <t>ガイサン</t>
    </rPh>
    <rPh sb="2" eb="4">
      <t>ゾウゲン</t>
    </rPh>
    <rPh sb="4" eb="6">
      <t>キンガク</t>
    </rPh>
    <phoneticPr fontId="14"/>
  </si>
  <si>
    <t>概算変更予定請負金額</t>
    <rPh sb="0" eb="2">
      <t>ガイサン</t>
    </rPh>
    <rPh sb="2" eb="4">
      <t>ヘンコウ</t>
    </rPh>
    <rPh sb="4" eb="6">
      <t>ヨテイ</t>
    </rPh>
    <rPh sb="6" eb="8">
      <t>ウケオイ</t>
    </rPh>
    <rPh sb="8" eb="10">
      <t>キンガク</t>
    </rPh>
    <phoneticPr fontId="14"/>
  </si>
  <si>
    <t>①＋②</t>
    <phoneticPr fontId="14"/>
  </si>
  <si>
    <t>当初契約金額に対する増減率（②／①）</t>
    <rPh sb="0" eb="2">
      <t>トウショ</t>
    </rPh>
    <rPh sb="2" eb="4">
      <t>ケイヤク</t>
    </rPh>
    <rPh sb="4" eb="6">
      <t>キンガク</t>
    </rPh>
    <rPh sb="7" eb="8">
      <t>タイ</t>
    </rPh>
    <rPh sb="10" eb="12">
      <t>ゾウゲン</t>
    </rPh>
    <rPh sb="12" eb="13">
      <t>リツ</t>
    </rPh>
    <phoneticPr fontId="14"/>
  </si>
  <si>
    <t>％</t>
    <phoneticPr fontId="14"/>
  </si>
  <si>
    <t>なお、数量及び概算変更予定請負金額は、変更契約を担保するものではありません</t>
    <rPh sb="3" eb="5">
      <t>スウリョウ</t>
    </rPh>
    <rPh sb="5" eb="6">
      <t>オヨ</t>
    </rPh>
    <rPh sb="19" eb="21">
      <t>ヘンコウ</t>
    </rPh>
    <rPh sb="21" eb="23">
      <t>ケイヤク</t>
    </rPh>
    <rPh sb="24" eb="26">
      <t>タンポ</t>
    </rPh>
    <phoneticPr fontId="14"/>
  </si>
  <si>
    <t>上記について</t>
    <phoneticPr fontId="14"/>
  </si>
  <si>
    <t>確認</t>
    <rPh sb="0" eb="2">
      <t>カクニン</t>
    </rPh>
    <phoneticPr fontId="14"/>
  </si>
  <si>
    <t>しました。</t>
    <phoneticPr fontId="14"/>
  </si>
  <si>
    <t>現場代理人</t>
    <rPh sb="0" eb="2">
      <t>ゲンバ</t>
    </rPh>
    <rPh sb="2" eb="4">
      <t>ダイリ</t>
    </rPh>
    <rPh sb="4" eb="5">
      <t>ニン</t>
    </rPh>
    <phoneticPr fontId="14"/>
  </si>
  <si>
    <t>現場代理人</t>
    <rPh sb="0" eb="1">
      <t>ウツツ</t>
    </rPh>
    <rPh sb="1" eb="2">
      <t>バ</t>
    </rPh>
    <rPh sb="2" eb="5">
      <t>ダイリニン</t>
    </rPh>
    <phoneticPr fontId="14"/>
  </si>
  <si>
    <t>主任技術者</t>
    <phoneticPr fontId="14"/>
  </si>
  <si>
    <t>監督職員</t>
    <rPh sb="0" eb="2">
      <t>カントク</t>
    </rPh>
    <rPh sb="2" eb="4">
      <t>ショクイン</t>
    </rPh>
    <phoneticPr fontId="14"/>
  </si>
  <si>
    <t>主任監督員</t>
    <rPh sb="0" eb="2">
      <t>シュニン</t>
    </rPh>
    <rPh sb="2" eb="4">
      <t>カントク</t>
    </rPh>
    <rPh sb="4" eb="5">
      <t>イン</t>
    </rPh>
    <phoneticPr fontId="14"/>
  </si>
  <si>
    <t>総括監督員</t>
    <rPh sb="0" eb="2">
      <t>ソウカツ</t>
    </rPh>
    <rPh sb="2" eb="5">
      <t>カントクイン</t>
    </rPh>
    <phoneticPr fontId="14"/>
  </si>
  <si>
    <t>(監理技術者)</t>
    <phoneticPr fontId="14"/>
  </si>
  <si>
    <t>休日取得計画・実績表（現場閉所による週休２日工事）</t>
    <rPh sb="0" eb="2">
      <t>キュウジツ</t>
    </rPh>
    <rPh sb="2" eb="4">
      <t>シュトク</t>
    </rPh>
    <rPh sb="4" eb="6">
      <t>ケイカク</t>
    </rPh>
    <rPh sb="7" eb="9">
      <t>ジッセキ</t>
    </rPh>
    <rPh sb="9" eb="10">
      <t>ヒョウ</t>
    </rPh>
    <phoneticPr fontId="75"/>
  </si>
  <si>
    <t>(別紙１-１)</t>
    <rPh sb="1" eb="3">
      <t>ベッシ</t>
    </rPh>
    <phoneticPr fontId="75"/>
  </si>
  <si>
    <t>対象日数</t>
    <rPh sb="0" eb="2">
      <t>タイショウ</t>
    </rPh>
    <rPh sb="2" eb="4">
      <t>ニッスウ</t>
    </rPh>
    <phoneticPr fontId="75"/>
  </si>
  <si>
    <t>閉所日数</t>
    <rPh sb="0" eb="2">
      <t>ヘイショ</t>
    </rPh>
    <rPh sb="2" eb="4">
      <t>ニッスウ</t>
    </rPh>
    <phoneticPr fontId="75"/>
  </si>
  <si>
    <t>閉所率</t>
    <rPh sb="0" eb="2">
      <t>ヘイショ</t>
    </rPh>
    <rPh sb="2" eb="3">
      <t>リツ</t>
    </rPh>
    <phoneticPr fontId="75"/>
  </si>
  <si>
    <t>休日相当</t>
    <rPh sb="0" eb="2">
      <t>キュウジツ</t>
    </rPh>
    <rPh sb="2" eb="4">
      <t>ソウトウ</t>
    </rPh>
    <phoneticPr fontId="75"/>
  </si>
  <si>
    <t>残数</t>
    <rPh sb="0" eb="1">
      <t>ノコ</t>
    </rPh>
    <rPh sb="1" eb="2">
      <t>スウ</t>
    </rPh>
    <phoneticPr fontId="75"/>
  </si>
  <si>
    <t>工事名</t>
    <rPh sb="0" eb="3">
      <t>コウジメイ</t>
    </rPh>
    <phoneticPr fontId="75"/>
  </si>
  <si>
    <t>：</t>
    <phoneticPr fontId="75"/>
  </si>
  <si>
    <t>計画</t>
    <rPh sb="0" eb="2">
      <t>ケイカク</t>
    </rPh>
    <phoneticPr fontId="75"/>
  </si>
  <si>
    <t>28.5%以上：4週8休</t>
    <rPh sb="5" eb="7">
      <t>イジョウ</t>
    </rPh>
    <rPh sb="9" eb="10">
      <t>シュウ</t>
    </rPh>
    <rPh sb="11" eb="12">
      <t>キュウ</t>
    </rPh>
    <phoneticPr fontId="75"/>
  </si>
  <si>
    <t>工事着手日</t>
    <rPh sb="0" eb="2">
      <t>コウジ</t>
    </rPh>
    <rPh sb="2" eb="4">
      <t>チャクシュ</t>
    </rPh>
    <rPh sb="4" eb="5">
      <t>ビ</t>
    </rPh>
    <phoneticPr fontId="75"/>
  </si>
  <si>
    <t>実績</t>
    <rPh sb="0" eb="2">
      <t>ジッセキ</t>
    </rPh>
    <phoneticPr fontId="75"/>
  </si>
  <si>
    <t>25.0%以上：4週7休</t>
    <rPh sb="5" eb="7">
      <t>イジョウ</t>
    </rPh>
    <rPh sb="9" eb="10">
      <t>シュウ</t>
    </rPh>
    <rPh sb="11" eb="12">
      <t>キュウ</t>
    </rPh>
    <phoneticPr fontId="75"/>
  </si>
  <si>
    <t>工事完成日(予定)</t>
    <rPh sb="0" eb="2">
      <t>コウジ</t>
    </rPh>
    <rPh sb="2" eb="4">
      <t>カンセイ</t>
    </rPh>
    <rPh sb="4" eb="5">
      <t>ビ</t>
    </rPh>
    <rPh sb="6" eb="8">
      <t>ヨテイ</t>
    </rPh>
    <phoneticPr fontId="75"/>
  </si>
  <si>
    <t>工事期間</t>
    <rPh sb="0" eb="2">
      <t>コウジ</t>
    </rPh>
    <rPh sb="2" eb="4">
      <t>キカン</t>
    </rPh>
    <phoneticPr fontId="75"/>
  </si>
  <si>
    <t>21.4%以上：4週6休</t>
    <rPh sb="5" eb="7">
      <t>イジョウ</t>
    </rPh>
    <rPh sb="9" eb="10">
      <t>シュウ</t>
    </rPh>
    <rPh sb="11" eb="12">
      <t>キュウ</t>
    </rPh>
    <phoneticPr fontId="75"/>
  </si>
  <si>
    <t>月日</t>
    <rPh sb="0" eb="1">
      <t>ツキ</t>
    </rPh>
    <rPh sb="1" eb="2">
      <t>ヒ</t>
    </rPh>
    <phoneticPr fontId="75"/>
  </si>
  <si>
    <t>曜日</t>
    <rPh sb="0" eb="2">
      <t>ヨウビ</t>
    </rPh>
    <phoneticPr fontId="75"/>
  </si>
  <si>
    <t>対象期間外</t>
    <rPh sb="0" eb="4">
      <t>タイショウキカン</t>
    </rPh>
    <rPh sb="4" eb="5">
      <t>ガイ</t>
    </rPh>
    <phoneticPr fontId="75"/>
  </si>
  <si>
    <t>対象期間外
(夏季休暇等)</t>
    <rPh sb="0" eb="5">
      <t>タイショウキカンガイ</t>
    </rPh>
    <rPh sb="7" eb="9">
      <t>カキ</t>
    </rPh>
    <rPh sb="9" eb="11">
      <t>キュウカ</t>
    </rPh>
    <rPh sb="11" eb="12">
      <t>ナド</t>
    </rPh>
    <phoneticPr fontId="75"/>
  </si>
  <si>
    <t>対象期間</t>
    <rPh sb="0" eb="2">
      <t>タイショウ</t>
    </rPh>
    <rPh sb="2" eb="4">
      <t>キカン</t>
    </rPh>
    <phoneticPr fontId="75"/>
  </si>
  <si>
    <t>計画日数</t>
    <rPh sb="0" eb="2">
      <t>ケイカク</t>
    </rPh>
    <rPh sb="2" eb="4">
      <t>ニッスウ</t>
    </rPh>
    <phoneticPr fontId="75"/>
  </si>
  <si>
    <t>計画率</t>
    <rPh sb="0" eb="2">
      <t>ケイカク</t>
    </rPh>
    <rPh sb="2" eb="3">
      <t>リツ</t>
    </rPh>
    <phoneticPr fontId="75"/>
  </si>
  <si>
    <t>現場閉所率</t>
    <rPh sb="0" eb="2">
      <t>ゲンバ</t>
    </rPh>
    <rPh sb="2" eb="4">
      <t>ヘイショ</t>
    </rPh>
    <rPh sb="4" eb="5">
      <t>リツ</t>
    </rPh>
    <phoneticPr fontId="75"/>
  </si>
  <si>
    <t>休日取得計画・実績表</t>
    <rPh sb="0" eb="2">
      <t>キュウジツ</t>
    </rPh>
    <rPh sb="2" eb="4">
      <t>シュトク</t>
    </rPh>
    <rPh sb="4" eb="6">
      <t>ケイカク</t>
    </rPh>
    <rPh sb="7" eb="9">
      <t>ジッセキ</t>
    </rPh>
    <rPh sb="9" eb="10">
      <t>ヒョウ</t>
    </rPh>
    <phoneticPr fontId="75"/>
  </si>
  <si>
    <t>(別紙１-２)</t>
    <rPh sb="1" eb="3">
      <t>ベッシ</t>
    </rPh>
    <phoneticPr fontId="75"/>
  </si>
  <si>
    <t>工事開始日</t>
    <rPh sb="0" eb="2">
      <t>コウジ</t>
    </rPh>
    <rPh sb="2" eb="4">
      <t>カイシ</t>
    </rPh>
    <rPh sb="4" eb="5">
      <t>ビ</t>
    </rPh>
    <phoneticPr fontId="75"/>
  </si>
  <si>
    <t>:</t>
    <phoneticPr fontId="75"/>
  </si>
  <si>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75"/>
  </si>
  <si>
    <t>(別紙１)</t>
    <rPh sb="1" eb="3">
      <t>ベッシ</t>
    </rPh>
    <phoneticPr fontId="75"/>
  </si>
  <si>
    <t>○○○○工事(○○○○工区)</t>
    <rPh sb="4" eb="6">
      <t>コウジ</t>
    </rPh>
    <rPh sb="11" eb="13">
      <t>コウク</t>
    </rPh>
    <phoneticPr fontId="75"/>
  </si>
  <si>
    <t>夏休</t>
  </si>
  <si>
    <t>休</t>
  </si>
  <si>
    <t>雨</t>
  </si>
  <si>
    <t>冬休</t>
  </si>
  <si>
    <t>住　所</t>
    <rPh sb="0" eb="1">
      <t>ジュウ</t>
    </rPh>
    <rPh sb="2" eb="3">
      <t>トコロ</t>
    </rPh>
    <phoneticPr fontId="14"/>
  </si>
  <si>
    <t>商　号</t>
    <rPh sb="0" eb="1">
      <t>ショウ</t>
    </rPh>
    <rPh sb="2" eb="3">
      <t>ゴウ</t>
    </rPh>
    <phoneticPr fontId="14"/>
  </si>
  <si>
    <t>氏　名</t>
    <rPh sb="0" eb="1">
      <t>シ</t>
    </rPh>
    <rPh sb="2" eb="3">
      <t>メイ</t>
    </rPh>
    <phoneticPr fontId="14"/>
  </si>
  <si>
    <t>安全・訓練等の活動報告書</t>
    <rPh sb="0" eb="2">
      <t>アンゼン</t>
    </rPh>
    <rPh sb="3" eb="5">
      <t>クンレン</t>
    </rPh>
    <rPh sb="5" eb="6">
      <t>トウ</t>
    </rPh>
    <rPh sb="7" eb="9">
      <t>カツドウ</t>
    </rPh>
    <rPh sb="9" eb="11">
      <t>ホウコク</t>
    </rPh>
    <rPh sb="11" eb="12">
      <t>ショ</t>
    </rPh>
    <phoneticPr fontId="14"/>
  </si>
  <si>
    <t>　事　業　名</t>
    <rPh sb="1" eb="2">
      <t>コト</t>
    </rPh>
    <rPh sb="3" eb="4">
      <t>ギョウ</t>
    </rPh>
    <rPh sb="5" eb="6">
      <t>メイ</t>
    </rPh>
    <phoneticPr fontId="14"/>
  </si>
  <si>
    <t>　路　線</t>
    <rPh sb="1" eb="2">
      <t>ミチ</t>
    </rPh>
    <rPh sb="3" eb="4">
      <t>セン</t>
    </rPh>
    <phoneticPr fontId="14"/>
  </si>
  <si>
    <t>　河　川　名</t>
    <rPh sb="1" eb="2">
      <t>カワ</t>
    </rPh>
    <rPh sb="3" eb="4">
      <t>カワ</t>
    </rPh>
    <rPh sb="5" eb="6">
      <t>メイ</t>
    </rPh>
    <phoneticPr fontId="14"/>
  </si>
  <si>
    <t>　工　　　期</t>
    <rPh sb="1" eb="2">
      <t>コウ</t>
    </rPh>
    <rPh sb="5" eb="6">
      <t>キ</t>
    </rPh>
    <phoneticPr fontId="14"/>
  </si>
  <si>
    <t>実施年月日</t>
    <rPh sb="0" eb="2">
      <t>ジッシ</t>
    </rPh>
    <rPh sb="2" eb="5">
      <t>ネンガッピ</t>
    </rPh>
    <phoneticPr fontId="14"/>
  </si>
  <si>
    <t>　　令和　　　年　　　月　　　日（　　 　　　　～　　　　　　　）（第　　　　回）</t>
    <rPh sb="2" eb="4">
      <t>レイワ</t>
    </rPh>
    <rPh sb="7" eb="8">
      <t>ネン</t>
    </rPh>
    <rPh sb="11" eb="12">
      <t>ガツ</t>
    </rPh>
    <rPh sb="15" eb="16">
      <t>ニチ</t>
    </rPh>
    <rPh sb="34" eb="35">
      <t>ダイ</t>
    </rPh>
    <rPh sb="39" eb="40">
      <t>カイ</t>
    </rPh>
    <phoneticPr fontId="14"/>
  </si>
  <si>
    <t>発注者：</t>
    <rPh sb="0" eb="3">
      <t>ハッチュウシャ</t>
    </rPh>
    <phoneticPr fontId="14"/>
  </si>
  <si>
    <t>（労働災害防止項目）
各作業災害防止関係</t>
    <rPh sb="1" eb="3">
      <t>ロウドウ</t>
    </rPh>
    <rPh sb="3" eb="5">
      <t>サイガイ</t>
    </rPh>
    <rPh sb="5" eb="7">
      <t>ボウシ</t>
    </rPh>
    <rPh sb="7" eb="9">
      <t>コウモク</t>
    </rPh>
    <phoneticPr fontId="14"/>
  </si>
  <si>
    <t>304-1</t>
    <phoneticPr fontId="14"/>
  </si>
  <si>
    <t>304-2</t>
    <phoneticPr fontId="14"/>
  </si>
  <si>
    <t>218</t>
    <phoneticPr fontId="14"/>
  </si>
  <si>
    <t>219-1</t>
    <phoneticPr fontId="14"/>
  </si>
  <si>
    <t>219-2</t>
    <phoneticPr fontId="14"/>
  </si>
  <si>
    <t>ひびわれ調査票（１）</t>
    <rPh sb="4" eb="7">
      <t>チョウサヒョウ</t>
    </rPh>
    <phoneticPr fontId="149"/>
  </si>
  <si>
    <t>工事名</t>
    <rPh sb="0" eb="3">
      <t>コウジメイ</t>
    </rPh>
    <phoneticPr fontId="149"/>
  </si>
  <si>
    <t>受注者名</t>
    <rPh sb="0" eb="2">
      <t>ジュチュウ</t>
    </rPh>
    <rPh sb="2" eb="3">
      <t>シャ</t>
    </rPh>
    <rPh sb="3" eb="4">
      <t>メイ</t>
    </rPh>
    <phoneticPr fontId="149"/>
  </si>
  <si>
    <t>構造物名</t>
    <rPh sb="0" eb="3">
      <t>コウゾウブツ</t>
    </rPh>
    <rPh sb="3" eb="4">
      <t>メイ</t>
    </rPh>
    <phoneticPr fontId="149"/>
  </si>
  <si>
    <t>（工種・種別・細別等構造物が判断出来る名称）</t>
    <rPh sb="1" eb="3">
      <t>コウシュ</t>
    </rPh>
    <rPh sb="4" eb="6">
      <t>シュベツ</t>
    </rPh>
    <rPh sb="7" eb="9">
      <t>サイベツ</t>
    </rPh>
    <rPh sb="9" eb="10">
      <t>ナド</t>
    </rPh>
    <rPh sb="10" eb="13">
      <t>コウゾウブツ</t>
    </rPh>
    <rPh sb="14" eb="16">
      <t>ハンダン</t>
    </rPh>
    <rPh sb="16" eb="18">
      <t>デキ</t>
    </rPh>
    <rPh sb="19" eb="21">
      <t>メイショウ</t>
    </rPh>
    <phoneticPr fontId="149"/>
  </si>
  <si>
    <t>現場代理人名</t>
    <rPh sb="0" eb="2">
      <t>ゲンバ</t>
    </rPh>
    <rPh sb="2" eb="4">
      <t>ダイリ</t>
    </rPh>
    <rPh sb="4" eb="5">
      <t>ニン</t>
    </rPh>
    <rPh sb="5" eb="6">
      <t>メイ</t>
    </rPh>
    <phoneticPr fontId="149"/>
  </si>
  <si>
    <t>主任技術者名</t>
    <rPh sb="0" eb="2">
      <t>シュニン</t>
    </rPh>
    <rPh sb="2" eb="5">
      <t>ギジュツシャ</t>
    </rPh>
    <rPh sb="5" eb="6">
      <t>メイ</t>
    </rPh>
    <phoneticPr fontId="149"/>
  </si>
  <si>
    <t>監理技術者名</t>
    <rPh sb="0" eb="2">
      <t>カンリ</t>
    </rPh>
    <rPh sb="2" eb="5">
      <t>ギジュツシャ</t>
    </rPh>
    <rPh sb="5" eb="6">
      <t>メイ</t>
    </rPh>
    <phoneticPr fontId="149"/>
  </si>
  <si>
    <t>測定者名</t>
    <rPh sb="0" eb="3">
      <t>ソクテイシャ</t>
    </rPh>
    <rPh sb="3" eb="4">
      <t>メイ</t>
    </rPh>
    <phoneticPr fontId="149"/>
  </si>
  <si>
    <t>位置</t>
    <rPh sb="0" eb="2">
      <t>イチ</t>
    </rPh>
    <phoneticPr fontId="149"/>
  </si>
  <si>
    <t>測定ＮＯ</t>
    <rPh sb="0" eb="2">
      <t>ソクテイ</t>
    </rPh>
    <phoneticPr fontId="149"/>
  </si>
  <si>
    <t>構造物形式</t>
    <rPh sb="0" eb="3">
      <t>コウゾウブツ</t>
    </rPh>
    <rPh sb="3" eb="5">
      <t>ケイシキ</t>
    </rPh>
    <phoneticPr fontId="149"/>
  </si>
  <si>
    <t>構造物寸法</t>
    <rPh sb="0" eb="3">
      <t>コウゾウブツ</t>
    </rPh>
    <rPh sb="3" eb="5">
      <t>スンポウ</t>
    </rPh>
    <phoneticPr fontId="149"/>
  </si>
  <si>
    <t>竣工年月日</t>
    <rPh sb="0" eb="2">
      <t>シュンコウ</t>
    </rPh>
    <rPh sb="2" eb="5">
      <t>ネンガッピ</t>
    </rPh>
    <phoneticPr fontId="149"/>
  </si>
  <si>
    <t>令和</t>
    <rPh sb="0" eb="2">
      <t>レイワ</t>
    </rPh>
    <phoneticPr fontId="149"/>
  </si>
  <si>
    <t>年</t>
    <rPh sb="0" eb="1">
      <t>ネン</t>
    </rPh>
    <phoneticPr fontId="149"/>
  </si>
  <si>
    <t>月</t>
    <rPh sb="0" eb="1">
      <t>ガツ</t>
    </rPh>
    <phoneticPr fontId="149"/>
  </si>
  <si>
    <t>日</t>
    <rPh sb="0" eb="1">
      <t>ヒ</t>
    </rPh>
    <phoneticPr fontId="149"/>
  </si>
  <si>
    <t>適用仕様書</t>
    <rPh sb="0" eb="2">
      <t>テキヨウ</t>
    </rPh>
    <rPh sb="2" eb="5">
      <t>シヨウショ</t>
    </rPh>
    <phoneticPr fontId="149"/>
  </si>
  <si>
    <t>コンクリートの種類</t>
    <rPh sb="7" eb="9">
      <t>シュルイ</t>
    </rPh>
    <phoneticPr fontId="149"/>
  </si>
  <si>
    <t>コンクリートの</t>
    <phoneticPr fontId="149"/>
  </si>
  <si>
    <t>コンクリート</t>
    <phoneticPr fontId="149"/>
  </si>
  <si>
    <t>　設計基準強度</t>
    <rPh sb="1" eb="3">
      <t>セッケイ</t>
    </rPh>
    <rPh sb="3" eb="5">
      <t>キジュン</t>
    </rPh>
    <rPh sb="5" eb="7">
      <t>キョウド</t>
    </rPh>
    <phoneticPr fontId="149"/>
  </si>
  <si>
    <t>N/mm2</t>
    <phoneticPr fontId="149"/>
  </si>
  <si>
    <t>　　　の呼び強度</t>
    <rPh sb="4" eb="5">
      <t>ヨ</t>
    </rPh>
    <rPh sb="6" eb="8">
      <t>キョウド</t>
    </rPh>
    <phoneticPr fontId="149"/>
  </si>
  <si>
    <t>海岸からの距離</t>
    <rPh sb="0" eb="2">
      <t>カイガン</t>
    </rPh>
    <rPh sb="5" eb="7">
      <t>キョリ</t>
    </rPh>
    <phoneticPr fontId="149"/>
  </si>
  <si>
    <t>海上、海岸沿い、海岸から</t>
    <rPh sb="0" eb="2">
      <t>カイジョウ</t>
    </rPh>
    <rPh sb="3" eb="5">
      <t>カイガン</t>
    </rPh>
    <rPh sb="5" eb="6">
      <t>ゾ</t>
    </rPh>
    <rPh sb="8" eb="10">
      <t>カイガン</t>
    </rPh>
    <phoneticPr fontId="149"/>
  </si>
  <si>
    <t>ｋｍ</t>
    <phoneticPr fontId="149"/>
  </si>
  <si>
    <t>周辺環境①</t>
    <rPh sb="0" eb="2">
      <t>シュウヘン</t>
    </rPh>
    <rPh sb="2" eb="4">
      <t>カンキョウ</t>
    </rPh>
    <phoneticPr fontId="149"/>
  </si>
  <si>
    <t>工場、住宅、商業地、農地、山地、その他（</t>
    <rPh sb="0" eb="2">
      <t>コウジョウ</t>
    </rPh>
    <rPh sb="3" eb="5">
      <t>ジュウタク</t>
    </rPh>
    <rPh sb="6" eb="9">
      <t>ショウギョウチ</t>
    </rPh>
    <rPh sb="10" eb="12">
      <t>ノウチ</t>
    </rPh>
    <rPh sb="13" eb="15">
      <t>サンチ</t>
    </rPh>
    <rPh sb="18" eb="19">
      <t>タ</t>
    </rPh>
    <phoneticPr fontId="149"/>
  </si>
  <si>
    <t>）</t>
    <phoneticPr fontId="149"/>
  </si>
  <si>
    <t>周辺環境②</t>
    <rPh sb="0" eb="2">
      <t>シュウヘン</t>
    </rPh>
    <rPh sb="2" eb="4">
      <t>カンキョウ</t>
    </rPh>
    <phoneticPr fontId="149"/>
  </si>
  <si>
    <t>普通地、雪寒地、その他（</t>
    <rPh sb="0" eb="2">
      <t>フツウ</t>
    </rPh>
    <rPh sb="2" eb="3">
      <t>チ</t>
    </rPh>
    <rPh sb="4" eb="5">
      <t>ユキ</t>
    </rPh>
    <rPh sb="5" eb="6">
      <t>サム</t>
    </rPh>
    <rPh sb="6" eb="7">
      <t>チ</t>
    </rPh>
    <rPh sb="10" eb="11">
      <t>タ</t>
    </rPh>
    <phoneticPr fontId="149"/>
  </si>
  <si>
    <t>直下周辺環境</t>
    <rPh sb="0" eb="2">
      <t>チョッカ</t>
    </rPh>
    <rPh sb="2" eb="4">
      <t>シュウヘン</t>
    </rPh>
    <rPh sb="4" eb="6">
      <t>カンキョウ</t>
    </rPh>
    <phoneticPr fontId="149"/>
  </si>
  <si>
    <t>河川・海、道路、その他（</t>
    <rPh sb="0" eb="2">
      <t>カセン</t>
    </rPh>
    <rPh sb="3" eb="4">
      <t>ウミ</t>
    </rPh>
    <rPh sb="5" eb="7">
      <t>ドウロ</t>
    </rPh>
    <rPh sb="10" eb="11">
      <t>タ</t>
    </rPh>
    <phoneticPr fontId="149"/>
  </si>
  <si>
    <t>構造物位置図（１／５００００）を標準とする。</t>
    <rPh sb="0" eb="3">
      <t>コウゾウブツ</t>
    </rPh>
    <rPh sb="3" eb="5">
      <t>イチ</t>
    </rPh>
    <rPh sb="5" eb="6">
      <t>ズ</t>
    </rPh>
    <rPh sb="16" eb="18">
      <t>ヒョウジュン</t>
    </rPh>
    <phoneticPr fontId="149"/>
  </si>
  <si>
    <t>添付しない場合は</t>
    <rPh sb="0" eb="2">
      <t>テンプ</t>
    </rPh>
    <rPh sb="5" eb="7">
      <t>バアイ</t>
    </rPh>
    <phoneticPr fontId="149"/>
  </si>
  <si>
    <t>（別添資料－○参照）と記入し、資料提出</t>
    <rPh sb="1" eb="3">
      <t>ベッテン</t>
    </rPh>
    <rPh sb="3" eb="5">
      <t>シリョウ</t>
    </rPh>
    <rPh sb="7" eb="9">
      <t>サンショウ</t>
    </rPh>
    <rPh sb="11" eb="13">
      <t>キニュウ</t>
    </rPh>
    <rPh sb="15" eb="17">
      <t>シリョウ</t>
    </rPh>
    <rPh sb="17" eb="19">
      <t>テイシュツ</t>
    </rPh>
    <phoneticPr fontId="149"/>
  </si>
  <si>
    <t>ひびわれ調査票（２）</t>
    <rPh sb="4" eb="7">
      <t>チョウサヒョウ</t>
    </rPh>
    <phoneticPr fontId="149"/>
  </si>
  <si>
    <t>（工種・種別・細別等構造物が判断できる名称）</t>
    <rPh sb="1" eb="3">
      <t>コウシュ</t>
    </rPh>
    <rPh sb="4" eb="6">
      <t>シュベツ</t>
    </rPh>
    <rPh sb="7" eb="9">
      <t>サイベツ</t>
    </rPh>
    <rPh sb="9" eb="10">
      <t>ナド</t>
    </rPh>
    <rPh sb="10" eb="13">
      <t>コウゾウブツ</t>
    </rPh>
    <rPh sb="14" eb="16">
      <t>ハンダン</t>
    </rPh>
    <rPh sb="19" eb="21">
      <t>メイショウ</t>
    </rPh>
    <phoneticPr fontId="149"/>
  </si>
  <si>
    <t>構造物一般図</t>
    <rPh sb="0" eb="3">
      <t>コウゾウブツ</t>
    </rPh>
    <rPh sb="3" eb="5">
      <t>イッパン</t>
    </rPh>
    <rPh sb="5" eb="6">
      <t>ズ</t>
    </rPh>
    <phoneticPr fontId="149"/>
  </si>
  <si>
    <t>ひびわれ調査票（３）</t>
    <rPh sb="4" eb="7">
      <t>チョウサヒョウ</t>
    </rPh>
    <phoneticPr fontId="149"/>
  </si>
  <si>
    <t>本数：１～２本、３～５本、多数</t>
    <rPh sb="0" eb="2">
      <t>ホンスウ</t>
    </rPh>
    <rPh sb="6" eb="7">
      <t>ホン</t>
    </rPh>
    <rPh sb="11" eb="12">
      <t>ホン</t>
    </rPh>
    <rPh sb="13" eb="15">
      <t>タスウ</t>
    </rPh>
    <phoneticPr fontId="149"/>
  </si>
  <si>
    <t>ひびわれ</t>
    <phoneticPr fontId="149"/>
  </si>
  <si>
    <t>有</t>
    <rPh sb="0" eb="1">
      <t>ア</t>
    </rPh>
    <phoneticPr fontId="149"/>
  </si>
  <si>
    <t>，</t>
    <phoneticPr fontId="149"/>
  </si>
  <si>
    <t>無</t>
    <rPh sb="0" eb="1">
      <t>ナ</t>
    </rPh>
    <phoneticPr fontId="149"/>
  </si>
  <si>
    <t>ひび割れ総延長</t>
    <rPh sb="2" eb="3">
      <t>ワ</t>
    </rPh>
    <rPh sb="4" eb="7">
      <t>ソウエンチョウ</t>
    </rPh>
    <phoneticPr fontId="149"/>
  </si>
  <si>
    <t>約</t>
    <rPh sb="0" eb="1">
      <t>ヤク</t>
    </rPh>
    <phoneticPr fontId="149"/>
  </si>
  <si>
    <t>ｍ</t>
    <phoneticPr fontId="149"/>
  </si>
  <si>
    <t>最大ひび割れ幅（○で囲む）</t>
    <rPh sb="0" eb="2">
      <t>サイダイ</t>
    </rPh>
    <rPh sb="4" eb="5">
      <t>ワ</t>
    </rPh>
    <rPh sb="6" eb="7">
      <t>ハバ</t>
    </rPh>
    <rPh sb="10" eb="11">
      <t>カコ</t>
    </rPh>
    <phoneticPr fontId="149"/>
  </si>
  <si>
    <t>０．２ｍｍ以下、０．３ｍｍ以下、</t>
    <rPh sb="5" eb="7">
      <t>イカ</t>
    </rPh>
    <rPh sb="13" eb="15">
      <t>イカ</t>
    </rPh>
    <phoneticPr fontId="149"/>
  </si>
  <si>
    <t>０．４ｍｍ以下、０．５ｍｍ以下、</t>
    <rPh sb="5" eb="7">
      <t>イカ</t>
    </rPh>
    <rPh sb="13" eb="15">
      <t>イカ</t>
    </rPh>
    <phoneticPr fontId="149"/>
  </si>
  <si>
    <t>０．６ｍｍ以下、０．８ｍｍ以下、</t>
    <rPh sb="5" eb="7">
      <t>イカ</t>
    </rPh>
    <rPh sb="13" eb="15">
      <t>イカ</t>
    </rPh>
    <phoneticPr fontId="149"/>
  </si>
  <si>
    <t>ｍｍ</t>
    <phoneticPr fontId="149"/>
  </si>
  <si>
    <t>発生時期（○で囲む）</t>
    <rPh sb="0" eb="2">
      <t>ハッセイ</t>
    </rPh>
    <rPh sb="2" eb="4">
      <t>ジキ</t>
    </rPh>
    <rPh sb="7" eb="8">
      <t>カコ</t>
    </rPh>
    <phoneticPr fontId="149"/>
  </si>
  <si>
    <t>数時間～１日、数日、数１０日以上、不明</t>
    <rPh sb="0" eb="3">
      <t>スウジカン</t>
    </rPh>
    <rPh sb="5" eb="6">
      <t>ニチ</t>
    </rPh>
    <rPh sb="7" eb="9">
      <t>スウジツ</t>
    </rPh>
    <rPh sb="10" eb="11">
      <t>スウ</t>
    </rPh>
    <rPh sb="13" eb="14">
      <t>ニチ</t>
    </rPh>
    <rPh sb="14" eb="16">
      <t>イジョウ</t>
    </rPh>
    <rPh sb="17" eb="19">
      <t>フメイ</t>
    </rPh>
    <phoneticPr fontId="149"/>
  </si>
  <si>
    <t>規則性：有、無</t>
    <rPh sb="0" eb="3">
      <t>キソクセイ</t>
    </rPh>
    <rPh sb="4" eb="5">
      <t>ア</t>
    </rPh>
    <rPh sb="6" eb="7">
      <t>ナ</t>
    </rPh>
    <phoneticPr fontId="149"/>
  </si>
  <si>
    <t>形態：網状、表層、貫通、表層ｏｒ貫通</t>
    <rPh sb="0" eb="2">
      <t>ケイタイ</t>
    </rPh>
    <rPh sb="3" eb="4">
      <t>アミ</t>
    </rPh>
    <rPh sb="4" eb="5">
      <t>ジョウ</t>
    </rPh>
    <rPh sb="6" eb="8">
      <t>ヒョウソウ</t>
    </rPh>
    <rPh sb="9" eb="11">
      <t>カンツウ</t>
    </rPh>
    <rPh sb="12" eb="14">
      <t>ヒョウソウ</t>
    </rPh>
    <rPh sb="16" eb="18">
      <t>カンツウ</t>
    </rPh>
    <phoneticPr fontId="149"/>
  </si>
  <si>
    <t>方向：主鉄筋方向、直角方向、両方向、鉄筋とは無関係</t>
    <rPh sb="0" eb="2">
      <t>ホウコウ</t>
    </rPh>
    <rPh sb="3" eb="4">
      <t>シュ</t>
    </rPh>
    <rPh sb="4" eb="6">
      <t>テッキン</t>
    </rPh>
    <rPh sb="6" eb="8">
      <t>ホウコウ</t>
    </rPh>
    <rPh sb="9" eb="11">
      <t>チョッカク</t>
    </rPh>
    <rPh sb="11" eb="13">
      <t>ホウコウ</t>
    </rPh>
    <rPh sb="14" eb="17">
      <t>リョウホウコウ</t>
    </rPh>
    <rPh sb="18" eb="20">
      <t>テッキン</t>
    </rPh>
    <rPh sb="22" eb="25">
      <t>ムカンケイ</t>
    </rPh>
    <phoneticPr fontId="149"/>
  </si>
  <si>
    <t>ひびわれ調査票（４）</t>
    <rPh sb="4" eb="7">
      <t>チョウサヒョウ</t>
    </rPh>
    <phoneticPr fontId="149"/>
  </si>
  <si>
    <t>ひび割れ発生状況のスケッチ図</t>
    <rPh sb="2" eb="3">
      <t>ワ</t>
    </rPh>
    <rPh sb="4" eb="6">
      <t>ハッセイ</t>
    </rPh>
    <rPh sb="6" eb="8">
      <t>ジョウキョウ</t>
    </rPh>
    <rPh sb="13" eb="14">
      <t>ズ</t>
    </rPh>
    <phoneticPr fontId="149"/>
  </si>
  <si>
    <t>ひびわれ調査票（５）</t>
    <rPh sb="4" eb="7">
      <t>チョウサヒョウ</t>
    </rPh>
    <phoneticPr fontId="149"/>
  </si>
  <si>
    <t>ひび割れ発生箇所の写真</t>
    <rPh sb="2" eb="3">
      <t>ワ</t>
    </rPh>
    <rPh sb="4" eb="6">
      <t>ハッセイ</t>
    </rPh>
    <rPh sb="6" eb="8">
      <t>カショ</t>
    </rPh>
    <rPh sb="9" eb="11">
      <t>シャシン</t>
    </rPh>
    <phoneticPr fontId="149"/>
  </si>
  <si>
    <t>ひび割れ調査票（1）</t>
    <rPh sb="2" eb="3">
      <t>ワ</t>
    </rPh>
    <rPh sb="4" eb="7">
      <t>チョウサヒョウ</t>
    </rPh>
    <phoneticPr fontId="14"/>
  </si>
  <si>
    <t>ひび割れ調査票（2）</t>
    <rPh sb="2" eb="3">
      <t>ワ</t>
    </rPh>
    <rPh sb="4" eb="7">
      <t>チョウサヒョウ</t>
    </rPh>
    <phoneticPr fontId="14"/>
  </si>
  <si>
    <t>306-1</t>
    <phoneticPr fontId="14"/>
  </si>
  <si>
    <t>306-2</t>
    <phoneticPr fontId="14"/>
  </si>
  <si>
    <t>306-3</t>
    <phoneticPr fontId="14"/>
  </si>
  <si>
    <t>306-4</t>
    <phoneticPr fontId="14"/>
  </si>
  <si>
    <t>306-5</t>
    <phoneticPr fontId="14"/>
  </si>
  <si>
    <t>ひび割れ調査票（3）</t>
    <rPh sb="2" eb="3">
      <t>ワ</t>
    </rPh>
    <rPh sb="4" eb="7">
      <t>チョウサヒョウ</t>
    </rPh>
    <phoneticPr fontId="14"/>
  </si>
  <si>
    <t>ひび割れ調査票（4）</t>
    <rPh sb="2" eb="3">
      <t>ワ</t>
    </rPh>
    <rPh sb="4" eb="7">
      <t>チョウサヒョウ</t>
    </rPh>
    <phoneticPr fontId="14"/>
  </si>
  <si>
    <t>ひび割れ調査票（5）</t>
    <rPh sb="2" eb="3">
      <t>ワ</t>
    </rPh>
    <rPh sb="4" eb="7">
      <t>チョウサヒョウ</t>
    </rPh>
    <phoneticPr fontId="14"/>
  </si>
  <si>
    <t>コブリス
所定様式</t>
    <phoneticPr fontId="14"/>
  </si>
  <si>
    <t>←所在地住所</t>
    <rPh sb="1" eb="4">
      <t>ショザイチ</t>
    </rPh>
    <rPh sb="4" eb="6">
      <t>ジュウショ</t>
    </rPh>
    <phoneticPr fontId="14"/>
  </si>
  <si>
    <t>←所在地名称</t>
    <rPh sb="1" eb="4">
      <t>ショザイチ</t>
    </rPh>
    <rPh sb="4" eb="6">
      <t>メイショウ</t>
    </rPh>
    <phoneticPr fontId="14"/>
  </si>
  <si>
    <t>担当者</t>
  </si>
  <si>
    <t>主査</t>
  </si>
  <si>
    <t>課長補佐</t>
  </si>
  <si>
    <t>課長</t>
  </si>
  <si>
    <t>検査番号</t>
  </si>
  <si>
    <t>　　</t>
  </si>
  <si>
    <r>
      <t>工</t>
    </r>
    <r>
      <rPr>
        <sz val="20"/>
        <color theme="1"/>
        <rFont val="Times New Roman"/>
        <family val="1"/>
      </rPr>
      <t xml:space="preserve">  </t>
    </r>
    <r>
      <rPr>
        <sz val="20"/>
        <color theme="1"/>
        <rFont val="ＭＳ Ｐゴシック"/>
        <family val="3"/>
        <charset val="128"/>
      </rPr>
      <t>事</t>
    </r>
    <r>
      <rPr>
        <sz val="20"/>
        <color theme="1"/>
        <rFont val="Times New Roman"/>
        <family val="1"/>
      </rPr>
      <t xml:space="preserve">  </t>
    </r>
    <r>
      <rPr>
        <sz val="20"/>
        <color theme="1"/>
        <rFont val="ＭＳ Ｐゴシック"/>
        <family val="3"/>
        <charset val="128"/>
      </rPr>
      <t>着</t>
    </r>
    <r>
      <rPr>
        <sz val="20"/>
        <color theme="1"/>
        <rFont val="Times New Roman"/>
        <family val="1"/>
      </rPr>
      <t xml:space="preserve">  </t>
    </r>
    <r>
      <rPr>
        <sz val="20"/>
        <color theme="1"/>
        <rFont val="ＭＳ Ｐゴシック"/>
        <family val="3"/>
        <charset val="128"/>
      </rPr>
      <t>工</t>
    </r>
    <r>
      <rPr>
        <sz val="20"/>
        <color theme="1"/>
        <rFont val="Times New Roman"/>
        <family val="1"/>
      </rPr>
      <t xml:space="preserve">  </t>
    </r>
    <r>
      <rPr>
        <sz val="20"/>
        <color theme="1"/>
        <rFont val="ＭＳ Ｐゴシック"/>
        <family val="3"/>
        <charset val="128"/>
      </rPr>
      <t>届</t>
    </r>
    <phoneticPr fontId="75"/>
  </si>
  <si>
    <t>㊞</t>
    <phoneticPr fontId="75"/>
  </si>
  <si>
    <t xml:space="preserve">     貴市と工事請負契約を締結した下記工事の現場代理人、主任技術者（監理技術者）をこのとおり定めましたのでお届けします。</t>
    <phoneticPr fontId="75"/>
  </si>
  <si>
    <t>工     事     名</t>
    <phoneticPr fontId="75"/>
  </si>
  <si>
    <t>工  事  場　所</t>
    <rPh sb="6" eb="7">
      <t>バ</t>
    </rPh>
    <rPh sb="8" eb="9">
      <t>ショ</t>
    </rPh>
    <phoneticPr fontId="75"/>
  </si>
  <si>
    <t>工     期</t>
    <phoneticPr fontId="75"/>
  </si>
  <si>
    <t>から</t>
    <phoneticPr fontId="75"/>
  </si>
  <si>
    <t>まで</t>
    <phoneticPr fontId="75"/>
  </si>
  <si>
    <t>請 負 代 金 額</t>
    <phoneticPr fontId="75"/>
  </si>
  <si>
    <t>現 場 代 理 人</t>
    <phoneticPr fontId="75"/>
  </si>
  <si>
    <t>住所</t>
    <phoneticPr fontId="75"/>
  </si>
  <si>
    <t>免許等または経歴</t>
    <phoneticPr fontId="75"/>
  </si>
  <si>
    <t>氏名</t>
    <rPh sb="0" eb="2">
      <t>シメイ</t>
    </rPh>
    <phoneticPr fontId="75"/>
  </si>
  <si>
    <t>主 任 技 術 者
（監理技術者）</t>
    <rPh sb="0" eb="1">
      <t>シュ</t>
    </rPh>
    <rPh sb="2" eb="3">
      <t>ニン</t>
    </rPh>
    <rPh sb="4" eb="5">
      <t>ワザ</t>
    </rPh>
    <rPh sb="6" eb="7">
      <t>ジュツ</t>
    </rPh>
    <rPh sb="8" eb="9">
      <t>モノ</t>
    </rPh>
    <rPh sb="11" eb="13">
      <t>カンリ</t>
    </rPh>
    <rPh sb="13" eb="16">
      <t>ギジュツシャ</t>
    </rPh>
    <phoneticPr fontId="75"/>
  </si>
  <si>
    <t xml:space="preserve">※推進工事の場合、摘要欄に配置する推進工事技士の氏名及び必要事項を記載し、資格者証等の写しを添付すること。
</t>
    <phoneticPr fontId="75"/>
  </si>
  <si>
    <t xml:space="preserve">請負者  </t>
    <phoneticPr fontId="14"/>
  </si>
  <si>
    <t>名称(商号)</t>
    <phoneticPr fontId="14"/>
  </si>
  <si>
    <t>代表者</t>
    <phoneticPr fontId="14"/>
  </si>
  <si>
    <t>法令による免許等（資格者証の番号）
または経歴</t>
    <phoneticPr fontId="75"/>
  </si>
  <si>
    <t>工　事　着　工　届　添　付　書　類　</t>
  </si>
  <si>
    <t>（共同企業体技術者届）</t>
  </si>
  <si>
    <t xml:space="preserve"> (請負者)</t>
  </si>
  <si>
    <t>代表者</t>
    <rPh sb="0" eb="3">
      <t>ダイヒョウシャ</t>
    </rPh>
    <phoneticPr fontId="75"/>
  </si>
  <si>
    <t>住所</t>
    <rPh sb="0" eb="2">
      <t>ジュウショ</t>
    </rPh>
    <phoneticPr fontId="75"/>
  </si>
  <si>
    <t>工事着工届の添付書類として、主任（監理）技術者を下記のとおり報告します。</t>
  </si>
  <si>
    <t>代表者</t>
  </si>
  <si>
    <t>主任技術者
（監理技術者）</t>
    <phoneticPr fontId="75"/>
  </si>
  <si>
    <t>法令による免許等（資格者証の番号）または経歴</t>
    <phoneticPr fontId="75"/>
  </si>
  <si>
    <t>生年月日</t>
    <rPh sb="0" eb="4">
      <t>セイネンガッピ</t>
    </rPh>
    <phoneticPr fontId="75"/>
  </si>
  <si>
    <t>構成員</t>
    <phoneticPr fontId="75"/>
  </si>
  <si>
    <r>
      <t>※</t>
    </r>
    <r>
      <rPr>
        <sz val="7"/>
        <color theme="1"/>
        <rFont val="Times New Roman"/>
        <family val="1"/>
      </rPr>
      <t xml:space="preserve">   </t>
    </r>
    <r>
      <rPr>
        <sz val="10.5"/>
        <color theme="1"/>
        <rFont val="ＭＳ Ｐゴシック"/>
        <family val="3"/>
        <charset val="128"/>
      </rPr>
      <t>注）着工届の添付書類として提出すること。</t>
    </r>
  </si>
  <si>
    <t>特定建設工事共同企業体</t>
    <phoneticPr fontId="14"/>
  </si>
  <si>
    <t>㊞</t>
    <phoneticPr fontId="14"/>
  </si>
  <si>
    <t>工　　事　　名</t>
    <phoneticPr fontId="14"/>
  </si>
  <si>
    <t>工　事　場　所</t>
    <phoneticPr fontId="14"/>
  </si>
  <si>
    <t>法令による免許等（資格者証の番号）または
経歴</t>
    <phoneticPr fontId="75"/>
  </si>
  <si>
    <t>所属事務所</t>
    <rPh sb="0" eb="2">
      <t>ショゾク</t>
    </rPh>
    <rPh sb="2" eb="5">
      <t>ジムショ</t>
    </rPh>
    <phoneticPr fontId="14"/>
  </si>
  <si>
    <t>○△建設</t>
    <rPh sb="2" eb="4">
      <t>ケンセツ</t>
    </rPh>
    <phoneticPr fontId="14"/>
  </si>
  <si>
    <t>実　務　経　験　証　明　書</t>
  </si>
  <si>
    <t>技術者の氏名</t>
  </si>
  <si>
    <t>生年月日</t>
  </si>
  <si>
    <t>職名</t>
  </si>
  <si>
    <t>実務経験の内容</t>
  </si>
  <si>
    <t>合計　　満　　　　年　　　　月</t>
  </si>
  <si>
    <t>証明者</t>
    <phoneticPr fontId="14"/>
  </si>
  <si>
    <t>使用者の商号
又は名称</t>
    <phoneticPr fontId="14"/>
  </si>
  <si>
    <t>実　務　経　験　年　数</t>
    <phoneticPr fontId="14"/>
  </si>
  <si>
    <t>　年　　月から　　年　　月まで</t>
    <phoneticPr fontId="14"/>
  </si>
  <si>
    <t>記載要領</t>
    <phoneticPr fontId="14"/>
  </si>
  <si>
    <t>この証明書は、許可を受けようとする建設業に係る建設工事の種類ごとに、被証明者１人について、証明者別に作成すること。</t>
    <phoneticPr fontId="14"/>
  </si>
  <si>
    <t>「実務経験の内容」の欄は、従事した主な工事名等を具体的に記載すること。</t>
    <phoneticPr fontId="14"/>
  </si>
  <si>
    <t>1.</t>
    <phoneticPr fontId="14"/>
  </si>
  <si>
    <t>2.</t>
    <phoneticPr fontId="14"/>
  </si>
  <si>
    <t>様式第　12　号</t>
    <phoneticPr fontId="14"/>
  </si>
  <si>
    <t>（用紙A4）</t>
    <phoneticPr fontId="14"/>
  </si>
  <si>
    <t>　　年　　月から</t>
    <phoneticPr fontId="14"/>
  </si>
  <si>
    <t>　　年　　月まで</t>
    <phoneticPr fontId="14"/>
  </si>
  <si>
    <t>検査番号</t>
    <rPh sb="0" eb="4">
      <t>ケンサバンゴウ</t>
    </rPh>
    <phoneticPr fontId="75"/>
  </si>
  <si>
    <t>工  事  完　成  届</t>
    <rPh sb="6" eb="7">
      <t>カン</t>
    </rPh>
    <rPh sb="8" eb="9">
      <t>シゲル</t>
    </rPh>
    <phoneticPr fontId="75"/>
  </si>
  <si>
    <t>殿</t>
    <rPh sb="0" eb="1">
      <t>ドノ</t>
    </rPh>
    <phoneticPr fontId="75"/>
  </si>
  <si>
    <t xml:space="preserve">請負者  </t>
    <phoneticPr fontId="75"/>
  </si>
  <si>
    <t>名称(商号)</t>
    <rPh sb="0" eb="2">
      <t>メイショウ</t>
    </rPh>
    <rPh sb="3" eb="5">
      <t>ショウゴウ</t>
    </rPh>
    <phoneticPr fontId="75"/>
  </si>
  <si>
    <t>電話番号</t>
    <rPh sb="0" eb="4">
      <t>デンワバンゴウ</t>
    </rPh>
    <phoneticPr fontId="75"/>
  </si>
  <si>
    <t xml:space="preserve">     下記のとおり工事が完成しましたので、お届けします｡</t>
    <phoneticPr fontId="75"/>
  </si>
  <si>
    <t>工事完成年月日</t>
    <rPh sb="0" eb="5">
      <t>コウジカンセイネン</t>
    </rPh>
    <rPh sb="5" eb="7">
      <t>ガッピ</t>
    </rPh>
    <phoneticPr fontId="75"/>
  </si>
  <si>
    <t>監督職員確認</t>
    <rPh sb="0" eb="6">
      <t>カントクショクインカクニン</t>
    </rPh>
    <phoneticPr fontId="14"/>
  </si>
  <si>
    <t>起工番号</t>
    <rPh sb="0" eb="4">
      <t>キコウバンゴウ</t>
    </rPh>
    <phoneticPr fontId="14"/>
  </si>
  <si>
    <t>部</t>
    <rPh sb="0" eb="1">
      <t>ブ</t>
    </rPh>
    <phoneticPr fontId="14"/>
  </si>
  <si>
    <t>課</t>
    <rPh sb="0" eb="1">
      <t>カ</t>
    </rPh>
    <phoneticPr fontId="14"/>
  </si>
  <si>
    <t>　（内線　　　　　　　　　）</t>
    <rPh sb="2" eb="4">
      <t>ナイセン</t>
    </rPh>
    <phoneticPr fontId="14"/>
  </si>
  <si>
    <t>令和   * 年   * 月   * 日</t>
    <phoneticPr fontId="14"/>
  </si>
  <si>
    <t>（請負者）</t>
    <rPh sb="1" eb="4">
      <t>ウケオイシャ</t>
    </rPh>
    <phoneticPr fontId="14"/>
  </si>
  <si>
    <t>特定建設工事共同企業体</t>
    <phoneticPr fontId="14"/>
  </si>
  <si>
    <t>代表者</t>
    <phoneticPr fontId="14"/>
  </si>
  <si>
    <t>（ 現場代理人 ・ 主任技術者 ）変更届</t>
    <phoneticPr fontId="75"/>
  </si>
  <si>
    <t>印</t>
    <rPh sb="0" eb="1">
      <t>イン</t>
    </rPh>
    <phoneticPr fontId="75"/>
  </si>
  <si>
    <t>旧</t>
    <rPh sb="0" eb="1">
      <t>キュウ</t>
    </rPh>
    <phoneticPr fontId="75"/>
  </si>
  <si>
    <t>現場代理人</t>
    <rPh sb="0" eb="5">
      <t>ゲンバダイリニン</t>
    </rPh>
    <phoneticPr fontId="75"/>
  </si>
  <si>
    <t>主任技術者</t>
    <rPh sb="0" eb="5">
      <t>シュニンギジュツシャ</t>
    </rPh>
    <phoneticPr fontId="75"/>
  </si>
  <si>
    <t>新</t>
    <rPh sb="0" eb="1">
      <t>シン</t>
    </rPh>
    <phoneticPr fontId="75"/>
  </si>
  <si>
    <t>変更理由</t>
    <rPh sb="0" eb="4">
      <t>ヘンコウリユウ</t>
    </rPh>
    <phoneticPr fontId="75"/>
  </si>
  <si>
    <t>円</t>
    <phoneticPr fontId="14"/>
  </si>
  <si>
    <t>地内</t>
    <rPh sb="0" eb="2">
      <t>チナイ</t>
    </rPh>
    <phoneticPr fontId="14"/>
  </si>
  <si>
    <t>工　事　名</t>
    <phoneticPr fontId="75"/>
  </si>
  <si>
    <t>該当する方に○をつけること</t>
    <phoneticPr fontId="14"/>
  </si>
  <si>
    <t xml:space="preserve"> （現場代理人 ・ 主任技術者 ）を下記のとおり変更しましたのでお届けします。</t>
    <phoneticPr fontId="75"/>
  </si>
  <si>
    <t>(様式１)</t>
    <rPh sb="1" eb="3">
      <t>ヨウシキ</t>
    </rPh>
    <phoneticPr fontId="75"/>
  </si>
  <si>
    <t>専任を要する主任技術者（現場代理人）の兼務申請書</t>
    <phoneticPr fontId="75"/>
  </si>
  <si>
    <t>請負者</t>
    <rPh sb="0" eb="3">
      <t>ウケオイシャ</t>
    </rPh>
    <phoneticPr fontId="75"/>
  </si>
  <si>
    <t>名称(商号)</t>
    <rPh sb="0" eb="2">
      <t>メイショウ</t>
    </rPh>
    <phoneticPr fontId="75"/>
  </si>
  <si>
    <t>１. 新たに兼務させたい工事</t>
    <rPh sb="3" eb="4">
      <t>アラ</t>
    </rPh>
    <rPh sb="6" eb="8">
      <t>ケンム</t>
    </rPh>
    <rPh sb="12" eb="14">
      <t>コウジ</t>
    </rPh>
    <phoneticPr fontId="75"/>
  </si>
  <si>
    <t>　特記仕様書に示された条件に従い、上記工事に配置する専任を要する主任技術者（現場代理人）</t>
    <phoneticPr fontId="75"/>
  </si>
  <si>
    <t>について、下記の工事と兼務させたいので申請します。</t>
    <phoneticPr fontId="75"/>
  </si>
  <si>
    <t>２. 既に主任技術者（現場代理人）として配置されている工事</t>
    <phoneticPr fontId="75"/>
  </si>
  <si>
    <t>先発工事１</t>
    <rPh sb="0" eb="4">
      <t>センパツコウジ</t>
    </rPh>
    <phoneticPr fontId="75"/>
  </si>
  <si>
    <t>先発工事２</t>
    <rPh sb="0" eb="4">
      <t>センパツコウジ</t>
    </rPh>
    <phoneticPr fontId="75"/>
  </si>
  <si>
    <t>発　注　者</t>
    <rPh sb="0" eb="1">
      <t>ハッ</t>
    </rPh>
    <rPh sb="2" eb="3">
      <t>チュウ</t>
    </rPh>
    <rPh sb="4" eb="5">
      <t>モノ</t>
    </rPh>
    <phoneticPr fontId="75"/>
  </si>
  <si>
    <t>工　事　名</t>
    <rPh sb="0" eb="1">
      <t>コウ</t>
    </rPh>
    <rPh sb="2" eb="3">
      <t>コト</t>
    </rPh>
    <rPh sb="4" eb="5">
      <t>ナ</t>
    </rPh>
    <phoneticPr fontId="75"/>
  </si>
  <si>
    <t>工事場所</t>
    <rPh sb="0" eb="4">
      <t>コウジバショ</t>
    </rPh>
    <phoneticPr fontId="75"/>
  </si>
  <si>
    <t>工　　期</t>
    <rPh sb="0" eb="1">
      <t>コウ</t>
    </rPh>
    <rPh sb="3" eb="4">
      <t>キ</t>
    </rPh>
    <phoneticPr fontId="75"/>
  </si>
  <si>
    <t>３. 兼務箇所図</t>
    <rPh sb="3" eb="8">
      <t>ケンムカショズ</t>
    </rPh>
    <phoneticPr fontId="75"/>
  </si>
  <si>
    <t>住　　所</t>
    <rPh sb="0" eb="1">
      <t>ジュウ</t>
    </rPh>
    <rPh sb="3" eb="4">
      <t>ショ</t>
    </rPh>
    <phoneticPr fontId="75"/>
  </si>
  <si>
    <t>代 表 者</t>
    <rPh sb="0" eb="1">
      <t>ダイ</t>
    </rPh>
    <rPh sb="2" eb="3">
      <t>オモテ</t>
    </rPh>
    <rPh sb="4" eb="5">
      <t>シャ</t>
    </rPh>
    <phoneticPr fontId="75"/>
  </si>
  <si>
    <t>年　　　月　　　日</t>
    <phoneticPr fontId="14"/>
  </si>
  <si>
    <t>　　年　　月　　日</t>
    <phoneticPr fontId="14"/>
  </si>
  <si>
    <t>　　兼務するそれぞれの工事箇所及び距離(路程)を表示したものを添付してください。(A4サイズ)</t>
    <phoneticPr fontId="75"/>
  </si>
  <si>
    <t>特例監理技術者兼務申請書</t>
    <phoneticPr fontId="75"/>
  </si>
  <si>
    <t>他工事との兼務を予定しておりますので申請いたします。</t>
    <phoneticPr fontId="75"/>
  </si>
  <si>
    <t>１. 特例管理技術者</t>
    <rPh sb="3" eb="5">
      <t>トクレイ</t>
    </rPh>
    <rPh sb="5" eb="7">
      <t>カンリ</t>
    </rPh>
    <rPh sb="7" eb="10">
      <t>ギジュツシャ</t>
    </rPh>
    <phoneticPr fontId="75"/>
  </si>
  <si>
    <t>特例管理技術者</t>
    <rPh sb="0" eb="4">
      <t>トクレイカンリ</t>
    </rPh>
    <rPh sb="4" eb="7">
      <t>ギジュツシャ</t>
    </rPh>
    <phoneticPr fontId="75"/>
  </si>
  <si>
    <t>２. 新たに兼務させたい工事</t>
    <rPh sb="3" eb="4">
      <t>アラ</t>
    </rPh>
    <rPh sb="6" eb="8">
      <t>ケンム</t>
    </rPh>
    <rPh sb="12" eb="14">
      <t>コウジ</t>
    </rPh>
    <phoneticPr fontId="75"/>
  </si>
  <si>
    <t>請負代金額</t>
    <phoneticPr fontId="75"/>
  </si>
  <si>
    <t>工 事 場 所</t>
    <rPh sb="0" eb="1">
      <t>コウ</t>
    </rPh>
    <rPh sb="2" eb="3">
      <t>コト</t>
    </rPh>
    <rPh sb="4" eb="5">
      <t>バ</t>
    </rPh>
    <rPh sb="6" eb="7">
      <t>ショ</t>
    </rPh>
    <phoneticPr fontId="75"/>
  </si>
  <si>
    <t>監理技術者補佐</t>
    <rPh sb="0" eb="2">
      <t>カンリ</t>
    </rPh>
    <rPh sb="2" eb="5">
      <t>ギジュツシャ</t>
    </rPh>
    <rPh sb="5" eb="7">
      <t>ホサ</t>
    </rPh>
    <phoneticPr fontId="75"/>
  </si>
  <si>
    <t>３．既に（特例）監理技術者として配置されている工事</t>
    <phoneticPr fontId="75"/>
  </si>
  <si>
    <t>請負代金額</t>
    <rPh sb="0" eb="5">
      <t>ウケオイダイキンガク</t>
    </rPh>
    <phoneticPr fontId="75"/>
  </si>
  <si>
    <t>※１）建設業法第２６条第３項ただし書の規定の適用を受ける監理技術者（以下、「特例監理技術者」という。）</t>
    <phoneticPr fontId="75"/>
  </si>
  <si>
    <t>※２）建設業法第２６条第３項ただし書による監理技術者の職務を補佐する者（以下　、「監理技術者補佐」という）</t>
    <phoneticPr fontId="75"/>
  </si>
  <si>
    <t>※３）新たに配置する監理技術者補佐の雇用関係、資格等を確認できる公的機関が発行した書類の写しを添付すること。</t>
    <phoneticPr fontId="75"/>
  </si>
  <si>
    <t>　　１．本工事において、特例監理技術者の配置を行う場合は以下の（１）～（９）の要件を全て満たさなけれ</t>
    <phoneticPr fontId="75"/>
  </si>
  <si>
    <t>　　　　ばならない。</t>
    <phoneticPr fontId="75"/>
  </si>
  <si>
    <t>　　　　ただし、当初予定価格が３億円以上の工事、または、低入札調査基準価格を下回る価格で契約を締</t>
    <phoneticPr fontId="75"/>
  </si>
  <si>
    <t>　　　　結する場合は、特例監理技術者の配置は認めない。</t>
    <phoneticPr fontId="75"/>
  </si>
  <si>
    <t>　　　　（１）　監理技術者補佐を専任で配置すること。</t>
    <phoneticPr fontId="75"/>
  </si>
  <si>
    <t>　　　　（２）　監理技術者補佐は、一級施工管理技士補（令和３年４月１日施行）又は一級施工管理技士等</t>
    <phoneticPr fontId="75"/>
  </si>
  <si>
    <t>　　　　　の国家資格者、学歴や実務経験により監理技術者の資格を有する者であること。なお、監理技術者</t>
    <phoneticPr fontId="75"/>
  </si>
  <si>
    <t>　　　　　補佐の建設業法第２７条の規定に基づく技術検定種目は、特例監理技術者に求める技術検定種目</t>
    <phoneticPr fontId="75"/>
  </si>
  <si>
    <t>　　　　　と同じであること。</t>
    <phoneticPr fontId="75"/>
  </si>
  <si>
    <t>　　　　（３）　監理技術者補佐は対象工事の受注者と直接的かつ恒常的な雇用関係にあること。</t>
    <phoneticPr fontId="75"/>
  </si>
  <si>
    <t>　　　　（４）　同一の特例監理技術者が配置できる工事の数は、本工事を含め同時に２件までとする。ただし、</t>
    <phoneticPr fontId="75"/>
  </si>
  <si>
    <t>　　　　　同一あるいは別々の発注者が、同一の建設業者と締結する契約工期の重複する複数の請負契約</t>
    <phoneticPr fontId="75"/>
  </si>
  <si>
    <t>　　　　　に係る工事であって、かつ、それぞれの工事の対象となる工作物等に一体性が認められるもの（当</t>
    <phoneticPr fontId="75"/>
  </si>
  <si>
    <t>　　　　　初の請負契約以外の請負契約が随意契約により締結される場合に限る。）については、これら複数</t>
    <rPh sb="5" eb="6">
      <t>ハツ</t>
    </rPh>
    <phoneticPr fontId="75"/>
  </si>
  <si>
    <t>　　　　　の工事を一の工事とみなす。</t>
    <phoneticPr fontId="75"/>
  </si>
  <si>
    <t>　　　　（５）　特例監理技術者が兼務できる工事は、久留米市内又は久留米市の隣接自治体内の工事でな</t>
    <phoneticPr fontId="75"/>
  </si>
  <si>
    <t>　　　　　ければならない。</t>
    <phoneticPr fontId="75"/>
  </si>
  <si>
    <t>　　　　（６）　特例監理技術者は、施工における主要な会議への参加、現場の巡回及び主要な工程の立会</t>
    <phoneticPr fontId="75"/>
  </si>
  <si>
    <t>　　　　　等の職務を適正に遂行しなければならない。</t>
    <rPh sb="5" eb="6">
      <t>トウ</t>
    </rPh>
    <phoneticPr fontId="75"/>
  </si>
  <si>
    <t>　　　　（７）　特例監理技術者と監理技術者補佐との間で常に連絡が取れる体制であること。</t>
    <phoneticPr fontId="75"/>
  </si>
  <si>
    <t>　　　　（８）　監理技術者補佐が担う業務等について、明らかにすること</t>
    <phoneticPr fontId="75"/>
  </si>
  <si>
    <t>　　　　（９）　本市以外の機関が発注する工事との兼務は、いずれの発注者も認めるものであること。</t>
    <phoneticPr fontId="75"/>
  </si>
  <si>
    <t>　　　２．特例監理技術者が兼務する工事が既契約の場合は契約が確認できる書類を添付すること。</t>
    <phoneticPr fontId="75"/>
  </si>
  <si>
    <t>　　　　　例）契約書の写し（発注機関、工期、工事箇所、請負代金額が確認できるもの）</t>
    <phoneticPr fontId="75"/>
  </si>
  <si>
    <t>　　　　　　　ＣＯＲＩＮＳの写し</t>
    <phoneticPr fontId="75"/>
  </si>
  <si>
    <t>　　　３．　別紙（業務分担、連絡体制等）を添付すること。</t>
    <phoneticPr fontId="75"/>
  </si>
  <si>
    <t>　　　４．届出した技術者は真にやむをえない場合を除き変更できない。（監理技術者の兼務を止め、監理技</t>
    <phoneticPr fontId="75"/>
  </si>
  <si>
    <t>　　　　　術者補佐を解除する場合を除く）</t>
    <phoneticPr fontId="75"/>
  </si>
  <si>
    <t>　　　５．工事の途中で監理技術者補佐の変更・解除がある場合は、予め監督職員等と協議を行い、技術者</t>
    <phoneticPr fontId="75"/>
  </si>
  <si>
    <t>　　　　　の配置、変更等を行う前に「監理技術者補佐変更・解除届」を提出し承認をえること。なお、「監理技</t>
    <phoneticPr fontId="75"/>
  </si>
  <si>
    <t>　　　　　術者補佐変更・解除届」は発注者が受理したことをもって承認したものとみなす。</t>
    <rPh sb="5" eb="6">
      <t>ジュツ</t>
    </rPh>
    <phoneticPr fontId="75"/>
  </si>
  <si>
    <t>別紙</t>
    <rPh sb="0" eb="2">
      <t>ベッシ</t>
    </rPh>
    <phoneticPr fontId="75"/>
  </si>
  <si>
    <t>業務分担、連絡体制等</t>
    <rPh sb="0" eb="4">
      <t>ギョウムブンタン</t>
    </rPh>
    <rPh sb="5" eb="9">
      <t>レンラクタイセイ</t>
    </rPh>
    <rPh sb="9" eb="10">
      <t>トウ</t>
    </rPh>
    <phoneticPr fontId="75"/>
  </si>
  <si>
    <t>○監理技術者</t>
    <phoneticPr fontId="75"/>
  </si>
  <si>
    <t>（例）</t>
    <rPh sb="1" eb="2">
      <t>レイ</t>
    </rPh>
    <phoneticPr fontId="75"/>
  </si>
  <si>
    <t>　・施工における主要な会議への参加</t>
    <phoneticPr fontId="75"/>
  </si>
  <si>
    <t>　・現場の巡回及び主要な工程の立ち合い</t>
    <phoneticPr fontId="75"/>
  </si>
  <si>
    <t>　・主要な機材の受け入れ、検査</t>
    <phoneticPr fontId="75"/>
  </si>
  <si>
    <t>　・施工計画書、承諾図、施工図の作成</t>
    <phoneticPr fontId="75"/>
  </si>
  <si>
    <t>　・工程管理</t>
    <phoneticPr fontId="75"/>
  </si>
  <si>
    <t>　・品質管理その他の技術上の管理</t>
    <phoneticPr fontId="75"/>
  </si>
  <si>
    <t>　・本工事の施工に従事する者の技術上の指導監督</t>
    <phoneticPr fontId="75"/>
  </si>
  <si>
    <t>○監理技術者補佐</t>
    <phoneticPr fontId="75"/>
  </si>
  <si>
    <t>　・会議への参加</t>
    <phoneticPr fontId="75"/>
  </si>
  <si>
    <t>　・施工計画書、承諾図、施工図の作成補佐</t>
    <phoneticPr fontId="75"/>
  </si>
  <si>
    <t>　・工程進捗状況の監理技術者への報告</t>
    <phoneticPr fontId="75"/>
  </si>
  <si>
    <t>　・品質管理その他の技術上の管理の補佐</t>
    <phoneticPr fontId="75"/>
  </si>
  <si>
    <t>　・本工事の施工に従事する者の技術上の指導監督の補佐</t>
    <phoneticPr fontId="75"/>
  </si>
  <si>
    <t>住　所</t>
    <rPh sb="0" eb="1">
      <t>ジュウ</t>
    </rPh>
    <rPh sb="2" eb="3">
      <t>ショ</t>
    </rPh>
    <phoneticPr fontId="75"/>
  </si>
  <si>
    <t>氏　名</t>
    <rPh sb="0" eb="1">
      <t>ウジ</t>
    </rPh>
    <rPh sb="2" eb="3">
      <t>ナ</t>
    </rPh>
    <phoneticPr fontId="75"/>
  </si>
  <si>
    <t>氏　　名</t>
    <rPh sb="0" eb="1">
      <t>ウジ</t>
    </rPh>
    <rPh sb="3" eb="4">
      <t>ナ</t>
    </rPh>
    <phoneticPr fontId="75"/>
  </si>
  <si>
    <t>資 格 等</t>
    <rPh sb="0" eb="1">
      <t>シ</t>
    </rPh>
    <rPh sb="2" eb="3">
      <t>カク</t>
    </rPh>
    <rPh sb="4" eb="5">
      <t>トウ</t>
    </rPh>
    <phoneticPr fontId="75"/>
  </si>
  <si>
    <t>　特例監理技術者（※１）の配置について、下記のとおり監理技術者補佐（※２）を専任で配置し、</t>
    <phoneticPr fontId="75"/>
  </si>
  <si>
    <t>　　年　　　月　　　日</t>
    <phoneticPr fontId="14"/>
  </si>
  <si>
    <t>発　注　課</t>
    <rPh sb="0" eb="1">
      <t>ハッ</t>
    </rPh>
    <rPh sb="2" eb="3">
      <t>チュウ</t>
    </rPh>
    <rPh sb="4" eb="5">
      <t>カ</t>
    </rPh>
    <phoneticPr fontId="75"/>
  </si>
  <si>
    <t>発注課</t>
    <rPh sb="0" eb="2">
      <t>ハッチュウ</t>
    </rPh>
    <rPh sb="2" eb="3">
      <t>カ</t>
    </rPh>
    <phoneticPr fontId="14"/>
  </si>
  <si>
    <t>　生</t>
    <rPh sb="1" eb="2">
      <t>ウ</t>
    </rPh>
    <phoneticPr fontId="14"/>
  </si>
  <si>
    <t>生</t>
    <rPh sb="0" eb="1">
      <t>ウ</t>
    </rPh>
    <phoneticPr fontId="14"/>
  </si>
  <si>
    <t xml:space="preserve"> 連絡体制</t>
    <rPh sb="1" eb="5">
      <t>レンラクタイセイ</t>
    </rPh>
    <phoneticPr fontId="75"/>
  </si>
  <si>
    <t xml:space="preserve"> 業務分担</t>
    <rPh sb="1" eb="5">
      <t>ギョウムブンタン</t>
    </rPh>
    <phoneticPr fontId="75"/>
  </si>
  <si>
    <t>（第２号様式）</t>
  </si>
  <si>
    <t>特定建設工事共同企業体協定書</t>
  </si>
  <si>
    <t>住　　　　所</t>
    <rPh sb="0" eb="1">
      <t>ジュウ</t>
    </rPh>
    <rPh sb="5" eb="6">
      <t>ショ</t>
    </rPh>
    <phoneticPr fontId="75"/>
  </si>
  <si>
    <t>商号又は名称</t>
    <rPh sb="0" eb="2">
      <t>ショウゴウ</t>
    </rPh>
    <rPh sb="2" eb="3">
      <t>マタ</t>
    </rPh>
    <rPh sb="4" eb="6">
      <t>メイショウ</t>
    </rPh>
    <phoneticPr fontId="75"/>
  </si>
  <si>
    <t>代表者職氏名</t>
    <rPh sb="0" eb="3">
      <t>ダイヒョウシャ</t>
    </rPh>
    <rPh sb="3" eb="4">
      <t>ショク</t>
    </rPh>
    <rPh sb="4" eb="6">
      <t>シメイ</t>
    </rPh>
    <phoneticPr fontId="75"/>
  </si>
  <si>
    <t>特定建設工事共同企業体協定書第8条に基づく協定書</t>
  </si>
  <si>
    <t>1　工事の名称</t>
    <phoneticPr fontId="75"/>
  </si>
  <si>
    <t>2　出資の割合</t>
    <phoneticPr fontId="75"/>
  </si>
  <si>
    <t>％</t>
    <phoneticPr fontId="75"/>
  </si>
  <si>
    <t>（目的）</t>
    <phoneticPr fontId="14"/>
  </si>
  <si>
    <t>第１条　</t>
    <phoneticPr fontId="14"/>
  </si>
  <si>
    <t>　前号に附帯する事業</t>
    <phoneticPr fontId="14"/>
  </si>
  <si>
    <t>一</t>
    <phoneticPr fontId="14"/>
  </si>
  <si>
    <t>二</t>
    <phoneticPr fontId="14"/>
  </si>
  <si>
    <t>（名称）</t>
    <rPh sb="1" eb="3">
      <t>メイショウ</t>
    </rPh>
    <phoneticPr fontId="14"/>
  </si>
  <si>
    <t>　当共同企業体は、次の事業を共同連帯して営むことを目的とする。</t>
    <phoneticPr fontId="14"/>
  </si>
  <si>
    <t>第２条　</t>
    <phoneticPr fontId="14"/>
  </si>
  <si>
    <t>（事務所の所在地）</t>
    <phoneticPr fontId="14"/>
  </si>
  <si>
    <t>第３条　</t>
    <phoneticPr fontId="14"/>
  </si>
  <si>
    <t>　当企業体は、事務所を代表者の住所に置く。</t>
    <phoneticPr fontId="14"/>
  </si>
  <si>
    <t>（成立の時期及び解散の時期）</t>
    <phoneticPr fontId="14"/>
  </si>
  <si>
    <t>第４条　</t>
    <phoneticPr fontId="14"/>
  </si>
  <si>
    <t>２</t>
    <phoneticPr fontId="14"/>
  </si>
  <si>
    <t>　前項の存続期間は、構成員全員の同意を得て、これを延長することができる。</t>
    <phoneticPr fontId="14"/>
  </si>
  <si>
    <t>３</t>
    <phoneticPr fontId="14"/>
  </si>
  <si>
    <t>　建設工事を請け負うことができなかったときは、当企業体は、前２項の規定にかかわらず、当該建設工事に係る請負契約が締結された日に解散するものとする。</t>
    <phoneticPr fontId="14"/>
  </si>
  <si>
    <t>　　</t>
    <phoneticPr fontId="75"/>
  </si>
  <si>
    <t>（構成員の住所及び名称）</t>
    <phoneticPr fontId="14"/>
  </si>
  <si>
    <t>第５条　</t>
    <phoneticPr fontId="14"/>
  </si>
  <si>
    <t>　当企業体の構成員は、次のとおりとする。</t>
    <phoneticPr fontId="14"/>
  </si>
  <si>
    <t>（代表者の名称）</t>
    <phoneticPr fontId="14"/>
  </si>
  <si>
    <t>第６条　</t>
    <phoneticPr fontId="14"/>
  </si>
  <si>
    <t>　当企業体は、令和○年○月○日に成立し、建設工事の請負契約の履行後3か月を経過するまでの間は解散することができない。</t>
    <rPh sb="7" eb="9">
      <t>レイワ</t>
    </rPh>
    <phoneticPr fontId="14"/>
  </si>
  <si>
    <t>（代表者の権限）</t>
    <phoneticPr fontId="14"/>
  </si>
  <si>
    <t>第７条　</t>
    <phoneticPr fontId="14"/>
  </si>
  <si>
    <t>　当企業体の代表者は、建設工事の施工に関し、当企業体を代表してその権限を行なうことを名義上明らかにした上で、発注者及び監督官庁等と折衝する権限並びに請負代金（前払金及び部分払金を含む。）の請求、受領及び当企業体に属する財産を管理する権限を有するものとする。</t>
    <phoneticPr fontId="14"/>
  </si>
  <si>
    <t>（構成員の出資の割合等）</t>
    <phoneticPr fontId="14"/>
  </si>
  <si>
    <t>第８条　</t>
    <phoneticPr fontId="14"/>
  </si>
  <si>
    <t>　当企業体の構成員の出資の割合は別に定めるところによるものとする。</t>
    <phoneticPr fontId="14"/>
  </si>
  <si>
    <t>　金銭以外のものによる出資については、時価を参しゃくのうえ構成員が協議して評価するものとする。</t>
    <phoneticPr fontId="14"/>
  </si>
  <si>
    <t>（運営委員会）</t>
    <phoneticPr fontId="14"/>
  </si>
  <si>
    <t>第９条　</t>
    <phoneticPr fontId="14"/>
  </si>
  <si>
    <t>　当企業体は、構成員全員をもって運営委員会を設け、組織及び編成並びに工事の施工の基本に関する事項、資金管理方法、下請企業の決定その他の当企業体の運営に関する基本的かつ重要な事項について協議の上決定し、建設工事の完成に当るものとする。</t>
    <phoneticPr fontId="14"/>
  </si>
  <si>
    <t>（構成員の責任）</t>
    <phoneticPr fontId="14"/>
  </si>
  <si>
    <t>第10条　</t>
    <phoneticPr fontId="14"/>
  </si>
  <si>
    <t>　各構成員は、建設工事の請負契約の履行及び下請契約その他の建設工事の実施の伴い当企業体が負担する債務の履行に関し、連帯して責任を負うものとする。</t>
    <phoneticPr fontId="14"/>
  </si>
  <si>
    <t>第11条　</t>
    <phoneticPr fontId="14"/>
  </si>
  <si>
    <t>　当企業体の取引金融機関は、○○銀行△△支店とし、共同企業体の名称を冠した代表者名義の別口預金口座によって取引するものとする。</t>
    <phoneticPr fontId="14"/>
  </si>
  <si>
    <t>←金融機関名を編集</t>
    <rPh sb="1" eb="5">
      <t>キンユウキカン</t>
    </rPh>
    <rPh sb="5" eb="6">
      <t>メイ</t>
    </rPh>
    <rPh sb="7" eb="9">
      <t>ヘンシュウ</t>
    </rPh>
    <phoneticPr fontId="14"/>
  </si>
  <si>
    <t>（取引金融機関）</t>
    <phoneticPr fontId="14"/>
  </si>
  <si>
    <t>（決算）</t>
    <phoneticPr fontId="14"/>
  </si>
  <si>
    <t>　当企業体は、工事竣工の都度当該工事について決算するものとする。</t>
    <phoneticPr fontId="14"/>
  </si>
  <si>
    <t>第12条　</t>
    <phoneticPr fontId="14"/>
  </si>
  <si>
    <t>（利益金の配当の割合）</t>
    <phoneticPr fontId="14"/>
  </si>
  <si>
    <t>第13条　</t>
    <phoneticPr fontId="14"/>
  </si>
  <si>
    <t>　決算の結果利益を生じた場合には、第8条に基づく協定書に規定する出資の割合により構成員に利益金を配当するものとする。</t>
    <phoneticPr fontId="14"/>
  </si>
  <si>
    <t>（欠損金の負担の割合）</t>
    <phoneticPr fontId="14"/>
  </si>
  <si>
    <t>第14条　</t>
    <phoneticPr fontId="14"/>
  </si>
  <si>
    <t>　決算の結果欠損金を生じた場合には、第8条に基づく協定書に規定する出資の割合により構成員が欠損金を負担するものとする。</t>
    <phoneticPr fontId="14"/>
  </si>
  <si>
    <t>（権利義務の譲渡の制限）</t>
    <phoneticPr fontId="14"/>
  </si>
  <si>
    <t>第15条　</t>
    <phoneticPr fontId="14"/>
  </si>
  <si>
    <t>　本協定書に基づく権利義務は他人に譲渡することはできない。</t>
    <phoneticPr fontId="14"/>
  </si>
  <si>
    <t>（工事途中における構成員の脱退に対する処置）</t>
    <phoneticPr fontId="14"/>
  </si>
  <si>
    <t>第16条　</t>
    <phoneticPr fontId="14"/>
  </si>
  <si>
    <t>　構成員は、発注者及び構成員全員の承認がなければ、当企業体が建設工事を完成する日までは脱退することができない。</t>
    <phoneticPr fontId="14"/>
  </si>
  <si>
    <t>　構成員のうち工事途中において前項の規定により脱退した者がある場合においては、残存構成員が共同連帯して建設工事を完成する。</t>
    <phoneticPr fontId="14"/>
  </si>
  <si>
    <t>４</t>
    <phoneticPr fontId="14"/>
  </si>
  <si>
    <t>　第１項の規定により構成員のうち脱退した者があるときは、残存構成員の出資の割合は、脱退構成員が脱退前に有していたところの出資の割合を、残存構成員が有している出資の割合により分割し、これを第８条に基づく協定書に規定する割合に加えた割合とする。</t>
    <phoneticPr fontId="14"/>
  </si>
  <si>
    <t>　脱退した構成員の出資金の返還は、決算の際行うものとする。ただし、決算の結果欠損金を生じた場合には、脱退した構成員の出資金から構成員が脱退しなかった場合に負担すべき金額を控除した金額を返還するものとする。</t>
    <phoneticPr fontId="14"/>
  </si>
  <si>
    <t>５</t>
    <phoneticPr fontId="14"/>
  </si>
  <si>
    <t>　決算の結果利益を生じた場合において、脱退構成員には利益金の配当は行わない。</t>
    <phoneticPr fontId="14"/>
  </si>
  <si>
    <t>（工事途中における構成員の破産又は解散に関する処置）</t>
    <phoneticPr fontId="14"/>
  </si>
  <si>
    <t>第17条　</t>
    <phoneticPr fontId="14"/>
  </si>
  <si>
    <t>　構成員のうちいずれかが工事途中において破産又は解散した場合においては、前条第2項から第5項までを準用するものとする。</t>
    <phoneticPr fontId="14"/>
  </si>
  <si>
    <t>（解散後の契約不適合責任）</t>
    <phoneticPr fontId="14"/>
  </si>
  <si>
    <t>第18条　</t>
    <phoneticPr fontId="14"/>
  </si>
  <si>
    <t>（協定書に定めのない事項）</t>
    <phoneticPr fontId="14"/>
  </si>
  <si>
    <t>第19条　</t>
    <phoneticPr fontId="14"/>
  </si>
  <si>
    <t>　この協定書に定めのない事項については、運営委員会において定めるものとする。</t>
    <phoneticPr fontId="14"/>
  </si>
  <si>
    <t>　　　　　　　　　　　　　　</t>
    <phoneticPr fontId="75"/>
  </si>
  <si>
    <t>共同企業体名</t>
    <phoneticPr fontId="14"/>
  </si>
  <si>
    <t>不要な場合は空欄（スペースキーを打つことで、「0」等の表示が消えます）</t>
    <phoneticPr fontId="14"/>
  </si>
  <si>
    <t>○○建設△△土木特定建設工事共同企業体</t>
    <phoneticPr fontId="14"/>
  </si>
  <si>
    <t>△△土木</t>
    <rPh sb="2" eb="4">
      <t>ドボク</t>
    </rPh>
    <phoneticPr fontId="14"/>
  </si>
  <si>
    <t>←入札公告日から入札締切日の間で共同企業体を結成した日付を記載すること</t>
    <rPh sb="1" eb="3">
      <t>ニュウサツ</t>
    </rPh>
    <rPh sb="3" eb="6">
      <t>コウコクビ</t>
    </rPh>
    <rPh sb="8" eb="11">
      <t>ニュウサツシ</t>
    </rPh>
    <rPh sb="11" eb="12">
      <t>キ</t>
    </rPh>
    <rPh sb="12" eb="13">
      <t>ビ</t>
    </rPh>
    <rPh sb="14" eb="15">
      <t>アイダ</t>
    </rPh>
    <rPh sb="16" eb="18">
      <t>キョウドウ</t>
    </rPh>
    <rPh sb="18" eb="21">
      <t>キギョウタイ</t>
    </rPh>
    <rPh sb="22" eb="24">
      <t>ケッセイ</t>
    </rPh>
    <rPh sb="26" eb="28">
      <t>ヒヅケ</t>
    </rPh>
    <rPh sb="29" eb="31">
      <t>キサイ</t>
    </rPh>
    <phoneticPr fontId="14"/>
  </si>
  <si>
    <t>←第４条で記載した日付を記入</t>
    <rPh sb="1" eb="2">
      <t>ダイ</t>
    </rPh>
    <rPh sb="3" eb="4">
      <t>ジョウ</t>
    </rPh>
    <rPh sb="5" eb="7">
      <t>キサイ</t>
    </rPh>
    <rPh sb="9" eb="11">
      <t>ヒヅケ</t>
    </rPh>
    <rPh sb="12" eb="14">
      <t>キニュウ</t>
    </rPh>
    <phoneticPr fontId="14"/>
  </si>
  <si>
    <t>久留米市△△町１２３</t>
    <rPh sb="0" eb="4">
      <t>クルメシ</t>
    </rPh>
    <rPh sb="6" eb="7">
      <t>マチ</t>
    </rPh>
    <phoneticPr fontId="14"/>
  </si>
  <si>
    <t>代表取締役　△△　□□</t>
    <rPh sb="0" eb="5">
      <t>ダイヒョウトリシマリヤク</t>
    </rPh>
    <phoneticPr fontId="14"/>
  </si>
  <si>
    <t>←工事発注表の出資比率に関する条件を確認</t>
    <rPh sb="1" eb="6">
      <t>コウジハッチュウヒョウ</t>
    </rPh>
    <rPh sb="7" eb="11">
      <t>シュッシヒリツ</t>
    </rPh>
    <rPh sb="12" eb="13">
      <t>カン</t>
    </rPh>
    <rPh sb="15" eb="17">
      <t>ジョウケン</t>
    </rPh>
    <rPh sb="18" eb="20">
      <t>カクニン</t>
    </rPh>
    <phoneticPr fontId="14"/>
  </si>
  <si>
    <t>久留米市◇◇町１２３</t>
    <rPh sb="0" eb="4">
      <t>クルメシ</t>
    </rPh>
    <rPh sb="6" eb="7">
      <t>マチ</t>
    </rPh>
    <phoneticPr fontId="14"/>
  </si>
  <si>
    <t>◇◇組</t>
    <rPh sb="2" eb="3">
      <t>グミ</t>
    </rPh>
    <phoneticPr fontId="14"/>
  </si>
  <si>
    <t>代表取締役　◇◇　○○</t>
    <rPh sb="0" eb="5">
      <t>ダイヒョウトリシマリヤク</t>
    </rPh>
    <phoneticPr fontId="14"/>
  </si>
  <si>
    <t>確認</t>
    <rPh sb="0" eb="2">
      <t>カクニン</t>
    </rPh>
    <phoneticPr fontId="149"/>
  </si>
  <si>
    <t>別紙1</t>
    <rPh sb="0" eb="2">
      <t>ベッシ</t>
    </rPh>
    <phoneticPr fontId="149"/>
  </si>
  <si>
    <t>説　明　書</t>
    <rPh sb="0" eb="1">
      <t>セツ</t>
    </rPh>
    <rPh sb="2" eb="3">
      <t>メイ</t>
    </rPh>
    <rPh sb="4" eb="5">
      <t>ショ</t>
    </rPh>
    <phoneticPr fontId="149"/>
  </si>
  <si>
    <t>（発注者）</t>
    <rPh sb="1" eb="4">
      <t>ハッチュウシャ</t>
    </rPh>
    <phoneticPr fontId="149"/>
  </si>
  <si>
    <t>選択リスト1</t>
    <rPh sb="0" eb="2">
      <t>センタク</t>
    </rPh>
    <phoneticPr fontId="149"/>
  </si>
  <si>
    <t>久留米市長</t>
    <rPh sb="0" eb="3">
      <t>クルメ</t>
    </rPh>
    <rPh sb="3" eb="4">
      <t>シ</t>
    </rPh>
    <rPh sb="4" eb="5">
      <t>チョウ</t>
    </rPh>
    <phoneticPr fontId="149"/>
  </si>
  <si>
    <t>久留米市企業管理者</t>
    <rPh sb="0" eb="3">
      <t>クルメ</t>
    </rPh>
    <rPh sb="3" eb="4">
      <t>シ</t>
    </rPh>
    <rPh sb="4" eb="6">
      <t>キギョウ</t>
    </rPh>
    <rPh sb="6" eb="9">
      <t>カンリシャ</t>
    </rPh>
    <phoneticPr fontId="149"/>
  </si>
  <si>
    <t>（受注者）</t>
    <rPh sb="1" eb="4">
      <t>ジュチュウシャ</t>
    </rPh>
    <phoneticPr fontId="149"/>
  </si>
  <si>
    <t>住　　　　　所</t>
    <rPh sb="0" eb="1">
      <t>ジュウ</t>
    </rPh>
    <rPh sb="6" eb="7">
      <t>ショ</t>
    </rPh>
    <phoneticPr fontId="149"/>
  </si>
  <si>
    <t>商号又は名称</t>
  </si>
  <si>
    <t>代　　表　　者</t>
  </si>
  <si>
    <t>印</t>
    <phoneticPr fontId="149"/>
  </si>
  <si>
    <t>　建設工事に係る資材の再資源化等に関する法律第12条第1項の規定により、対象建設工事の分別解体等の</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rPh sb="43" eb="45">
      <t>ブンベツ</t>
    </rPh>
    <rPh sb="45" eb="47">
      <t>カイタイ</t>
    </rPh>
    <rPh sb="47" eb="48">
      <t>トウ</t>
    </rPh>
    <phoneticPr fontId="149"/>
  </si>
  <si>
    <t>計画等に係る事項について下記のとおり説明します。</t>
    <rPh sb="0" eb="2">
      <t>ケイカク</t>
    </rPh>
    <rPh sb="4" eb="5">
      <t>カカ</t>
    </rPh>
    <rPh sb="6" eb="8">
      <t>ジコウ</t>
    </rPh>
    <rPh sb="12" eb="14">
      <t>カキ</t>
    </rPh>
    <rPh sb="18" eb="20">
      <t>セツメイ</t>
    </rPh>
    <phoneticPr fontId="149"/>
  </si>
  <si>
    <t>記</t>
    <rPh sb="0" eb="1">
      <t>キ</t>
    </rPh>
    <phoneticPr fontId="149"/>
  </si>
  <si>
    <t>1.工事の名称</t>
    <rPh sb="5" eb="7">
      <t>メイショウ</t>
    </rPh>
    <phoneticPr fontId="149"/>
  </si>
  <si>
    <t>2.工事の場所</t>
    <rPh sb="2" eb="4">
      <t>コウジ</t>
    </rPh>
    <rPh sb="5" eb="7">
      <t>バショ</t>
    </rPh>
    <phoneticPr fontId="149"/>
  </si>
  <si>
    <t>久留米市</t>
    <rPh sb="0" eb="3">
      <t>クルメ</t>
    </rPh>
    <rPh sb="3" eb="4">
      <t>シ</t>
    </rPh>
    <phoneticPr fontId="149"/>
  </si>
  <si>
    <t>3.説明内容</t>
    <rPh sb="2" eb="4">
      <t>セツメイ</t>
    </rPh>
    <rPh sb="4" eb="6">
      <t>ナイヨウ</t>
    </rPh>
    <phoneticPr fontId="149"/>
  </si>
  <si>
    <t>添付資料のとおり</t>
    <rPh sb="0" eb="2">
      <t>テンプ</t>
    </rPh>
    <rPh sb="2" eb="4">
      <t>シリョウ</t>
    </rPh>
    <phoneticPr fontId="149"/>
  </si>
  <si>
    <t>4.添付資料</t>
    <rPh sb="2" eb="4">
      <t>テンプ</t>
    </rPh>
    <rPh sb="4" eb="6">
      <t>シリョウ</t>
    </rPh>
    <phoneticPr fontId="149"/>
  </si>
  <si>
    <t>①別表（別表１～３のうちに該当するものに必要事項を記載したもの）</t>
    <rPh sb="1" eb="3">
      <t>ベッピョウ</t>
    </rPh>
    <rPh sb="4" eb="6">
      <t>ベッピョウ</t>
    </rPh>
    <rPh sb="13" eb="15">
      <t>ガイトウ</t>
    </rPh>
    <rPh sb="20" eb="22">
      <t>ヒツヨウ</t>
    </rPh>
    <rPh sb="22" eb="24">
      <t>ジコウ</t>
    </rPh>
    <rPh sb="25" eb="27">
      <t>キサイ</t>
    </rPh>
    <phoneticPr fontId="149"/>
  </si>
  <si>
    <t>別表1（建築物に係る解体工事）</t>
    <rPh sb="0" eb="2">
      <t>ベッピョウ</t>
    </rPh>
    <rPh sb="4" eb="7">
      <t>ケンチクブツ</t>
    </rPh>
    <rPh sb="8" eb="9">
      <t>カカ</t>
    </rPh>
    <rPh sb="10" eb="12">
      <t>カイタイ</t>
    </rPh>
    <rPh sb="12" eb="14">
      <t>コウジ</t>
    </rPh>
    <phoneticPr fontId="149"/>
  </si>
  <si>
    <t>別表2（建築物に係る新築工事等（新築・増築・修繕・模様替））</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phoneticPr fontId="149"/>
  </si>
  <si>
    <t>別表3（建築物以外のものに係る解体工事又は新築工事等（土木工事等））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2">
      <t>コウジトウ</t>
    </rPh>
    <phoneticPr fontId="149"/>
  </si>
  <si>
    <t>②工程の概要を示す資料（特に必要な場合）</t>
    <rPh sb="1" eb="3">
      <t>コウテイ</t>
    </rPh>
    <rPh sb="4" eb="6">
      <t>ガイヨウ</t>
    </rPh>
    <rPh sb="7" eb="8">
      <t>シメ</t>
    </rPh>
    <rPh sb="9" eb="11">
      <t>シリョウ</t>
    </rPh>
    <rPh sb="12" eb="13">
      <t>トク</t>
    </rPh>
    <rPh sb="14" eb="16">
      <t>ヒツヨウ</t>
    </rPh>
    <rPh sb="17" eb="19">
      <t>バアイ</t>
    </rPh>
    <phoneticPr fontId="149"/>
  </si>
  <si>
    <t>殿</t>
    <rPh sb="0" eb="1">
      <t>ドノ</t>
    </rPh>
    <phoneticPr fontId="149"/>
  </si>
  <si>
    <t>別表３</t>
    <phoneticPr fontId="149"/>
  </si>
  <si>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149"/>
  </si>
  <si>
    <t>分別解体等の計画等</t>
    <rPh sb="0" eb="2">
      <t>ブンベツ</t>
    </rPh>
    <rPh sb="2" eb="5">
      <t>カイタイトウ</t>
    </rPh>
    <rPh sb="6" eb="8">
      <t>ケイカク</t>
    </rPh>
    <rPh sb="8" eb="9">
      <t>ナド</t>
    </rPh>
    <phoneticPr fontId="149"/>
  </si>
  <si>
    <t>工作物の構造
（解体工事のみ）</t>
    <rPh sb="0" eb="3">
      <t>コウサクブツ</t>
    </rPh>
    <rPh sb="4" eb="6">
      <t>コウゾウ</t>
    </rPh>
    <rPh sb="8" eb="10">
      <t>カイタイ</t>
    </rPh>
    <rPh sb="10" eb="12">
      <t>コウジ</t>
    </rPh>
    <phoneticPr fontId="149"/>
  </si>
  <si>
    <t>□鉄筋コンクリート造　□その他（　　　　　　　　　　　）</t>
    <rPh sb="1" eb="3">
      <t>テッキン</t>
    </rPh>
    <rPh sb="9" eb="10">
      <t>ゾウ</t>
    </rPh>
    <rPh sb="14" eb="15">
      <t>タ</t>
    </rPh>
    <phoneticPr fontId="149"/>
  </si>
  <si>
    <t>工事の種類</t>
    <rPh sb="0" eb="2">
      <t>コウジ</t>
    </rPh>
    <rPh sb="3" eb="5">
      <t>シュルイ</t>
    </rPh>
    <phoneticPr fontId="149"/>
  </si>
  <si>
    <t>□新築工事　□維持・修繕工事　□解体工事</t>
    <rPh sb="1" eb="3">
      <t>シンチク</t>
    </rPh>
    <rPh sb="3" eb="5">
      <t>コウジ</t>
    </rPh>
    <rPh sb="7" eb="9">
      <t>イジ</t>
    </rPh>
    <rPh sb="10" eb="12">
      <t>シュウゼン</t>
    </rPh>
    <rPh sb="12" eb="14">
      <t>コウジ</t>
    </rPh>
    <rPh sb="16" eb="18">
      <t>カイタイ</t>
    </rPh>
    <rPh sb="18" eb="20">
      <t>コウジ</t>
    </rPh>
    <phoneticPr fontId="149"/>
  </si>
  <si>
    <t>□電気　□水道　□ガス　□下水道　□鉄道　□電話</t>
    <rPh sb="1" eb="3">
      <t>デンキ</t>
    </rPh>
    <rPh sb="5" eb="7">
      <t>スイドウ</t>
    </rPh>
    <rPh sb="13" eb="16">
      <t>ゲスイドウ</t>
    </rPh>
    <rPh sb="18" eb="20">
      <t>テツドウ</t>
    </rPh>
    <rPh sb="22" eb="24">
      <t>デンワ</t>
    </rPh>
    <phoneticPr fontId="149"/>
  </si>
  <si>
    <t>□その他（　　　　　　　　　　　　　　　　　　　　　　）</t>
    <rPh sb="3" eb="4">
      <t>タ</t>
    </rPh>
    <phoneticPr fontId="149"/>
  </si>
  <si>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149"/>
  </si>
  <si>
    <t>□コンクリート　□コンクリート及び鉄から成る建設資材</t>
    <rPh sb="15" eb="16">
      <t>オヨ</t>
    </rPh>
    <rPh sb="17" eb="18">
      <t>テツ</t>
    </rPh>
    <rPh sb="20" eb="21">
      <t>ナ</t>
    </rPh>
    <rPh sb="22" eb="24">
      <t>ケンセツ</t>
    </rPh>
    <rPh sb="24" eb="26">
      <t>シザイ</t>
    </rPh>
    <phoneticPr fontId="149"/>
  </si>
  <si>
    <t>□アスファルト・コンクリート　□木材</t>
    <rPh sb="16" eb="18">
      <t>モクザイ</t>
    </rPh>
    <phoneticPr fontId="149"/>
  </si>
  <si>
    <t>工作物に関する調査の結果</t>
    <rPh sb="0" eb="3">
      <t>コウサクブツ</t>
    </rPh>
    <rPh sb="4" eb="5">
      <t>カン</t>
    </rPh>
    <rPh sb="7" eb="9">
      <t>チョウサ</t>
    </rPh>
    <rPh sb="10" eb="12">
      <t>ケッカ</t>
    </rPh>
    <phoneticPr fontId="149"/>
  </si>
  <si>
    <t>工作物の状況</t>
    <rPh sb="0" eb="3">
      <t>コウサクブツ</t>
    </rPh>
    <rPh sb="4" eb="6">
      <t>ジョウキョウ</t>
    </rPh>
    <phoneticPr fontId="149"/>
  </si>
  <si>
    <r>
      <t>築年数</t>
    </r>
    <r>
      <rPr>
        <u/>
        <sz val="11"/>
        <rFont val="ＪＳ明朝"/>
        <family val="1"/>
      </rPr>
      <t>　　　　</t>
    </r>
    <r>
      <rPr>
        <sz val="11"/>
        <rFont val="ＪＳ明朝"/>
        <family val="1"/>
      </rPr>
      <t xml:space="preserve">年
</t>
    </r>
    <rPh sb="0" eb="3">
      <t>チクネンスウ</t>
    </rPh>
    <rPh sb="7" eb="8">
      <t>ネン</t>
    </rPh>
    <phoneticPr fontId="149"/>
  </si>
  <si>
    <t>その他（　　　　　　　　　　　　　　　　　　　　　　　）</t>
    <phoneticPr fontId="149"/>
  </si>
  <si>
    <t>周辺状況</t>
    <rPh sb="0" eb="2">
      <t>シュウヘン</t>
    </rPh>
    <rPh sb="2" eb="4">
      <t>ジョウキョウ</t>
    </rPh>
    <phoneticPr fontId="149"/>
  </si>
  <si>
    <t>周辺にある施設　□住宅　□商業施設　□学校</t>
    <rPh sb="0" eb="2">
      <t>シュウヘン</t>
    </rPh>
    <rPh sb="5" eb="7">
      <t>シセツ</t>
    </rPh>
    <rPh sb="9" eb="11">
      <t>ジュウタク</t>
    </rPh>
    <rPh sb="13" eb="15">
      <t>ショウギョウ</t>
    </rPh>
    <rPh sb="15" eb="17">
      <t>シセツ</t>
    </rPh>
    <rPh sb="19" eb="21">
      <t>ガッコウ</t>
    </rPh>
    <phoneticPr fontId="149"/>
  </si>
  <si>
    <r>
      <t>敷地境界との最短距離　約</t>
    </r>
    <r>
      <rPr>
        <u/>
        <sz val="11"/>
        <rFont val="ＪＳ明朝"/>
        <family val="1"/>
      </rPr>
      <t>　　　　　</t>
    </r>
    <r>
      <rPr>
        <sz val="11"/>
        <rFont val="ＪＳ明朝"/>
        <family val="1"/>
      </rPr>
      <t xml:space="preserve">ｍ
</t>
    </r>
    <phoneticPr fontId="149"/>
  </si>
  <si>
    <t>その他（　　　　　   　　　　　　　　　　　　　　　　　　）</t>
    <phoneticPr fontId="149"/>
  </si>
  <si>
    <t>工作物に関する調査の結果及び工事着手前に実施する措置の内容</t>
    <rPh sb="0" eb="3">
      <t>コウサクブツ</t>
    </rPh>
    <rPh sb="4" eb="5">
      <t>セキ</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149"/>
  </si>
  <si>
    <t>工事着手前に実施する措置の内容</t>
    <rPh sb="0" eb="2">
      <t>コウジ</t>
    </rPh>
    <rPh sb="2" eb="4">
      <t>チャクシュ</t>
    </rPh>
    <rPh sb="4" eb="5">
      <t>マエ</t>
    </rPh>
    <rPh sb="6" eb="8">
      <t>ジッシ</t>
    </rPh>
    <rPh sb="10" eb="12">
      <t>ソチ</t>
    </rPh>
    <rPh sb="13" eb="15">
      <t>ナイヨウ</t>
    </rPh>
    <phoneticPr fontId="149"/>
  </si>
  <si>
    <t>作業場所</t>
    <rPh sb="0" eb="2">
      <t>サギョウ</t>
    </rPh>
    <rPh sb="2" eb="4">
      <t>バショ</t>
    </rPh>
    <phoneticPr fontId="149"/>
  </si>
  <si>
    <t xml:space="preserve">作業場所　□十分　□不十分
</t>
    <rPh sb="0" eb="2">
      <t>サギョウ</t>
    </rPh>
    <rPh sb="2" eb="4">
      <t>バショ</t>
    </rPh>
    <rPh sb="6" eb="8">
      <t>ジュウブン</t>
    </rPh>
    <rPh sb="10" eb="13">
      <t>フジュウブン</t>
    </rPh>
    <phoneticPr fontId="149"/>
  </si>
  <si>
    <t>その他（　　　　      　　　　　　　）</t>
    <phoneticPr fontId="149"/>
  </si>
  <si>
    <t>搬出経路</t>
    <rPh sb="0" eb="2">
      <t>ハンシュツ</t>
    </rPh>
    <rPh sb="2" eb="4">
      <t>ケイロ</t>
    </rPh>
    <phoneticPr fontId="149"/>
  </si>
  <si>
    <t xml:space="preserve">障害物　□有（　　　）　　　□無
</t>
    <rPh sb="0" eb="3">
      <t>ショウガイブツ</t>
    </rPh>
    <rPh sb="5" eb="6">
      <t>ア</t>
    </rPh>
    <rPh sb="15" eb="16">
      <t>ナ</t>
    </rPh>
    <phoneticPr fontId="149"/>
  </si>
  <si>
    <r>
      <t>前面道路の幅員　約</t>
    </r>
    <r>
      <rPr>
        <u/>
        <sz val="11"/>
        <rFont val="ＪＳ明朝"/>
        <family val="1"/>
      </rPr>
      <t>　　　　</t>
    </r>
    <r>
      <rPr>
        <sz val="11"/>
        <rFont val="ＪＳ明朝"/>
        <family val="1"/>
      </rPr>
      <t xml:space="preserve">ｍ
</t>
    </r>
    <phoneticPr fontId="149"/>
  </si>
  <si>
    <t xml:space="preserve">通学路　□有　　　　　　　　□無
</t>
    <phoneticPr fontId="149"/>
  </si>
  <si>
    <t>その他（　　　      　　　　　　　　）</t>
    <phoneticPr fontId="149"/>
  </si>
  <si>
    <r>
      <t xml:space="preserve">特定建設資材への付着物
</t>
    </r>
    <r>
      <rPr>
        <sz val="10"/>
        <rFont val="ＪＳ明朝"/>
        <family val="1"/>
      </rPr>
      <t>（解体・維持・修繕工事のみ）</t>
    </r>
    <rPh sb="0" eb="2">
      <t>トクテイ</t>
    </rPh>
    <rPh sb="2" eb="4">
      <t>ケンセツ</t>
    </rPh>
    <rPh sb="4" eb="6">
      <t>シザイ</t>
    </rPh>
    <rPh sb="8" eb="11">
      <t>フチャクブツ</t>
    </rPh>
    <rPh sb="13" eb="15">
      <t>カイタイ</t>
    </rPh>
    <rPh sb="16" eb="18">
      <t>イジ</t>
    </rPh>
    <rPh sb="19" eb="21">
      <t>シュウゼン</t>
    </rPh>
    <rPh sb="21" eb="23">
      <t>コウジ</t>
    </rPh>
    <phoneticPr fontId="149"/>
  </si>
  <si>
    <t>□有</t>
    <rPh sb="1" eb="2">
      <t>ア</t>
    </rPh>
    <phoneticPr fontId="149"/>
  </si>
  <si>
    <r>
      <t>□飛散性石綿</t>
    </r>
    <r>
      <rPr>
        <sz val="8"/>
        <rFont val="ＭＳ 明朝"/>
        <family val="1"/>
      </rPr>
      <t xml:space="preserve">（吹付け石綿、石綿含有吹付け
　ロックウール 等）
</t>
    </r>
    <r>
      <rPr>
        <sz val="10"/>
        <rFont val="ＭＳ ゴシック"/>
        <family val="3"/>
      </rPr>
      <t xml:space="preserve">
</t>
    </r>
    <r>
      <rPr>
        <sz val="9"/>
        <rFont val="ＭＳ ゴシック"/>
        <family val="3"/>
      </rPr>
      <t>□非飛散性石綿</t>
    </r>
    <r>
      <rPr>
        <sz val="8"/>
        <rFont val="ＭＳ 明朝"/>
        <family val="1"/>
      </rPr>
      <t xml:space="preserve">（石綿含有ビニール床タイル 等)
</t>
    </r>
    <r>
      <rPr>
        <sz val="10"/>
        <rFont val="ＭＳ ゴシック"/>
        <family val="3"/>
      </rPr>
      <t xml:space="preserve">
</t>
    </r>
    <r>
      <rPr>
        <sz val="9"/>
        <rFont val="ＭＳ ゴシック"/>
        <family val="3"/>
      </rPr>
      <t>□その他(                  )</t>
    </r>
    <phoneticPr fontId="149"/>
  </si>
  <si>
    <t xml:space="preserve">□
</t>
    <phoneticPr fontId="149"/>
  </si>
  <si>
    <t>飛散性石綿に関する諸官庁届出
　（大防法、労安衛法・石綿予防規則）</t>
    <rPh sb="28" eb="30">
      <t>ヨボウ</t>
    </rPh>
    <phoneticPr fontId="149"/>
  </si>
  <si>
    <t>□</t>
    <phoneticPr fontId="149"/>
  </si>
  <si>
    <t>飛散性石綿の適正処理の実施</t>
    <phoneticPr fontId="149"/>
  </si>
  <si>
    <t>非飛散性石綿の適正処理の実施</t>
    <rPh sb="0" eb="1">
      <t>ヒ</t>
    </rPh>
    <rPh sb="1" eb="3">
      <t>ヒサン</t>
    </rPh>
    <rPh sb="3" eb="4">
      <t>セイ</t>
    </rPh>
    <rPh sb="4" eb="6">
      <t>イシワタ</t>
    </rPh>
    <rPh sb="7" eb="9">
      <t>テキセイ</t>
    </rPh>
    <rPh sb="9" eb="11">
      <t>ショリ</t>
    </rPh>
    <rPh sb="12" eb="14">
      <t>ジッシ</t>
    </rPh>
    <phoneticPr fontId="149"/>
  </si>
  <si>
    <t>□無</t>
    <phoneticPr fontId="149"/>
  </si>
  <si>
    <t>その他（　　　　　　　　　　　　）</t>
    <phoneticPr fontId="149"/>
  </si>
  <si>
    <r>
      <t xml:space="preserve">その他
</t>
    </r>
    <r>
      <rPr>
        <sz val="9"/>
        <rFont val="ＭＳ ゴシック"/>
        <family val="3"/>
      </rPr>
      <t/>
    </r>
    <rPh sb="2" eb="3">
      <t>タ</t>
    </rPh>
    <phoneticPr fontId="149"/>
  </si>
  <si>
    <r>
      <t>□飛散性石綿</t>
    </r>
    <r>
      <rPr>
        <sz val="8"/>
        <rFont val="ＭＳ 明朝"/>
        <family val="1"/>
      </rPr>
      <t xml:space="preserve">（鉄骨等に吹付けられた石綿、
　石綿を含有する断熱材・保温材・耐火被覆材 等) 
</t>
    </r>
    <r>
      <rPr>
        <sz val="10"/>
        <rFont val="ＭＳ ゴシック"/>
        <family val="3"/>
      </rPr>
      <t xml:space="preserve">
</t>
    </r>
    <r>
      <rPr>
        <sz val="9"/>
        <rFont val="ＭＳ ゴシック"/>
        <family val="3"/>
      </rPr>
      <t>□非飛散性石綿</t>
    </r>
    <r>
      <rPr>
        <sz val="8"/>
        <rFont val="ＭＳ 明朝"/>
        <family val="1"/>
      </rPr>
      <t>（スレートボード 等）</t>
    </r>
    <r>
      <rPr>
        <sz val="9"/>
        <rFont val="ＭＳ 明朝"/>
        <family val="1"/>
      </rPr>
      <t xml:space="preserve">
</t>
    </r>
    <r>
      <rPr>
        <sz val="9"/>
        <rFont val="ＭＳ ゴシック"/>
        <family val="3"/>
      </rPr>
      <t xml:space="preserve">
□その他(                   )</t>
    </r>
    <phoneticPr fontId="149"/>
  </si>
  <si>
    <r>
      <t>（特定建設資材に付着</t>
    </r>
    <r>
      <rPr>
        <u/>
        <sz val="9"/>
        <rFont val="ＭＳ ゴシック"/>
        <family val="3"/>
      </rPr>
      <t>していない</t>
    </r>
    <r>
      <rPr>
        <sz val="9"/>
        <rFont val="ＭＳ ゴシック"/>
        <family val="3"/>
      </rPr>
      <t>、
解体・維持修繕時に発生する有害物質）</t>
    </r>
    <phoneticPr fontId="149"/>
  </si>
  <si>
    <t>非飛散性石綿の適正処理の実施
　（※事前措置が必要な場合）</t>
    <phoneticPr fontId="149"/>
  </si>
  <si>
    <t>工程ごとの作業内容及び解体方法</t>
    <rPh sb="0" eb="2">
      <t>コウテイ</t>
    </rPh>
    <rPh sb="5" eb="7">
      <t>サギョウ</t>
    </rPh>
    <rPh sb="7" eb="9">
      <t>ナイヨウ</t>
    </rPh>
    <rPh sb="9" eb="10">
      <t>オヨ</t>
    </rPh>
    <rPh sb="11" eb="13">
      <t>カイタイ</t>
    </rPh>
    <rPh sb="13" eb="15">
      <t>ホウホウ</t>
    </rPh>
    <phoneticPr fontId="149"/>
  </si>
  <si>
    <t>工程</t>
    <rPh sb="0" eb="2">
      <t>コウテイ</t>
    </rPh>
    <phoneticPr fontId="149"/>
  </si>
  <si>
    <t>作業内容</t>
    <rPh sb="0" eb="2">
      <t>サギョウ</t>
    </rPh>
    <rPh sb="2" eb="4">
      <t>ナイヨウ</t>
    </rPh>
    <phoneticPr fontId="149"/>
  </si>
  <si>
    <t>分別解体等の方法
（解体工事のみ）</t>
    <rPh sb="0" eb="2">
      <t>ブンベツ</t>
    </rPh>
    <rPh sb="2" eb="5">
      <t>カイタイトウ</t>
    </rPh>
    <rPh sb="6" eb="8">
      <t>ホウホウ</t>
    </rPh>
    <rPh sb="10" eb="12">
      <t>カイタイ</t>
    </rPh>
    <rPh sb="12" eb="14">
      <t>コウジ</t>
    </rPh>
    <phoneticPr fontId="149"/>
  </si>
  <si>
    <t>①仮設</t>
    <rPh sb="1" eb="3">
      <t>カセツ</t>
    </rPh>
    <phoneticPr fontId="149"/>
  </si>
  <si>
    <t>仮設工事　□有　□無</t>
    <rPh sb="0" eb="2">
      <t>カセツ</t>
    </rPh>
    <rPh sb="2" eb="4">
      <t>コウジ</t>
    </rPh>
    <rPh sb="6" eb="7">
      <t>ユウ</t>
    </rPh>
    <rPh sb="9" eb="10">
      <t>ム</t>
    </rPh>
    <phoneticPr fontId="149"/>
  </si>
  <si>
    <t>□　手作業</t>
    <rPh sb="2" eb="5">
      <t>テサギョウ</t>
    </rPh>
    <phoneticPr fontId="149"/>
  </si>
  <si>
    <t>□　手作業・機械作業の併用</t>
    <rPh sb="2" eb="5">
      <t>テサギョウ</t>
    </rPh>
    <rPh sb="6" eb="8">
      <t>キカイ</t>
    </rPh>
    <rPh sb="8" eb="10">
      <t>サギョウ</t>
    </rPh>
    <rPh sb="11" eb="13">
      <t>ヘイヨウ</t>
    </rPh>
    <phoneticPr fontId="149"/>
  </si>
  <si>
    <t>②土工</t>
    <rPh sb="1" eb="3">
      <t>ドコウ</t>
    </rPh>
    <phoneticPr fontId="149"/>
  </si>
  <si>
    <t>土工事　□有　□無</t>
    <rPh sb="0" eb="1">
      <t>ツチ</t>
    </rPh>
    <rPh sb="1" eb="3">
      <t>コウジ</t>
    </rPh>
    <rPh sb="5" eb="6">
      <t>ユウ</t>
    </rPh>
    <rPh sb="8" eb="9">
      <t>ム</t>
    </rPh>
    <phoneticPr fontId="149"/>
  </si>
  <si>
    <t>③基礎</t>
    <rPh sb="1" eb="3">
      <t>キソ</t>
    </rPh>
    <phoneticPr fontId="149"/>
  </si>
  <si>
    <t>基礎工事　□有　□無</t>
    <rPh sb="0" eb="2">
      <t>キソ</t>
    </rPh>
    <rPh sb="2" eb="4">
      <t>コウジ</t>
    </rPh>
    <rPh sb="6" eb="7">
      <t>ユウ</t>
    </rPh>
    <rPh sb="9" eb="10">
      <t>ム</t>
    </rPh>
    <phoneticPr fontId="149"/>
  </si>
  <si>
    <t>④本体構造</t>
    <rPh sb="1" eb="3">
      <t>ホンタイ</t>
    </rPh>
    <rPh sb="3" eb="5">
      <t>コウゾウ</t>
    </rPh>
    <phoneticPr fontId="149"/>
  </si>
  <si>
    <t>本体構造の工事　□有　□無</t>
    <rPh sb="0" eb="2">
      <t>ホンタイ</t>
    </rPh>
    <rPh sb="2" eb="4">
      <t>コウゾウ</t>
    </rPh>
    <rPh sb="5" eb="7">
      <t>コウジ</t>
    </rPh>
    <rPh sb="9" eb="10">
      <t>ユウ</t>
    </rPh>
    <rPh sb="12" eb="13">
      <t>ム</t>
    </rPh>
    <phoneticPr fontId="149"/>
  </si>
  <si>
    <t>⑤本体付属品</t>
    <rPh sb="1" eb="3">
      <t>ホンタイ</t>
    </rPh>
    <rPh sb="3" eb="6">
      <t>フゾクヒン</t>
    </rPh>
    <phoneticPr fontId="149"/>
  </si>
  <si>
    <t>本体付属品の工事　□有　□無</t>
    <rPh sb="0" eb="2">
      <t>ホンタイ</t>
    </rPh>
    <rPh sb="2" eb="5">
      <t>フゾクヒン</t>
    </rPh>
    <rPh sb="6" eb="8">
      <t>コウジ</t>
    </rPh>
    <rPh sb="10" eb="11">
      <t>ア</t>
    </rPh>
    <rPh sb="13" eb="14">
      <t>ナ</t>
    </rPh>
    <phoneticPr fontId="149"/>
  </si>
  <si>
    <t>⑥その他
（　　　　　　　）</t>
    <rPh sb="3" eb="4">
      <t>タ</t>
    </rPh>
    <phoneticPr fontId="149"/>
  </si>
  <si>
    <t>その他の工事　□有　□無</t>
    <rPh sb="2" eb="3">
      <t>タ</t>
    </rPh>
    <rPh sb="4" eb="6">
      <t>コウジ</t>
    </rPh>
    <rPh sb="8" eb="9">
      <t>ア</t>
    </rPh>
    <rPh sb="11" eb="12">
      <t>ナ</t>
    </rPh>
    <phoneticPr fontId="149"/>
  </si>
  <si>
    <t>工事の工程の順序
（解体工事のみ）</t>
    <rPh sb="0" eb="2">
      <t>コウジ</t>
    </rPh>
    <rPh sb="3" eb="5">
      <t>コウテイ</t>
    </rPh>
    <rPh sb="6" eb="8">
      <t>ジュンジョ</t>
    </rPh>
    <rPh sb="10" eb="12">
      <t>カイタイ</t>
    </rPh>
    <rPh sb="12" eb="14">
      <t>コウジ</t>
    </rPh>
    <phoneticPr fontId="149"/>
  </si>
  <si>
    <t>□上の工程における⑤→④→③の順序</t>
    <rPh sb="1" eb="2">
      <t>ウエ</t>
    </rPh>
    <rPh sb="3" eb="5">
      <t>コウテイ</t>
    </rPh>
    <rPh sb="15" eb="17">
      <t>ジュンジョ</t>
    </rPh>
    <phoneticPr fontId="149"/>
  </si>
  <si>
    <t>□その他（    　　        　　　　　　　　　　　　　）</t>
    <rPh sb="3" eb="4">
      <t>タ</t>
    </rPh>
    <phoneticPr fontId="149"/>
  </si>
  <si>
    <t>その他の場合の理由（　　　          　　　　　　　　）</t>
    <rPh sb="2" eb="3">
      <t>タ</t>
    </rPh>
    <rPh sb="4" eb="6">
      <t>バアイ</t>
    </rPh>
    <rPh sb="7" eb="9">
      <t>リユウ</t>
    </rPh>
    <phoneticPr fontId="149"/>
  </si>
  <si>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149"/>
  </si>
  <si>
    <t>　　　　　　　　　トン</t>
    <phoneticPr fontId="149"/>
  </si>
  <si>
    <t>廃棄物発生見込量</t>
    <rPh sb="0" eb="3">
      <t>ハイキブツ</t>
    </rPh>
    <rPh sb="3" eb="5">
      <t>ハッセイ</t>
    </rPh>
    <rPh sb="5" eb="7">
      <t>ミコ</t>
    </rPh>
    <rPh sb="7" eb="8">
      <t>リョウ</t>
    </rPh>
    <phoneticPr fontId="149"/>
  </si>
  <si>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149"/>
  </si>
  <si>
    <t>種類</t>
    <rPh sb="0" eb="2">
      <t>シュルイ</t>
    </rPh>
    <phoneticPr fontId="149"/>
  </si>
  <si>
    <t>量の見込み</t>
    <rPh sb="0" eb="1">
      <t>リョウ</t>
    </rPh>
    <rPh sb="2" eb="4">
      <t>ミコ</t>
    </rPh>
    <phoneticPr fontId="149"/>
  </si>
  <si>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149"/>
  </si>
  <si>
    <t>□コンクリート塊</t>
    <rPh sb="7" eb="8">
      <t>カイ</t>
    </rPh>
    <phoneticPr fontId="149"/>
  </si>
  <si>
    <t>トン</t>
    <phoneticPr fontId="149"/>
  </si>
  <si>
    <t>□①　□②　□③　□④</t>
    <phoneticPr fontId="149"/>
  </si>
  <si>
    <t>□⑤　□⑥</t>
    <phoneticPr fontId="149"/>
  </si>
  <si>
    <t>□ｱｽﾌｧﾙﾄ･ｺﾝｸﾘｰﾄ塊</t>
    <rPh sb="14" eb="15">
      <t>カイ</t>
    </rPh>
    <phoneticPr fontId="149"/>
  </si>
  <si>
    <t>□建設発生木材</t>
    <rPh sb="1" eb="3">
      <t>ケンセツ</t>
    </rPh>
    <rPh sb="3" eb="5">
      <t>ハッセイ</t>
    </rPh>
    <rPh sb="5" eb="7">
      <t>モクザイ</t>
    </rPh>
    <phoneticPr fontId="149"/>
  </si>
  <si>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149"/>
  </si>
  <si>
    <t>備考</t>
    <phoneticPr fontId="149"/>
  </si>
  <si>
    <t>廃棄物の運搬先　　□コンクリート塊   （　　　　  　　　　　      　　　　　）  　□ｱｽﾌｧﾙﾄ･ｺﾝｸﾘｰﾄ塊  （　　　　　　  　　　      　　　　　）　
　　　　　　　　　　　　 □建設発生木材  （　　　　　　  　　　      　　　　　）　
主任技術者（監理技術者）又は技術管理者の保有資格（　　　　　　　　　　　　　　　　　　　　　　　　　　　　　　）</t>
    <rPh sb="0" eb="3">
      <t>ハイキブツ</t>
    </rPh>
    <rPh sb="4" eb="6">
      <t>ウンパン</t>
    </rPh>
    <rPh sb="6" eb="7">
      <t>サキ</t>
    </rPh>
    <rPh sb="138" eb="140">
      <t>シュニン</t>
    </rPh>
    <rPh sb="140" eb="143">
      <t>ギジュツシャ</t>
    </rPh>
    <rPh sb="144" eb="146">
      <t>カンリ</t>
    </rPh>
    <rPh sb="146" eb="149">
      <t>ギジュツシャ</t>
    </rPh>
    <rPh sb="150" eb="151">
      <t>マタ</t>
    </rPh>
    <rPh sb="152" eb="154">
      <t>ギジュツ</t>
    </rPh>
    <rPh sb="154" eb="156">
      <t>カンリ</t>
    </rPh>
    <rPh sb="156" eb="157">
      <t>シャ</t>
    </rPh>
    <rPh sb="158" eb="160">
      <t>ホユウ</t>
    </rPh>
    <rPh sb="160" eb="162">
      <t>シカク</t>
    </rPh>
    <phoneticPr fontId="149"/>
  </si>
  <si>
    <t>□欄には、該当箇所に「レ」を付すこと。</t>
    <rPh sb="1" eb="2">
      <t>ラン</t>
    </rPh>
    <rPh sb="5" eb="7">
      <t>ガイトウ</t>
    </rPh>
    <rPh sb="7" eb="9">
      <t>カショ</t>
    </rPh>
    <rPh sb="14" eb="15">
      <t>フ</t>
    </rPh>
    <phoneticPr fontId="149"/>
  </si>
  <si>
    <t>別紙2-3</t>
    <rPh sb="0" eb="2">
      <t>ベッシ</t>
    </rPh>
    <phoneticPr fontId="149"/>
  </si>
  <si>
    <t>建設工事に係る資材の再資源化等に関する法律第１３条及び省令第４条に基づく書面</t>
    <rPh sb="0" eb="2">
      <t>ケンセツ</t>
    </rPh>
    <rPh sb="2" eb="4">
      <t>コウジ</t>
    </rPh>
    <rPh sb="5" eb="6">
      <t>カカ</t>
    </rPh>
    <rPh sb="7" eb="9">
      <t>シザイ</t>
    </rPh>
    <rPh sb="10" eb="14">
      <t>サイシゲンカ</t>
    </rPh>
    <rPh sb="14" eb="15">
      <t>トウ</t>
    </rPh>
    <rPh sb="16" eb="17">
      <t>カン</t>
    </rPh>
    <rPh sb="19" eb="21">
      <t>ホウリツ</t>
    </rPh>
    <rPh sb="21" eb="22">
      <t>ダイ</t>
    </rPh>
    <rPh sb="24" eb="25">
      <t>ジョウ</t>
    </rPh>
    <rPh sb="25" eb="26">
      <t>オヨ</t>
    </rPh>
    <rPh sb="27" eb="29">
      <t>ショウレイ</t>
    </rPh>
    <rPh sb="29" eb="30">
      <t>ダイ</t>
    </rPh>
    <rPh sb="31" eb="32">
      <t>ジョウ</t>
    </rPh>
    <rPh sb="33" eb="34">
      <t>モト</t>
    </rPh>
    <rPh sb="36" eb="38">
      <t>ショメン</t>
    </rPh>
    <phoneticPr fontId="149"/>
  </si>
  <si>
    <t>（建築物以外のものに係る解体工事又は新築工事等（土木工事等）の場合）</t>
    <rPh sb="1" eb="4">
      <t>ケンチクブツ</t>
    </rPh>
    <rPh sb="4" eb="6">
      <t>イガイ</t>
    </rPh>
    <rPh sb="10" eb="11">
      <t>カカワ</t>
    </rPh>
    <rPh sb="12" eb="14">
      <t>カイタイ</t>
    </rPh>
    <rPh sb="14" eb="16">
      <t>コウジ</t>
    </rPh>
    <rPh sb="16" eb="17">
      <t>マタ</t>
    </rPh>
    <rPh sb="18" eb="20">
      <t>シンチク</t>
    </rPh>
    <rPh sb="20" eb="23">
      <t>コウジナド</t>
    </rPh>
    <rPh sb="24" eb="26">
      <t>ドボク</t>
    </rPh>
    <rPh sb="26" eb="29">
      <t>コウジナド</t>
    </rPh>
    <rPh sb="31" eb="33">
      <t>バアイ</t>
    </rPh>
    <phoneticPr fontId="149"/>
  </si>
  <si>
    <t>１．分別解体等の方法</t>
    <phoneticPr fontId="149"/>
  </si>
  <si>
    <t>工程ごとの作業内容及び解体方法</t>
    <phoneticPr fontId="149"/>
  </si>
  <si>
    <t>工　　程</t>
    <phoneticPr fontId="149"/>
  </si>
  <si>
    <t>分別解体等の方法</t>
    <rPh sb="0" eb="2">
      <t>ブンベツ</t>
    </rPh>
    <rPh sb="2" eb="4">
      <t>カイタイ</t>
    </rPh>
    <rPh sb="4" eb="5">
      <t>トウ</t>
    </rPh>
    <rPh sb="6" eb="8">
      <t>ホウホウ</t>
    </rPh>
    <phoneticPr fontId="149"/>
  </si>
  <si>
    <t>仮設工事</t>
    <rPh sb="0" eb="2">
      <t>カセツ</t>
    </rPh>
    <rPh sb="2" eb="4">
      <t>コウジ</t>
    </rPh>
    <phoneticPr fontId="149"/>
  </si>
  <si>
    <t>手作業</t>
  </si>
  <si>
    <t>有</t>
    <rPh sb="0" eb="1">
      <t>アリ</t>
    </rPh>
    <phoneticPr fontId="149"/>
  </si>
  <si>
    <t>手作業・機械作業の併用</t>
    <rPh sb="0" eb="1">
      <t>テ</t>
    </rPh>
    <rPh sb="1" eb="3">
      <t>サギョウ</t>
    </rPh>
    <phoneticPr fontId="149"/>
  </si>
  <si>
    <t>②土工</t>
    <rPh sb="1" eb="2">
      <t>ド</t>
    </rPh>
    <rPh sb="2" eb="3">
      <t>コウ</t>
    </rPh>
    <phoneticPr fontId="149"/>
  </si>
  <si>
    <t>土工事</t>
    <rPh sb="0" eb="1">
      <t>ド</t>
    </rPh>
    <rPh sb="1" eb="3">
      <t>コウジ</t>
    </rPh>
    <phoneticPr fontId="149"/>
  </si>
  <si>
    <t>基礎工事</t>
    <rPh sb="2" eb="4">
      <t>コウジ</t>
    </rPh>
    <phoneticPr fontId="149"/>
  </si>
  <si>
    <t>本体構造の工事</t>
    <rPh sb="0" eb="2">
      <t>ホンタイ</t>
    </rPh>
    <rPh sb="2" eb="4">
      <t>コウゾウ</t>
    </rPh>
    <rPh sb="5" eb="7">
      <t>コウジ</t>
    </rPh>
    <phoneticPr fontId="149"/>
  </si>
  <si>
    <t>⑤本体付属品</t>
    <rPh sb="1" eb="3">
      <t>ホンタイ</t>
    </rPh>
    <rPh sb="3" eb="5">
      <t>フゾク</t>
    </rPh>
    <rPh sb="5" eb="6">
      <t>ヒン</t>
    </rPh>
    <phoneticPr fontId="149"/>
  </si>
  <si>
    <t>本体付属品の工事</t>
    <rPh sb="0" eb="2">
      <t>ホンタイ</t>
    </rPh>
    <rPh sb="2" eb="4">
      <t>フゾク</t>
    </rPh>
    <rPh sb="4" eb="5">
      <t>ヒン</t>
    </rPh>
    <rPh sb="6" eb="8">
      <t>コウジ</t>
    </rPh>
    <phoneticPr fontId="149"/>
  </si>
  <si>
    <t>⑥その他</t>
    <rPh sb="3" eb="4">
      <t>タ</t>
    </rPh>
    <phoneticPr fontId="149"/>
  </si>
  <si>
    <t>その他の工事</t>
    <rPh sb="2" eb="3">
      <t>タ</t>
    </rPh>
    <rPh sb="4" eb="6">
      <t>コウジ</t>
    </rPh>
    <phoneticPr fontId="149"/>
  </si>
  <si>
    <t>（</t>
  </si>
  <si>
    <t>）</t>
  </si>
  <si>
    <t>「分別解体等の方法」については、該当のない場合は記載の必要はありません。</t>
    <rPh sb="1" eb="3">
      <t>ブンベツ</t>
    </rPh>
    <rPh sb="3" eb="6">
      <t>カイタイトウ</t>
    </rPh>
    <rPh sb="7" eb="9">
      <t>ホウホウ</t>
    </rPh>
    <phoneticPr fontId="149"/>
  </si>
  <si>
    <t>２．解体工事に要する費用</t>
    <phoneticPr fontId="149"/>
  </si>
  <si>
    <t>　　　（受注者の見積金額）</t>
    <phoneticPr fontId="149"/>
  </si>
  <si>
    <t>円（税込）</t>
    <rPh sb="0" eb="1">
      <t>エン</t>
    </rPh>
    <rPh sb="2" eb="3">
      <t>ゼイ</t>
    </rPh>
    <rPh sb="3" eb="4">
      <t>コ</t>
    </rPh>
    <phoneticPr fontId="149"/>
  </si>
  <si>
    <t>３．再資源化等をするための施設の名称及び所在地</t>
    <phoneticPr fontId="149"/>
  </si>
  <si>
    <t>特定建設資材廃棄物の種類</t>
  </si>
  <si>
    <t>施設の名称</t>
  </si>
  <si>
    <t>所在地</t>
  </si>
  <si>
    <t>※受注者が選択した施設を記載（品目ごとに複数記入可。書ききれない場合は別紙に記載してください。）</t>
    <rPh sb="26" eb="27">
      <t>カ</t>
    </rPh>
    <rPh sb="32" eb="34">
      <t>バアイ</t>
    </rPh>
    <rPh sb="35" eb="37">
      <t>ベッシ</t>
    </rPh>
    <rPh sb="38" eb="40">
      <t>キサイ</t>
    </rPh>
    <phoneticPr fontId="149"/>
  </si>
  <si>
    <t>４．特定建設資材廃棄物の再資源化等に要する費用　　　　　　　　　　　　　　　　</t>
    <phoneticPr fontId="149"/>
  </si>
  <si>
    <t>　　　（受注者の見積金額）</t>
  </si>
  <si>
    <t>請 負 者</t>
    <rPh sb="0" eb="3">
      <t>ウケオイ</t>
    </rPh>
    <rPh sb="4" eb="5">
      <t>シャ</t>
    </rPh>
    <phoneticPr fontId="149"/>
  </si>
  <si>
    <t>住　所</t>
    <rPh sb="0" eb="3">
      <t>ジュウショ</t>
    </rPh>
    <phoneticPr fontId="149"/>
  </si>
  <si>
    <t>受 託 者</t>
    <rPh sb="0" eb="5">
      <t>ジュタクシャ</t>
    </rPh>
    <phoneticPr fontId="149"/>
  </si>
  <si>
    <t>氏　名</t>
    <rPh sb="0" eb="3">
      <t>シメイ</t>
    </rPh>
    <phoneticPr fontId="149"/>
  </si>
  <si>
    <t>月　　日　　</t>
    <rPh sb="0" eb="1">
      <t>ガツ</t>
    </rPh>
    <rPh sb="3" eb="4">
      <t>ヒ</t>
    </rPh>
    <phoneticPr fontId="149"/>
  </si>
  <si>
    <t>　工　　種</t>
    <rPh sb="1" eb="2">
      <t>コウ</t>
    </rPh>
    <rPh sb="4" eb="5">
      <t>シュ</t>
    </rPh>
    <phoneticPr fontId="149"/>
  </si>
  <si>
    <t>・</t>
    <phoneticPr fontId="149"/>
  </si>
  <si>
    <t>備考</t>
    <rPh sb="0" eb="2">
      <t>ビコウ</t>
    </rPh>
    <phoneticPr fontId="149"/>
  </si>
  <si>
    <t>工 期 ･ 履 行 期 間 　：</t>
    <rPh sb="0" eb="3">
      <t>コウキ</t>
    </rPh>
    <rPh sb="6" eb="9">
      <t>リコウ</t>
    </rPh>
    <rPh sb="10" eb="13">
      <t>キカン</t>
    </rPh>
    <phoneticPr fontId="149"/>
  </si>
  <si>
    <t>起工番号</t>
    <rPh sb="0" eb="2">
      <t>キコウ</t>
    </rPh>
    <rPh sb="2" eb="4">
      <t>バンゴウ</t>
    </rPh>
    <phoneticPr fontId="149"/>
  </si>
  <si>
    <t>担当者</t>
    <rPh sb="0" eb="3">
      <t>タントウシャ</t>
    </rPh>
    <phoneticPr fontId="149"/>
  </si>
  <si>
    <t>建設業退職金共済制度共済証紙購入状況報告書</t>
    <rPh sb="0" eb="2">
      <t>ケンセツ</t>
    </rPh>
    <rPh sb="2" eb="3">
      <t>ギョウ</t>
    </rPh>
    <rPh sb="3" eb="6">
      <t>タイショクキン</t>
    </rPh>
    <rPh sb="6" eb="8">
      <t>キョウサイ</t>
    </rPh>
    <rPh sb="8" eb="10">
      <t>セイド</t>
    </rPh>
    <rPh sb="10" eb="12">
      <t>キョウサイ</t>
    </rPh>
    <rPh sb="12" eb="13">
      <t>ショウ</t>
    </rPh>
    <rPh sb="13" eb="14">
      <t>シ</t>
    </rPh>
    <rPh sb="14" eb="16">
      <t>コウニュウ</t>
    </rPh>
    <rPh sb="16" eb="18">
      <t>ジョウキョウ</t>
    </rPh>
    <rPh sb="18" eb="21">
      <t>ホウコクショ</t>
    </rPh>
    <phoneticPr fontId="149"/>
  </si>
  <si>
    <t>請負者　</t>
    <rPh sb="0" eb="2">
      <t>ウケオイ</t>
    </rPh>
    <rPh sb="2" eb="3">
      <t>シャ</t>
    </rPh>
    <phoneticPr fontId="149"/>
  </si>
  <si>
    <t>所在地又は名称</t>
    <rPh sb="0" eb="3">
      <t>ショザイチ</t>
    </rPh>
    <rPh sb="3" eb="4">
      <t>マタ</t>
    </rPh>
    <rPh sb="5" eb="7">
      <t>メイショウ</t>
    </rPh>
    <phoneticPr fontId="149"/>
  </si>
  <si>
    <t>商号又は名称</t>
    <rPh sb="0" eb="2">
      <t>ショウゴウ</t>
    </rPh>
    <rPh sb="2" eb="3">
      <t>マタ</t>
    </rPh>
    <rPh sb="4" eb="6">
      <t>メイショウ</t>
    </rPh>
    <phoneticPr fontId="149"/>
  </si>
  <si>
    <t>代表者職氏名</t>
    <rPh sb="0" eb="3">
      <t>ダイヒョウシャ</t>
    </rPh>
    <rPh sb="3" eb="4">
      <t>ショク</t>
    </rPh>
    <rPh sb="4" eb="6">
      <t>シメイ</t>
    </rPh>
    <phoneticPr fontId="149"/>
  </si>
  <si>
    <t>　　　下記のとおり証紙を購入したので、当該掛金収納書を添付して報告します。</t>
    <rPh sb="3" eb="5">
      <t>カキ</t>
    </rPh>
    <rPh sb="9" eb="11">
      <t>ショウシ</t>
    </rPh>
    <rPh sb="12" eb="14">
      <t>コウニュウ</t>
    </rPh>
    <rPh sb="19" eb="21">
      <t>トウガイ</t>
    </rPh>
    <rPh sb="21" eb="23">
      <t>カケキン</t>
    </rPh>
    <rPh sb="23" eb="25">
      <t>シュウノウ</t>
    </rPh>
    <rPh sb="25" eb="26">
      <t>ショ</t>
    </rPh>
    <rPh sb="27" eb="29">
      <t>テンプ</t>
    </rPh>
    <rPh sb="31" eb="33">
      <t>ホウコク</t>
    </rPh>
    <phoneticPr fontId="149"/>
  </si>
  <si>
    <t>１．工　事　名</t>
    <rPh sb="2" eb="3">
      <t>コウ</t>
    </rPh>
    <rPh sb="4" eb="5">
      <t>コト</t>
    </rPh>
    <rPh sb="6" eb="7">
      <t>メイ</t>
    </rPh>
    <phoneticPr fontId="149"/>
  </si>
  <si>
    <t>２．契約年月日</t>
    <rPh sb="2" eb="4">
      <t>ケイヤク</t>
    </rPh>
    <rPh sb="4" eb="7">
      <t>ネンガッピ</t>
    </rPh>
    <phoneticPr fontId="149"/>
  </si>
  <si>
    <t>３．契約金額</t>
    <rPh sb="2" eb="4">
      <t>ケイヤク</t>
    </rPh>
    <rPh sb="4" eb="6">
      <t>キンガク</t>
    </rPh>
    <phoneticPr fontId="149"/>
  </si>
  <si>
    <t>４．証紙購入の算定方法</t>
    <rPh sb="2" eb="4">
      <t>ショウシ</t>
    </rPh>
    <rPh sb="4" eb="6">
      <t>コウニュウ</t>
    </rPh>
    <rPh sb="7" eb="9">
      <t>サンテイ</t>
    </rPh>
    <rPh sb="9" eb="11">
      <t>ホウホウ</t>
    </rPh>
    <phoneticPr fontId="149"/>
  </si>
  <si>
    <t>　　ア．対象労働者数およびその就労予定日数による共済証紙購入額</t>
    <rPh sb="4" eb="6">
      <t>タイショウ</t>
    </rPh>
    <rPh sb="6" eb="9">
      <t>ロウドウシャ</t>
    </rPh>
    <rPh sb="9" eb="10">
      <t>スウ</t>
    </rPh>
    <rPh sb="15" eb="17">
      <t>シュウロウ</t>
    </rPh>
    <rPh sb="17" eb="19">
      <t>ヨテイ</t>
    </rPh>
    <rPh sb="19" eb="21">
      <t>ニッスウ</t>
    </rPh>
    <rPh sb="24" eb="26">
      <t>キョウサイ</t>
    </rPh>
    <rPh sb="26" eb="28">
      <t>ショウシ</t>
    </rPh>
    <rPh sb="28" eb="30">
      <t>コウニュウ</t>
    </rPh>
    <rPh sb="30" eb="31">
      <t>ガク</t>
    </rPh>
    <phoneticPr fontId="149"/>
  </si>
  <si>
    <t>　　　　　・対象労働者数　</t>
    <rPh sb="6" eb="8">
      <t>タイショウ</t>
    </rPh>
    <rPh sb="8" eb="11">
      <t>ロウドウシャ</t>
    </rPh>
    <rPh sb="11" eb="12">
      <t>スウ</t>
    </rPh>
    <phoneticPr fontId="149"/>
  </si>
  <si>
    <t>人</t>
    <rPh sb="0" eb="1">
      <t>ニン</t>
    </rPh>
    <phoneticPr fontId="149"/>
  </si>
  <si>
    <t>　　　　　・就労（予定）日数</t>
    <rPh sb="6" eb="8">
      <t>シュウロウ</t>
    </rPh>
    <rPh sb="9" eb="11">
      <t>ヨテイ</t>
    </rPh>
    <rPh sb="12" eb="14">
      <t>ニッスウ</t>
    </rPh>
    <phoneticPr fontId="149"/>
  </si>
  <si>
    <t>のべ</t>
    <phoneticPr fontId="149"/>
  </si>
  <si>
    <t>日</t>
    <rPh sb="0" eb="1">
      <t>ニチ</t>
    </rPh>
    <phoneticPr fontId="149"/>
  </si>
  <si>
    <t>　　　　　・共済証紙購入額　</t>
    <rPh sb="6" eb="8">
      <t>キョウサイ</t>
    </rPh>
    <rPh sb="8" eb="10">
      <t>ショウシ</t>
    </rPh>
    <rPh sb="10" eb="12">
      <t>コウニュウ</t>
    </rPh>
    <rPh sb="12" eb="13">
      <t>ガク</t>
    </rPh>
    <phoneticPr fontId="149"/>
  </si>
  <si>
    <t>円</t>
    <rPh sb="0" eb="1">
      <t>エン</t>
    </rPh>
    <phoneticPr fontId="149"/>
  </si>
  <si>
    <t>　　（証紙１日券＠３２０円×　　　　日分）</t>
    <rPh sb="3" eb="5">
      <t>ショウシ</t>
    </rPh>
    <rPh sb="6" eb="7">
      <t>ニチ</t>
    </rPh>
    <rPh sb="7" eb="8">
      <t>ケン</t>
    </rPh>
    <rPh sb="12" eb="13">
      <t>エン</t>
    </rPh>
    <rPh sb="18" eb="19">
      <t>ニチ</t>
    </rPh>
    <rPh sb="19" eb="20">
      <t>ブン</t>
    </rPh>
    <phoneticPr fontId="149"/>
  </si>
  <si>
    <t>　　イ．対象者の把握が困難なため、「共済証紙の購入の考え方」による共済証紙購入額</t>
    <rPh sb="4" eb="7">
      <t>タイショウシャ</t>
    </rPh>
    <rPh sb="8" eb="10">
      <t>ハアク</t>
    </rPh>
    <rPh sb="11" eb="13">
      <t>コンナン</t>
    </rPh>
    <rPh sb="18" eb="20">
      <t>キョウサイ</t>
    </rPh>
    <rPh sb="20" eb="22">
      <t>ショウシ</t>
    </rPh>
    <rPh sb="23" eb="25">
      <t>コウニュウ</t>
    </rPh>
    <rPh sb="26" eb="27">
      <t>カンガ</t>
    </rPh>
    <rPh sb="28" eb="29">
      <t>カタ</t>
    </rPh>
    <rPh sb="33" eb="35">
      <t>キョウサイ</t>
    </rPh>
    <rPh sb="35" eb="37">
      <t>ショウシ</t>
    </rPh>
    <rPh sb="37" eb="39">
      <t>コウニュウ</t>
    </rPh>
    <rPh sb="39" eb="40">
      <t>ガク</t>
    </rPh>
    <phoneticPr fontId="149"/>
  </si>
  <si>
    <t xml:space="preserve">　　　　（　　　　　　　　　　円） × （　　　/1000 ） × </t>
    <rPh sb="15" eb="16">
      <t>エン</t>
    </rPh>
    <phoneticPr fontId="149"/>
  </si>
  <si>
    <t>工事における労働者の建退共加入率（　　　％）</t>
    <rPh sb="0" eb="2">
      <t>コウジ</t>
    </rPh>
    <rPh sb="6" eb="9">
      <t>ロウドウシャ</t>
    </rPh>
    <rPh sb="10" eb="11">
      <t>ケン</t>
    </rPh>
    <rPh sb="11" eb="12">
      <t>タイ</t>
    </rPh>
    <rPh sb="12" eb="13">
      <t>トモ</t>
    </rPh>
    <rPh sb="13" eb="15">
      <t>カニュウ</t>
    </rPh>
    <rPh sb="15" eb="16">
      <t>リツ</t>
    </rPh>
    <phoneticPr fontId="149"/>
  </si>
  <si>
    <t>（総工事費）</t>
    <rPh sb="1" eb="2">
      <t>ソウ</t>
    </rPh>
    <rPh sb="2" eb="4">
      <t>コウジ</t>
    </rPh>
    <rPh sb="4" eb="5">
      <t>ヒ</t>
    </rPh>
    <phoneticPr fontId="149"/>
  </si>
  <si>
    <t>（当該工事の共済証紙購入率）</t>
    <rPh sb="1" eb="3">
      <t>トウガイ</t>
    </rPh>
    <rPh sb="3" eb="5">
      <t>コウジ</t>
    </rPh>
    <rPh sb="6" eb="8">
      <t>キョウサイ</t>
    </rPh>
    <rPh sb="8" eb="10">
      <t>ショウシ</t>
    </rPh>
    <rPh sb="10" eb="12">
      <t>コウニュウ</t>
    </rPh>
    <rPh sb="12" eb="13">
      <t>リツ</t>
    </rPh>
    <phoneticPr fontId="149"/>
  </si>
  <si>
    <t xml:space="preserve"> 　=            　　 円</t>
    <rPh sb="18" eb="19">
      <t>エン</t>
    </rPh>
    <phoneticPr fontId="149"/>
  </si>
  <si>
    <t>　　　　　　　　　　枚</t>
    <rPh sb="10" eb="11">
      <t>マイ</t>
    </rPh>
    <phoneticPr fontId="149"/>
  </si>
  <si>
    <t>　×　３２０円　＝</t>
    <rPh sb="6" eb="7">
      <t>エン</t>
    </rPh>
    <phoneticPr fontId="149"/>
  </si>
  <si>
    <t>５．共済証紙を購入しない又は購入が遅れる場合</t>
    <rPh sb="2" eb="4">
      <t>キョウサイ</t>
    </rPh>
    <rPh sb="4" eb="6">
      <t>ショウシ</t>
    </rPh>
    <rPh sb="7" eb="9">
      <t>コウニュウ</t>
    </rPh>
    <rPh sb="12" eb="13">
      <t>マタ</t>
    </rPh>
    <rPh sb="14" eb="16">
      <t>コウニュウ</t>
    </rPh>
    <rPh sb="17" eb="18">
      <t>オク</t>
    </rPh>
    <rPh sb="20" eb="22">
      <t>バアイ</t>
    </rPh>
    <phoneticPr fontId="149"/>
  </si>
  <si>
    <t>（共済証紙を購入しない理由、又は共済証紙購入が遅れる理由及び購入の予定時期を記入）</t>
    <rPh sb="1" eb="3">
      <t>キョウサイ</t>
    </rPh>
    <rPh sb="3" eb="5">
      <t>ショウシ</t>
    </rPh>
    <rPh sb="6" eb="8">
      <t>コウニュウ</t>
    </rPh>
    <rPh sb="11" eb="13">
      <t>リユウ</t>
    </rPh>
    <rPh sb="14" eb="15">
      <t>マタ</t>
    </rPh>
    <rPh sb="16" eb="18">
      <t>キョウサイ</t>
    </rPh>
    <rPh sb="18" eb="20">
      <t>ショウシ</t>
    </rPh>
    <rPh sb="20" eb="22">
      <t>コウニュウ</t>
    </rPh>
    <rPh sb="23" eb="24">
      <t>オク</t>
    </rPh>
    <rPh sb="26" eb="28">
      <t>リユウ</t>
    </rPh>
    <rPh sb="28" eb="29">
      <t>オヨ</t>
    </rPh>
    <rPh sb="30" eb="32">
      <t>コウニュウ</t>
    </rPh>
    <rPh sb="33" eb="35">
      <t>ヨテイ</t>
    </rPh>
    <rPh sb="35" eb="37">
      <t>ジキ</t>
    </rPh>
    <rPh sb="38" eb="40">
      <t>キニュウ</t>
    </rPh>
    <phoneticPr fontId="149"/>
  </si>
  <si>
    <t>６．掛金収納書（発注官公庁用）貼付欄</t>
    <rPh sb="2" eb="4">
      <t>カケキン</t>
    </rPh>
    <rPh sb="4" eb="6">
      <t>シュウノウ</t>
    </rPh>
    <rPh sb="6" eb="7">
      <t>ショ</t>
    </rPh>
    <rPh sb="8" eb="10">
      <t>ハッチュウ</t>
    </rPh>
    <rPh sb="10" eb="13">
      <t>カンコウチョウ</t>
    </rPh>
    <rPh sb="13" eb="14">
      <t>ヨウ</t>
    </rPh>
    <rPh sb="15" eb="17">
      <t>チョウフ</t>
    </rPh>
    <rPh sb="17" eb="18">
      <t>ラン</t>
    </rPh>
    <phoneticPr fontId="149"/>
  </si>
  <si>
    <t>あて</t>
    <phoneticPr fontId="14"/>
  </si>
  <si>
    <t>　÷　３２０円　＝</t>
    <rPh sb="6" eb="7">
      <t>エン</t>
    </rPh>
    <phoneticPr fontId="149"/>
  </si>
  <si>
    <t>枚（端数切り上げ）</t>
    <phoneticPr fontId="14"/>
  </si>
  <si>
    <t>円（共済証紙購入額）</t>
    <rPh sb="2" eb="4">
      <t>キョウサイ</t>
    </rPh>
    <rPh sb="4" eb="6">
      <t>ショウシ</t>
    </rPh>
    <rPh sb="6" eb="8">
      <t>コウニュウ</t>
    </rPh>
    <rPh sb="8" eb="9">
      <t>ガク</t>
    </rPh>
    <phoneticPr fontId="149"/>
  </si>
  <si>
    <t>請  求  書</t>
    <phoneticPr fontId="149"/>
  </si>
  <si>
    <t>　</t>
    <phoneticPr fontId="149"/>
  </si>
  <si>
    <t>確　認</t>
    <rPh sb="0" eb="1">
      <t>アキラ</t>
    </rPh>
    <rPh sb="2" eb="3">
      <t>シノブ</t>
    </rPh>
    <phoneticPr fontId="149"/>
  </si>
  <si>
    <t>金　額</t>
    <rPh sb="0" eb="1">
      <t>キン</t>
    </rPh>
    <rPh sb="2" eb="3">
      <t>ガク</t>
    </rPh>
    <phoneticPr fontId="149"/>
  </si>
  <si>
    <t>（金額の頭部には￥をお書きください。）</t>
    <rPh sb="1" eb="3">
      <t>キンガク</t>
    </rPh>
    <rPh sb="4" eb="6">
      <t>トウブ</t>
    </rPh>
    <rPh sb="11" eb="12">
      <t>カ</t>
    </rPh>
    <phoneticPr fontId="149"/>
  </si>
  <si>
    <t>上記の金額を請求します。</t>
    <rPh sb="0" eb="2">
      <t>ジョウキ</t>
    </rPh>
    <rPh sb="3" eb="5">
      <t>キンガク</t>
    </rPh>
    <rPh sb="6" eb="8">
      <t>セイキュウ</t>
    </rPh>
    <phoneticPr fontId="149"/>
  </si>
  <si>
    <t>　　年　　月　　日</t>
    <rPh sb="2" eb="3">
      <t>ネン</t>
    </rPh>
    <rPh sb="5" eb="6">
      <t>ツキ</t>
    </rPh>
    <rPh sb="8" eb="9">
      <t>ヒ</t>
    </rPh>
    <phoneticPr fontId="149"/>
  </si>
  <si>
    <t>（請求先）</t>
    <rPh sb="1" eb="3">
      <t>セイキュウ</t>
    </rPh>
    <rPh sb="3" eb="4">
      <t>サキ</t>
    </rPh>
    <phoneticPr fontId="149"/>
  </si>
  <si>
    <t>久留米市長</t>
    <rPh sb="0" eb="3">
      <t>クルメ</t>
    </rPh>
    <rPh sb="3" eb="5">
      <t>シチョウ</t>
    </rPh>
    <phoneticPr fontId="149"/>
  </si>
  <si>
    <t>〒</t>
    <phoneticPr fontId="149"/>
  </si>
  <si>
    <t>－</t>
    <phoneticPr fontId="149"/>
  </si>
  <si>
    <t>住　所</t>
    <rPh sb="0" eb="1">
      <t>ジュウ</t>
    </rPh>
    <rPh sb="2" eb="3">
      <t>ショ</t>
    </rPh>
    <phoneticPr fontId="149"/>
  </si>
  <si>
    <t>（ﾌﾘｶﾞﾅ）</t>
    <phoneticPr fontId="149"/>
  </si>
  <si>
    <t>氏　名</t>
    <rPh sb="0" eb="1">
      <t>シ</t>
    </rPh>
    <rPh sb="2" eb="3">
      <t>メイ</t>
    </rPh>
    <phoneticPr fontId="149"/>
  </si>
  <si>
    <t>TEL</t>
    <phoneticPr fontId="149"/>
  </si>
  <si>
    <t>件　名</t>
    <rPh sb="0" eb="1">
      <t>ケン</t>
    </rPh>
    <rPh sb="2" eb="3">
      <t>メイ</t>
    </rPh>
    <phoneticPr fontId="149"/>
  </si>
  <si>
    <t>工事名　：</t>
    <rPh sb="0" eb="2">
      <t>コウジ</t>
    </rPh>
    <rPh sb="2" eb="3">
      <t>メイ</t>
    </rPh>
    <phoneticPr fontId="149"/>
  </si>
  <si>
    <t>工事場所：</t>
    <rPh sb="0" eb="2">
      <t>コウジ</t>
    </rPh>
    <rPh sb="2" eb="4">
      <t>バショ</t>
    </rPh>
    <phoneticPr fontId="149"/>
  </si>
  <si>
    <t>支払方法</t>
    <rPh sb="0" eb="2">
      <t>シハライ</t>
    </rPh>
    <rPh sb="2" eb="4">
      <t>ホウホウ</t>
    </rPh>
    <phoneticPr fontId="149"/>
  </si>
  <si>
    <t>次のいずれかに○をつけてください。</t>
    <rPh sb="0" eb="1">
      <t>ツギ</t>
    </rPh>
    <phoneticPr fontId="149"/>
  </si>
  <si>
    <t>１：口座</t>
    <rPh sb="2" eb="4">
      <t>コウザ</t>
    </rPh>
    <phoneticPr fontId="149"/>
  </si>
  <si>
    <t>２：現金</t>
    <rPh sb="2" eb="4">
      <t>ゲンキン</t>
    </rPh>
    <phoneticPr fontId="149"/>
  </si>
  <si>
    <t>　口座振替を希望される場合は、下記の事項を記入してください。</t>
    <rPh sb="1" eb="3">
      <t>コウザ</t>
    </rPh>
    <rPh sb="3" eb="5">
      <t>フリカエ</t>
    </rPh>
    <rPh sb="6" eb="8">
      <t>キボウ</t>
    </rPh>
    <rPh sb="11" eb="13">
      <t>バアイ</t>
    </rPh>
    <rPh sb="15" eb="17">
      <t>カキ</t>
    </rPh>
    <rPh sb="18" eb="20">
      <t>ジコウ</t>
    </rPh>
    <rPh sb="21" eb="23">
      <t>キニュウ</t>
    </rPh>
    <phoneticPr fontId="149"/>
  </si>
  <si>
    <t>金 融 機 関 名</t>
    <rPh sb="0" eb="1">
      <t>キン</t>
    </rPh>
    <rPh sb="2" eb="3">
      <t>ユウ</t>
    </rPh>
    <rPh sb="4" eb="5">
      <t>キ</t>
    </rPh>
    <rPh sb="6" eb="7">
      <t>セキ</t>
    </rPh>
    <rPh sb="8" eb="9">
      <t>メイ</t>
    </rPh>
    <phoneticPr fontId="149"/>
  </si>
  <si>
    <t>銀行 ・ 信用金庫</t>
    <rPh sb="0" eb="2">
      <t>ギンコウ</t>
    </rPh>
    <rPh sb="5" eb="7">
      <t>シンヨウ</t>
    </rPh>
    <rPh sb="7" eb="9">
      <t>キンコ</t>
    </rPh>
    <phoneticPr fontId="149"/>
  </si>
  <si>
    <t>支店</t>
    <rPh sb="0" eb="2">
      <t>シテン</t>
    </rPh>
    <phoneticPr fontId="149"/>
  </si>
  <si>
    <t>信用組合 ・ 農協</t>
    <rPh sb="0" eb="2">
      <t>シンヨウ</t>
    </rPh>
    <rPh sb="2" eb="4">
      <t>クミアイ</t>
    </rPh>
    <rPh sb="7" eb="9">
      <t>ノウキョウ</t>
    </rPh>
    <phoneticPr fontId="149"/>
  </si>
  <si>
    <t>支所</t>
    <rPh sb="0" eb="2">
      <t>シショ</t>
    </rPh>
    <phoneticPr fontId="149"/>
  </si>
  <si>
    <t>預  金  種  別</t>
    <rPh sb="0" eb="1">
      <t>アズカリ</t>
    </rPh>
    <rPh sb="3" eb="4">
      <t>カネ</t>
    </rPh>
    <rPh sb="6" eb="7">
      <t>タネ</t>
    </rPh>
    <rPh sb="9" eb="10">
      <t>ベツ</t>
    </rPh>
    <phoneticPr fontId="149"/>
  </si>
  <si>
    <t>１：普通</t>
    <rPh sb="2" eb="4">
      <t>フツウ</t>
    </rPh>
    <phoneticPr fontId="149"/>
  </si>
  <si>
    <t>２：当座</t>
    <rPh sb="2" eb="4">
      <t>トウザ</t>
    </rPh>
    <phoneticPr fontId="149"/>
  </si>
  <si>
    <t>３：貯蓄</t>
    <rPh sb="2" eb="4">
      <t>チョチク</t>
    </rPh>
    <phoneticPr fontId="149"/>
  </si>
  <si>
    <t>口  座  番  号</t>
    <rPh sb="0" eb="1">
      <t>クチ</t>
    </rPh>
    <rPh sb="3" eb="4">
      <t>ザ</t>
    </rPh>
    <rPh sb="6" eb="7">
      <t>バン</t>
    </rPh>
    <rPh sb="9" eb="10">
      <t>ゴウ</t>
    </rPh>
    <phoneticPr fontId="149"/>
  </si>
  <si>
    <t>（右づめでお願いします。）</t>
    <rPh sb="1" eb="2">
      <t>ミギ</t>
    </rPh>
    <rPh sb="6" eb="7">
      <t>ネガ</t>
    </rPh>
    <phoneticPr fontId="149"/>
  </si>
  <si>
    <t>（フ リ ガ ナ）</t>
    <phoneticPr fontId="149"/>
  </si>
  <si>
    <t>検 品</t>
    <rPh sb="0" eb="1">
      <t>ケン</t>
    </rPh>
    <rPh sb="2" eb="3">
      <t>シナ</t>
    </rPh>
    <phoneticPr fontId="149"/>
  </si>
  <si>
    <t>口  座  名  義</t>
    <rPh sb="0" eb="1">
      <t>クチ</t>
    </rPh>
    <rPh sb="3" eb="4">
      <t>ザ</t>
    </rPh>
    <rPh sb="6" eb="7">
      <t>メイ</t>
    </rPh>
    <rPh sb="9" eb="10">
      <t>ギ</t>
    </rPh>
    <phoneticPr fontId="149"/>
  </si>
  <si>
    <t>（通帳のとおりフリガナも記入してください。）</t>
    <phoneticPr fontId="149"/>
  </si>
  <si>
    <t>（注）</t>
    <rPh sb="1" eb="2">
      <t>チュウ</t>
    </rPh>
    <phoneticPr fontId="149"/>
  </si>
  <si>
    <t>会社その他の法人については、法人名および代表者名を記入してください。</t>
    <rPh sb="0" eb="2">
      <t>カイシャ</t>
    </rPh>
    <rPh sb="4" eb="5">
      <t>タ</t>
    </rPh>
    <rPh sb="6" eb="8">
      <t>ホウジン</t>
    </rPh>
    <rPh sb="14" eb="16">
      <t>ホウジン</t>
    </rPh>
    <rPh sb="16" eb="17">
      <t>メイ</t>
    </rPh>
    <rPh sb="20" eb="23">
      <t>ダイヒョウシャ</t>
    </rPh>
    <rPh sb="23" eb="24">
      <t>メイ</t>
    </rPh>
    <rPh sb="25" eb="27">
      <t>キニュウ</t>
    </rPh>
    <phoneticPr fontId="149"/>
  </si>
  <si>
    <t>口座名義の記入例</t>
    <rPh sb="0" eb="2">
      <t>コウザ</t>
    </rPh>
    <rPh sb="2" eb="4">
      <t>メイギ</t>
    </rPh>
    <rPh sb="5" eb="7">
      <t>キニュウ</t>
    </rPh>
    <rPh sb="7" eb="8">
      <t>レイ</t>
    </rPh>
    <phoneticPr fontId="149"/>
  </si>
  <si>
    <t>カ</t>
    <phoneticPr fontId="149"/>
  </si>
  <si>
    <t>ク</t>
    <phoneticPr fontId="149"/>
  </si>
  <si>
    <t>ル</t>
    <phoneticPr fontId="149"/>
  </si>
  <si>
    <t>メ</t>
    <phoneticPr fontId="149"/>
  </si>
  <si>
    <t>゛</t>
    <phoneticPr fontId="149"/>
  </si>
  <si>
    <t>ッ</t>
    <phoneticPr fontId="149"/>
  </si>
  <si>
    <t>キ</t>
    <phoneticPr fontId="149"/>
  </si>
  <si>
    <t>現金払いについては、出納室よりはがき等でご案内します。</t>
    <rPh sb="0" eb="2">
      <t>ゲンキン</t>
    </rPh>
    <rPh sb="2" eb="3">
      <t>ハラ</t>
    </rPh>
    <rPh sb="10" eb="13">
      <t>スイトウシツ</t>
    </rPh>
    <rPh sb="18" eb="19">
      <t>トウ</t>
    </rPh>
    <rPh sb="21" eb="23">
      <t>アンナイ</t>
    </rPh>
    <phoneticPr fontId="149"/>
  </si>
  <si>
    <t>￥</t>
    <phoneticPr fontId="149"/>
  </si>
  <si>
    <t>*</t>
    <phoneticPr fontId="149"/>
  </si>
  <si>
    <t>久留米市城南町１５-３</t>
    <rPh sb="0" eb="4">
      <t>クルメシ</t>
    </rPh>
    <rPh sb="4" eb="7">
      <t>ジョウナンマチ</t>
    </rPh>
    <phoneticPr fontId="149"/>
  </si>
  <si>
    <t>カ)　クルメホソウ　ダイヒョウトリシマリヤク　クルメ　タロウ</t>
    <phoneticPr fontId="149"/>
  </si>
  <si>
    <t>株式会社　久留米舗装　代表取締役　久留米　太郎</t>
    <rPh sb="0" eb="4">
      <t>カブシキガイシャ</t>
    </rPh>
    <rPh sb="5" eb="8">
      <t>クルメ</t>
    </rPh>
    <rPh sb="8" eb="10">
      <t>ホソウ</t>
    </rPh>
    <rPh sb="11" eb="13">
      <t>ダイヒョウ</t>
    </rPh>
    <rPh sb="13" eb="16">
      <t>トリシマリヤク</t>
    </rPh>
    <rPh sb="17" eb="20">
      <t>クルメ</t>
    </rPh>
    <rPh sb="21" eb="23">
      <t>タロウ</t>
    </rPh>
    <phoneticPr fontId="149"/>
  </si>
  <si>
    <t>０９４２-**-****</t>
    <phoneticPr fontId="149"/>
  </si>
  <si>
    <t>工事名   ：</t>
    <rPh sb="0" eb="2">
      <t>コウジ</t>
    </rPh>
    <rPh sb="2" eb="3">
      <t>メイ</t>
    </rPh>
    <phoneticPr fontId="149"/>
  </si>
  <si>
    <t>歩道改良(その５)工事　　前払金</t>
    <rPh sb="0" eb="2">
      <t>ホドウ</t>
    </rPh>
    <rPh sb="2" eb="4">
      <t>カイリョウ</t>
    </rPh>
    <rPh sb="9" eb="11">
      <t>コウジ</t>
    </rPh>
    <rPh sb="13" eb="15">
      <t>マエバラ</t>
    </rPh>
    <rPh sb="15" eb="16">
      <t>キン</t>
    </rPh>
    <phoneticPr fontId="149"/>
  </si>
  <si>
    <t>久留米市城南町</t>
    <rPh sb="0" eb="4">
      <t>クルメシ</t>
    </rPh>
    <rPh sb="4" eb="7">
      <t>ジョウナンマチ</t>
    </rPh>
    <phoneticPr fontId="149"/>
  </si>
  <si>
    <t>福岡</t>
    <rPh sb="0" eb="2">
      <t>フクオカ</t>
    </rPh>
    <phoneticPr fontId="149"/>
  </si>
  <si>
    <t>久留米営業部</t>
    <rPh sb="0" eb="3">
      <t>クルメ</t>
    </rPh>
    <rPh sb="3" eb="5">
      <t>エイギョウ</t>
    </rPh>
    <rPh sb="5" eb="6">
      <t>ブ</t>
    </rPh>
    <phoneticPr fontId="149"/>
  </si>
  <si>
    <t>カ）　クルメホソウ　ダイヒョウトリシマリヤク　クルメ　タロウ</t>
    <phoneticPr fontId="149"/>
  </si>
  <si>
    <t>前　払　請　求　書</t>
    <rPh sb="0" eb="1">
      <t>マエ</t>
    </rPh>
    <rPh sb="2" eb="3">
      <t>バライ</t>
    </rPh>
    <rPh sb="4" eb="5">
      <t>ショウ</t>
    </rPh>
    <rPh sb="6" eb="7">
      <t>モトム</t>
    </rPh>
    <rPh sb="8" eb="9">
      <t>ショ</t>
    </rPh>
    <phoneticPr fontId="69"/>
  </si>
  <si>
    <t>起工番号</t>
    <rPh sb="0" eb="2">
      <t>キコウ</t>
    </rPh>
    <rPh sb="2" eb="4">
      <t>バンゴウ</t>
    </rPh>
    <phoneticPr fontId="69"/>
  </si>
  <si>
    <t>検査番号</t>
    <rPh sb="0" eb="2">
      <t>ケンサ</t>
    </rPh>
    <rPh sb="2" eb="4">
      <t>バンゴウ</t>
    </rPh>
    <phoneticPr fontId="69"/>
  </si>
  <si>
    <t>請求日</t>
    <rPh sb="0" eb="3">
      <t>セイキュウビ</t>
    </rPh>
    <phoneticPr fontId="69"/>
  </si>
  <si>
    <t>年</t>
    <rPh sb="0" eb="1">
      <t>ネン</t>
    </rPh>
    <phoneticPr fontId="69"/>
  </si>
  <si>
    <t>月</t>
    <rPh sb="0" eb="1">
      <t>ガツ</t>
    </rPh>
    <phoneticPr fontId="69"/>
  </si>
  <si>
    <t>日</t>
    <rPh sb="0" eb="1">
      <t>ニチ</t>
    </rPh>
    <phoneticPr fontId="69"/>
  </si>
  <si>
    <t xml:space="preserve"> 久留米市企業管理者　宛</t>
    <rPh sb="1" eb="5">
      <t>クルメシ</t>
    </rPh>
    <rPh sb="5" eb="7">
      <t>キギョウ</t>
    </rPh>
    <rPh sb="7" eb="10">
      <t>カンリシャ</t>
    </rPh>
    <rPh sb="11" eb="12">
      <t>アテ</t>
    </rPh>
    <phoneticPr fontId="69"/>
  </si>
  <si>
    <t>住　　所</t>
    <phoneticPr fontId="69"/>
  </si>
  <si>
    <t>氏　　名
（代表者名）</t>
    <phoneticPr fontId="69"/>
  </si>
  <si>
    <t>電話番号</t>
    <phoneticPr fontId="69"/>
  </si>
  <si>
    <t>請求金額</t>
    <phoneticPr fontId="69"/>
  </si>
  <si>
    <t>百億</t>
    <rPh sb="0" eb="2">
      <t>ヒャクオク</t>
    </rPh>
    <phoneticPr fontId="69"/>
  </si>
  <si>
    <t>十億</t>
    <rPh sb="0" eb="2">
      <t>ジュウオク</t>
    </rPh>
    <phoneticPr fontId="69"/>
  </si>
  <si>
    <t>億</t>
    <rPh sb="0" eb="1">
      <t>オク</t>
    </rPh>
    <phoneticPr fontId="69"/>
  </si>
  <si>
    <t>千万</t>
    <rPh sb="0" eb="2">
      <t>センマン</t>
    </rPh>
    <phoneticPr fontId="69"/>
  </si>
  <si>
    <t>百万</t>
    <rPh sb="0" eb="2">
      <t>ヒャクマン</t>
    </rPh>
    <phoneticPr fontId="69"/>
  </si>
  <si>
    <t>十万</t>
    <rPh sb="0" eb="2">
      <t>ジュウマン</t>
    </rPh>
    <phoneticPr fontId="69"/>
  </si>
  <si>
    <t>万</t>
    <rPh sb="0" eb="1">
      <t>マン</t>
    </rPh>
    <phoneticPr fontId="69"/>
  </si>
  <si>
    <t>千</t>
    <rPh sb="0" eb="1">
      <t>セン</t>
    </rPh>
    <phoneticPr fontId="69"/>
  </si>
  <si>
    <t>百</t>
    <rPh sb="0" eb="1">
      <t>ヒャク</t>
    </rPh>
    <phoneticPr fontId="69"/>
  </si>
  <si>
    <t>十</t>
    <rPh sb="0" eb="1">
      <t>ジュウ</t>
    </rPh>
    <phoneticPr fontId="69"/>
  </si>
  <si>
    <t>円</t>
    <rPh sb="0" eb="1">
      <t>エン</t>
    </rPh>
    <phoneticPr fontId="69"/>
  </si>
  <si>
    <t>※金額の頭に「￥」をご記入ください。</t>
    <phoneticPr fontId="69"/>
  </si>
  <si>
    <t>※前払・中間前払は消費税の課税取引ではないので、請求書にインボイスの登録番号や消費税等額は記入不要。</t>
    <rPh sb="24" eb="27">
      <t>セイキュウショ</t>
    </rPh>
    <rPh sb="34" eb="36">
      <t>トウロク</t>
    </rPh>
    <rPh sb="36" eb="38">
      <t>バンゴウ</t>
    </rPh>
    <phoneticPr fontId="69"/>
  </si>
  <si>
    <t>上記の金額を（　前払　・　中間前払　）として請求します。</t>
    <rPh sb="0" eb="2">
      <t>ジョウキ</t>
    </rPh>
    <rPh sb="3" eb="5">
      <t>キンガク</t>
    </rPh>
    <rPh sb="8" eb="10">
      <t>マエバライ</t>
    </rPh>
    <rPh sb="13" eb="15">
      <t>チュウカン</t>
    </rPh>
    <rPh sb="15" eb="17">
      <t>マエバライ</t>
    </rPh>
    <rPh sb="22" eb="24">
      <t>セイキュウ</t>
    </rPh>
    <phoneticPr fontId="69"/>
  </si>
  <si>
    <t>件名等</t>
    <rPh sb="0" eb="2">
      <t>ケンメイ</t>
    </rPh>
    <rPh sb="2" eb="3">
      <t>トウ</t>
    </rPh>
    <phoneticPr fontId="69"/>
  </si>
  <si>
    <t>（工事場所）</t>
    <rPh sb="1" eb="3">
      <t>コウジ</t>
    </rPh>
    <rPh sb="3" eb="5">
      <t>バショ</t>
    </rPh>
    <phoneticPr fontId="69"/>
  </si>
  <si>
    <t>　</t>
    <phoneticPr fontId="69"/>
  </si>
  <si>
    <t>振込口座</t>
    <rPh sb="0" eb="2">
      <t>フリコミ</t>
    </rPh>
    <rPh sb="2" eb="4">
      <t>コウザ</t>
    </rPh>
    <phoneticPr fontId="69"/>
  </si>
  <si>
    <t>金融機関名</t>
    <rPh sb="0" eb="2">
      <t>キンユウ</t>
    </rPh>
    <rPh sb="2" eb="4">
      <t>キカン</t>
    </rPh>
    <rPh sb="4" eb="5">
      <t>メイ</t>
    </rPh>
    <phoneticPr fontId="69"/>
  </si>
  <si>
    <t>支店名</t>
    <rPh sb="0" eb="3">
      <t>シテンメイ</t>
    </rPh>
    <phoneticPr fontId="69"/>
  </si>
  <si>
    <t>預金種別</t>
    <rPh sb="0" eb="2">
      <t>ヨキン</t>
    </rPh>
    <rPh sb="2" eb="4">
      <t>シュベツ</t>
    </rPh>
    <phoneticPr fontId="69"/>
  </si>
  <si>
    <t>口座番号（右づめ）</t>
    <rPh sb="0" eb="2">
      <t>コウザ</t>
    </rPh>
    <rPh sb="2" eb="4">
      <t>バンゴウ</t>
    </rPh>
    <rPh sb="5" eb="6">
      <t>ミギ</t>
    </rPh>
    <phoneticPr fontId="69"/>
  </si>
  <si>
    <t>普通 ・ 当座 ・ （　　　　）</t>
    <rPh sb="0" eb="2">
      <t>フツウ</t>
    </rPh>
    <rPh sb="5" eb="7">
      <t>トウザ</t>
    </rPh>
    <phoneticPr fontId="69"/>
  </si>
  <si>
    <t>フリガナ</t>
    <phoneticPr fontId="69"/>
  </si>
  <si>
    <r>
      <t xml:space="preserve">口座名義
</t>
    </r>
    <r>
      <rPr>
        <sz val="9"/>
        <color theme="1"/>
        <rFont val="ＭＳ Ｐゴシック"/>
        <family val="3"/>
        <charset val="128"/>
      </rPr>
      <t>(通帳のとおりフリガナも記入)</t>
    </r>
    <rPh sb="0" eb="2">
      <t>コウザ</t>
    </rPh>
    <rPh sb="2" eb="4">
      <t>メイギ</t>
    </rPh>
    <rPh sb="6" eb="8">
      <t>ツウチョウ</t>
    </rPh>
    <rPh sb="17" eb="18">
      <t>キ</t>
    </rPh>
    <rPh sb="18" eb="19">
      <t>ニュウ</t>
    </rPh>
    <phoneticPr fontId="69"/>
  </si>
  <si>
    <t>（注）</t>
    <rPh sb="1" eb="2">
      <t>チュウ</t>
    </rPh>
    <phoneticPr fontId="69"/>
  </si>
  <si>
    <t xml:space="preserve">① </t>
    <phoneticPr fontId="69"/>
  </si>
  <si>
    <t>会社その他の法人については、法人名、代表者の職名及び氏名を記入してください。</t>
    <phoneticPr fontId="69"/>
  </si>
  <si>
    <t>②</t>
    <phoneticPr fontId="69"/>
  </si>
  <si>
    <t>口座名義の記入例</t>
    <rPh sb="0" eb="2">
      <t>コウザ</t>
    </rPh>
    <rPh sb="2" eb="4">
      <t>メイギ</t>
    </rPh>
    <rPh sb="5" eb="7">
      <t>キニュウ</t>
    </rPh>
    <rPh sb="7" eb="8">
      <t>レイ</t>
    </rPh>
    <phoneticPr fontId="69"/>
  </si>
  <si>
    <t>カ</t>
    <phoneticPr fontId="69"/>
  </si>
  <si>
    <t>）</t>
    <phoneticPr fontId="69"/>
  </si>
  <si>
    <t>ク</t>
    <phoneticPr fontId="69"/>
  </si>
  <si>
    <t>ル</t>
    <phoneticPr fontId="69"/>
  </si>
  <si>
    <t>メ</t>
    <phoneticPr fontId="69"/>
  </si>
  <si>
    <t>゛</t>
    <phoneticPr fontId="69"/>
  </si>
  <si>
    <t>ッ</t>
    <phoneticPr fontId="69"/>
  </si>
  <si>
    <t>キ</t>
    <phoneticPr fontId="69"/>
  </si>
  <si>
    <t>※口座名義・フリガナは、通帳のとおりに記入して下さい。</t>
    <rPh sb="1" eb="3">
      <t>コウザ</t>
    </rPh>
    <rPh sb="3" eb="5">
      <t>メイギ</t>
    </rPh>
    <rPh sb="12" eb="14">
      <t>ツウチョウ</t>
    </rPh>
    <rPh sb="19" eb="21">
      <t>キニュウ</t>
    </rPh>
    <rPh sb="23" eb="24">
      <t>クダ</t>
    </rPh>
    <phoneticPr fontId="69"/>
  </si>
  <si>
    <t>③</t>
    <phoneticPr fontId="69"/>
  </si>
  <si>
    <t>口座名義が請求者名義と異なる際は、委任状が必要です。</t>
    <phoneticPr fontId="69"/>
  </si>
  <si>
    <t>・再生資源利用促進実施書（必要事項を記載したもの）</t>
    <rPh sb="1" eb="3">
      <t>サイセイ</t>
    </rPh>
    <rPh sb="3" eb="5">
      <t>シゲン</t>
    </rPh>
    <rPh sb="5" eb="7">
      <t>リヨウ</t>
    </rPh>
    <rPh sb="7" eb="9">
      <t>ソクシン</t>
    </rPh>
    <rPh sb="9" eb="11">
      <t>ジッシ</t>
    </rPh>
    <rPh sb="11" eb="12">
      <t>ショ</t>
    </rPh>
    <rPh sb="13" eb="15">
      <t>ヒツヨウ</t>
    </rPh>
    <rPh sb="15" eb="17">
      <t>ジコウ</t>
    </rPh>
    <rPh sb="18" eb="20">
      <t>キサイ</t>
    </rPh>
    <phoneticPr fontId="149"/>
  </si>
  <si>
    <t>・再生資源利用実施書（必要事項を記載したもの）</t>
    <rPh sb="1" eb="3">
      <t>サイセイ</t>
    </rPh>
    <rPh sb="3" eb="5">
      <t>シゲン</t>
    </rPh>
    <rPh sb="5" eb="7">
      <t>リヨウ</t>
    </rPh>
    <rPh sb="7" eb="9">
      <t>ジッシ</t>
    </rPh>
    <rPh sb="9" eb="10">
      <t>ショ</t>
    </rPh>
    <phoneticPr fontId="149"/>
  </si>
  <si>
    <t>添付資料</t>
    <rPh sb="0" eb="2">
      <t>テンプ</t>
    </rPh>
    <rPh sb="2" eb="4">
      <t>シリョウ</t>
    </rPh>
    <phoneticPr fontId="149"/>
  </si>
  <si>
    <t>（直接工事費)</t>
    <rPh sb="1" eb="3">
      <t>チョクセツ</t>
    </rPh>
    <rPh sb="3" eb="6">
      <t>コウジヒ</t>
    </rPh>
    <phoneticPr fontId="149"/>
  </si>
  <si>
    <t>万円（税抜）</t>
    <rPh sb="0" eb="2">
      <t>マンエン</t>
    </rPh>
    <rPh sb="3" eb="4">
      <t>ゼイ</t>
    </rPh>
    <rPh sb="4" eb="5">
      <t>ヌ</t>
    </rPh>
    <phoneticPr fontId="149"/>
  </si>
  <si>
    <t>5.特定建設資材廃棄物の再資源化等に要した費用</t>
    <rPh sb="2" eb="4">
      <t>トクテイ</t>
    </rPh>
    <rPh sb="4" eb="6">
      <t>ケンセツ</t>
    </rPh>
    <rPh sb="6" eb="8">
      <t>シザイ</t>
    </rPh>
    <rPh sb="8" eb="11">
      <t>ハイキブツ</t>
    </rPh>
    <rPh sb="12" eb="17">
      <t>サイシゲンカトウ</t>
    </rPh>
    <rPh sb="18" eb="19">
      <t>ヨウ</t>
    </rPh>
    <rPh sb="21" eb="23">
      <t>ヒヨウ</t>
    </rPh>
    <phoneticPr fontId="149"/>
  </si>
  <si>
    <t>特定建設資材廃棄物の種類</t>
    <rPh sb="10" eb="12">
      <t>シュルイ</t>
    </rPh>
    <phoneticPr fontId="149"/>
  </si>
  <si>
    <t>　（書ききれない場合は別紙に記載）</t>
    <phoneticPr fontId="149"/>
  </si>
  <si>
    <t>4.再資源化等をした施設の名称及び所在地</t>
    <rPh sb="2" eb="7">
      <t>サイシゲンカトウ</t>
    </rPh>
    <rPh sb="10" eb="12">
      <t>シセツ</t>
    </rPh>
    <rPh sb="13" eb="15">
      <t>メイショウ</t>
    </rPh>
    <rPh sb="15" eb="16">
      <t>オヨ</t>
    </rPh>
    <rPh sb="17" eb="20">
      <t>ショザイチ</t>
    </rPh>
    <phoneticPr fontId="149"/>
  </si>
  <si>
    <t>　　　　　年　　　月　　　日</t>
    <rPh sb="5" eb="6">
      <t>ネン</t>
    </rPh>
    <rPh sb="9" eb="10">
      <t>ガツ</t>
    </rPh>
    <rPh sb="13" eb="14">
      <t>ニチ</t>
    </rPh>
    <phoneticPr fontId="149"/>
  </si>
  <si>
    <t xml:space="preserve">3．再資源化等が完了した年月日 </t>
    <phoneticPr fontId="149"/>
  </si>
  <si>
    <t>資材廃棄物の再資源化等が完了したことを報告します。</t>
    <rPh sb="0" eb="2">
      <t>シザイ</t>
    </rPh>
    <rPh sb="2" eb="5">
      <t>ハイキブツ</t>
    </rPh>
    <rPh sb="6" eb="11">
      <t>サイシゲンカトウ</t>
    </rPh>
    <rPh sb="12" eb="14">
      <t>カンリョウ</t>
    </rPh>
    <rPh sb="19" eb="21">
      <t>ホウコク</t>
    </rPh>
    <phoneticPr fontId="149"/>
  </si>
  <si>
    <t>　 建設工事に係る資材の再資源化等に関する法律第１ ８ 条第１ 項の規定により、下記のとおり、特定建設</t>
    <rPh sb="2" eb="4">
      <t>ケンセツ</t>
    </rPh>
    <rPh sb="4" eb="6">
      <t>コウジ</t>
    </rPh>
    <rPh sb="7" eb="8">
      <t>カカ</t>
    </rPh>
    <rPh sb="9" eb="11">
      <t>シザイ</t>
    </rPh>
    <rPh sb="12" eb="17">
      <t>サイシゲンカトウ</t>
    </rPh>
    <rPh sb="18" eb="19">
      <t>カン</t>
    </rPh>
    <rPh sb="21" eb="23">
      <t>ホウリツ</t>
    </rPh>
    <rPh sb="23" eb="24">
      <t>ダイ</t>
    </rPh>
    <rPh sb="28" eb="29">
      <t>ジョウ</t>
    </rPh>
    <rPh sb="29" eb="30">
      <t>ダイ</t>
    </rPh>
    <rPh sb="32" eb="33">
      <t>コウ</t>
    </rPh>
    <rPh sb="34" eb="36">
      <t>キテイ</t>
    </rPh>
    <rPh sb="40" eb="42">
      <t>カキ</t>
    </rPh>
    <rPh sb="47" eb="49">
      <t>トクテイ</t>
    </rPh>
    <rPh sb="49" eb="51">
      <t>ケンセツ</t>
    </rPh>
    <phoneticPr fontId="149"/>
  </si>
  <si>
    <t>電　話　番　号</t>
    <rPh sb="0" eb="1">
      <t>デン</t>
    </rPh>
    <rPh sb="2" eb="3">
      <t>ハナシ</t>
    </rPh>
    <rPh sb="4" eb="5">
      <t>バン</t>
    </rPh>
    <rPh sb="6" eb="7">
      <t>ゴウ</t>
    </rPh>
    <phoneticPr fontId="149"/>
  </si>
  <si>
    <t>　名称及び代表者の氏名）</t>
    <rPh sb="3" eb="4">
      <t>オヨ</t>
    </rPh>
    <rPh sb="5" eb="8">
      <t>ダイヒョウシャ</t>
    </rPh>
    <rPh sb="9" eb="11">
      <t>シメイ</t>
    </rPh>
    <phoneticPr fontId="149"/>
  </si>
  <si>
    <t>（法人にあっては商号又は</t>
    <phoneticPr fontId="149"/>
  </si>
  <si>
    <t>氏　　　　　名</t>
    <rPh sb="0" eb="1">
      <t>シ</t>
    </rPh>
    <rPh sb="6" eb="7">
      <t>メイ</t>
    </rPh>
    <phoneticPr fontId="149"/>
  </si>
  <si>
    <t>郵　便　番　号</t>
    <rPh sb="0" eb="1">
      <t>ユウ</t>
    </rPh>
    <rPh sb="2" eb="3">
      <t>ビン</t>
    </rPh>
    <rPh sb="4" eb="5">
      <t>バン</t>
    </rPh>
    <rPh sb="6" eb="7">
      <t>ゴウ</t>
    </rPh>
    <phoneticPr fontId="149"/>
  </si>
  <si>
    <t>再資源化等報告書</t>
  </si>
  <si>
    <t>別紙3</t>
    <rPh sb="0" eb="2">
      <t>ベッシ</t>
    </rPh>
    <phoneticPr fontId="149"/>
  </si>
  <si>
    <t>（発注者）</t>
    <phoneticPr fontId="14"/>
  </si>
  <si>
    <t>〒８３０－８５２０</t>
    <phoneticPr fontId="14"/>
  </si>
  <si>
    <t>課長補佐</t>
    <rPh sb="0" eb="4">
      <t>カチョウホサ</t>
    </rPh>
    <phoneticPr fontId="14"/>
  </si>
  <si>
    <t>担当</t>
    <rPh sb="0" eb="2">
      <t>タントウ</t>
    </rPh>
    <phoneticPr fontId="14"/>
  </si>
  <si>
    <t>主査</t>
    <rPh sb="0" eb="2">
      <t>シュサ</t>
    </rPh>
    <phoneticPr fontId="14"/>
  </si>
  <si>
    <t>監理技術者補佐（変更・解除）届</t>
  </si>
  <si>
    <t>名称(商号）</t>
    <rPh sb="0" eb="2">
      <t>メイショウ</t>
    </rPh>
    <rPh sb="3" eb="5">
      <t>ショウゴウ</t>
    </rPh>
    <phoneticPr fontId="75"/>
  </si>
  <si>
    <t>代　表　者</t>
    <rPh sb="0" eb="1">
      <t>ダイ</t>
    </rPh>
    <rPh sb="2" eb="3">
      <t>ヒョウ</t>
    </rPh>
    <rPh sb="4" eb="5">
      <t>モノ</t>
    </rPh>
    <phoneticPr fontId="75"/>
  </si>
  <si>
    <t>下記の工事における監理技術者補佐（※１）の（変更・解除）を予定しておりますので届け出ます。</t>
  </si>
  <si>
    <t>工　　　期</t>
    <phoneticPr fontId="75"/>
  </si>
  <si>
    <t>発　注　者</t>
    <phoneticPr fontId="75"/>
  </si>
  <si>
    <t>監理技術者補佐</t>
  </si>
  <si>
    <t>変更後（解除の場合は記入不要）</t>
  </si>
  <si>
    <t>住　　　所</t>
    <phoneticPr fontId="75"/>
  </si>
  <si>
    <t>氏　　　名</t>
    <phoneticPr fontId="75"/>
  </si>
  <si>
    <t>資格等(※３)</t>
    <phoneticPr fontId="75"/>
  </si>
  <si>
    <t>変更前</t>
  </si>
  <si>
    <t>兼務工事</t>
  </si>
  <si>
    <t>変更・解除理由</t>
  </si>
  <si>
    <t>※１）建設業法第２６条第３項ただし書による監理技術者の職務を補佐する者（以下　、「監理技術者補佐」という）</t>
  </si>
  <si>
    <t>※２）建設業法第２６条第３項ただし書の規定の適用を受ける監理技術者（以下、「特例監理技術者」という。）</t>
  </si>
  <si>
    <t>※３）新たに配置する監理技術者補佐の雇用関係、資格等を確認できる公的機関が発行した書類の写しを添付すること。</t>
  </si>
  <si>
    <t>　本工事において、監理技術者の補佐の変更を行う場合は以下の（１）～（３）の要件を全て満たさなけれ
　ばならない。</t>
    <phoneticPr fontId="75"/>
  </si>
  <si>
    <t>　（１）　監理技術者補佐は、一級施工管理技士補（令和3年4月1日施行）又は一級施工管理技士等の国
　　　家資格者、学歴や実務経験により監理技術者の資格を有する者であること。なお、監理技術者補佐
　　　の建設業法第２７条の規定に基づく技術検定種目は、特例監理技術者に求める技術検定種目と同
　　　じであること。</t>
    <phoneticPr fontId="75"/>
  </si>
  <si>
    <t>　（２）　監理技術者補佐は対象工事の受注者と直接的かつ恒常的な雇用関係にあること。</t>
    <phoneticPr fontId="75"/>
  </si>
  <si>
    <t>　（３）　特例監理技術者と監理技術者補佐との間で常に連絡が取れる体制であること。</t>
    <phoneticPr fontId="75"/>
  </si>
  <si>
    <t>発　注　課</t>
    <rPh sb="4" eb="5">
      <t>カ</t>
    </rPh>
    <phoneticPr fontId="75"/>
  </si>
  <si>
    <t>工事出来形検査願書</t>
    <rPh sb="0" eb="5">
      <t>コウジデキガタ</t>
    </rPh>
    <rPh sb="5" eb="9">
      <t>ケンサガンショ</t>
    </rPh>
    <phoneticPr fontId="75"/>
  </si>
  <si>
    <t>日間</t>
    <rPh sb="0" eb="2">
      <t>ニチカン</t>
    </rPh>
    <phoneticPr fontId="75"/>
  </si>
  <si>
    <t>　下記工事の第　　回目の部分払を請求いたしたく、工事出来形検査をお願いいたします。</t>
    <phoneticPr fontId="75"/>
  </si>
  <si>
    <t xml:space="preserve">請負者  </t>
    <rPh sb="2" eb="3">
      <t>シャ</t>
    </rPh>
    <phoneticPr fontId="75"/>
  </si>
  <si>
    <t>随　時　検　査　願　書</t>
    <rPh sb="0" eb="1">
      <t>ズイ</t>
    </rPh>
    <rPh sb="2" eb="3">
      <t>トキ</t>
    </rPh>
    <rPh sb="4" eb="5">
      <t>ケン</t>
    </rPh>
    <rPh sb="6" eb="7">
      <t>サ</t>
    </rPh>
    <rPh sb="8" eb="9">
      <t>ガン</t>
    </rPh>
    <rPh sb="10" eb="11">
      <t>ショ</t>
    </rPh>
    <phoneticPr fontId="75"/>
  </si>
  <si>
    <t>　下記工事の随時検査をお願いいたします。</t>
    <phoneticPr fontId="75"/>
  </si>
  <si>
    <t>検 査 の 種 類</t>
    <phoneticPr fontId="75"/>
  </si>
  <si>
    <t>工　事　名</t>
    <rPh sb="0" eb="1">
      <t>コウ</t>
    </rPh>
    <rPh sb="2" eb="3">
      <t>コト</t>
    </rPh>
    <rPh sb="4" eb="5">
      <t>ナ</t>
    </rPh>
    <phoneticPr fontId="14"/>
  </si>
  <si>
    <t>工場検査・出来高検査・出来形検査・部分使用検査
その他（　　　　　　　　　　）※該当検査を○で囲む</t>
    <phoneticPr fontId="14"/>
  </si>
  <si>
    <t>　（内線　　　　　　　）</t>
    <rPh sb="2" eb="4">
      <t>ナイセン</t>
    </rPh>
    <phoneticPr fontId="14"/>
  </si>
  <si>
    <t>請　負　者</t>
    <rPh sb="0" eb="1">
      <t>ショウ</t>
    </rPh>
    <rPh sb="2" eb="3">
      <t>フ</t>
    </rPh>
    <rPh sb="4" eb="5">
      <t>シャ</t>
    </rPh>
    <phoneticPr fontId="14"/>
  </si>
  <si>
    <t>検　査　内　容</t>
    <rPh sb="0" eb="1">
      <t>ケン</t>
    </rPh>
    <rPh sb="2" eb="3">
      <t>サ</t>
    </rPh>
    <rPh sb="4" eb="5">
      <t>ナイ</t>
    </rPh>
    <rPh sb="6" eb="7">
      <t>カタチ</t>
    </rPh>
    <phoneticPr fontId="14"/>
  </si>
  <si>
    <t>検　査　場　所</t>
    <rPh sb="0" eb="1">
      <t>ケン</t>
    </rPh>
    <rPh sb="2" eb="3">
      <t>サ</t>
    </rPh>
    <rPh sb="4" eb="5">
      <t>バ</t>
    </rPh>
    <rPh sb="6" eb="7">
      <t>ショ</t>
    </rPh>
    <phoneticPr fontId="14"/>
  </si>
  <si>
    <t>検 査 予 定 日</t>
    <rPh sb="0" eb="1">
      <t>ケン</t>
    </rPh>
    <rPh sb="2" eb="3">
      <t>サ</t>
    </rPh>
    <rPh sb="4" eb="5">
      <t>ヨ</t>
    </rPh>
    <rPh sb="6" eb="7">
      <t>サダム</t>
    </rPh>
    <rPh sb="8" eb="9">
      <t>ニチ</t>
    </rPh>
    <phoneticPr fontId="75"/>
  </si>
  <si>
    <t>220-1</t>
    <phoneticPr fontId="14"/>
  </si>
  <si>
    <t>220-2</t>
    <phoneticPr fontId="14"/>
  </si>
  <si>
    <t>「三者協議会」開催依頼書</t>
    <rPh sb="1" eb="3">
      <t>サンシャ</t>
    </rPh>
    <rPh sb="3" eb="6">
      <t>キョウギカイ</t>
    </rPh>
    <rPh sb="7" eb="12">
      <t>カイサイイライショ</t>
    </rPh>
    <phoneticPr fontId="75"/>
  </si>
  <si>
    <t>名称(商号）</t>
    <phoneticPr fontId="14"/>
  </si>
  <si>
    <t xml:space="preserve"> 　下記により「三者協議会」の開催を依頼します。</t>
    <rPh sb="2" eb="4">
      <t>カキ</t>
    </rPh>
    <rPh sb="8" eb="10">
      <t>サンシャ</t>
    </rPh>
    <rPh sb="10" eb="13">
      <t>キョウギカイ</t>
    </rPh>
    <rPh sb="15" eb="17">
      <t>カイサイ</t>
    </rPh>
    <rPh sb="18" eb="20">
      <t>イライ</t>
    </rPh>
    <phoneticPr fontId="75"/>
  </si>
  <si>
    <t>起　工　番　号</t>
    <rPh sb="0" eb="1">
      <t>キ</t>
    </rPh>
    <rPh sb="2" eb="3">
      <t>コウ</t>
    </rPh>
    <rPh sb="4" eb="5">
      <t>バン</t>
    </rPh>
    <rPh sb="6" eb="7">
      <t>ゴウ</t>
    </rPh>
    <phoneticPr fontId="75"/>
  </si>
  <si>
    <t>※質問事項などを記載した三者協議会に対する質問書および別途資料が必要な場合は添付すること。</t>
    <rPh sb="1" eb="5">
      <t>シツモンジコウ</t>
    </rPh>
    <rPh sb="8" eb="10">
      <t>キサイ</t>
    </rPh>
    <rPh sb="12" eb="16">
      <t>サンシャキョウギ</t>
    </rPh>
    <rPh sb="16" eb="17">
      <t>カイ</t>
    </rPh>
    <rPh sb="18" eb="19">
      <t>タイ</t>
    </rPh>
    <rPh sb="21" eb="24">
      <t>シツモンショ</t>
    </rPh>
    <rPh sb="27" eb="29">
      <t>ベット</t>
    </rPh>
    <rPh sb="29" eb="31">
      <t>シリョウ</t>
    </rPh>
    <rPh sb="32" eb="34">
      <t>ヒツヨウ</t>
    </rPh>
    <rPh sb="35" eb="37">
      <t>バアイ</t>
    </rPh>
    <rPh sb="38" eb="40">
      <t>テンプ</t>
    </rPh>
    <phoneticPr fontId="14"/>
  </si>
  <si>
    <t>事　　由</t>
    <rPh sb="0" eb="1">
      <t>コト</t>
    </rPh>
    <rPh sb="3" eb="4">
      <t>ヨシ</t>
    </rPh>
    <phoneticPr fontId="14"/>
  </si>
  <si>
    <t>三者協議会に対する質問書</t>
    <rPh sb="0" eb="2">
      <t>サンシャ</t>
    </rPh>
    <rPh sb="2" eb="5">
      <t>キョウギカイ</t>
    </rPh>
    <rPh sb="6" eb="7">
      <t>タイ</t>
    </rPh>
    <rPh sb="9" eb="12">
      <t>シツモンショ</t>
    </rPh>
    <phoneticPr fontId="75"/>
  </si>
  <si>
    <t>起 工 番 号</t>
    <rPh sb="0" eb="1">
      <t>キ</t>
    </rPh>
    <rPh sb="2" eb="3">
      <t>コウ</t>
    </rPh>
    <rPh sb="4" eb="5">
      <t>バン</t>
    </rPh>
    <rPh sb="6" eb="7">
      <t>ゴウ</t>
    </rPh>
    <phoneticPr fontId="14"/>
  </si>
  <si>
    <t>工 事 場 所</t>
    <rPh sb="0" eb="1">
      <t>コウ</t>
    </rPh>
    <rPh sb="2" eb="3">
      <t>コト</t>
    </rPh>
    <rPh sb="4" eb="5">
      <t>バ</t>
    </rPh>
    <rPh sb="6" eb="7">
      <t>ショ</t>
    </rPh>
    <phoneticPr fontId="14"/>
  </si>
  <si>
    <t>（注１）</t>
    <rPh sb="1" eb="2">
      <t>チュウ</t>
    </rPh>
    <phoneticPr fontId="14"/>
  </si>
  <si>
    <t>質問事項は、設計内容（設計意図等含む）及び図面に関する質問とし、協議会の目的に添ったものとする。（質問事項が上記枠内に収まらない場合は、任意様式に別途記載も可。）また、資料が必要な場合はこれに添付すること。</t>
    <rPh sb="0" eb="4">
      <t>シツモンジコウ</t>
    </rPh>
    <rPh sb="6" eb="10">
      <t>セッケイナイヨウ</t>
    </rPh>
    <phoneticPr fontId="14"/>
  </si>
  <si>
    <t>（注２）</t>
    <rPh sb="1" eb="2">
      <t>チュウ</t>
    </rPh>
    <phoneticPr fontId="14"/>
  </si>
  <si>
    <t>三者協議会の開催時期に影響するので、速やかに作成すること。</t>
    <rPh sb="0" eb="5">
      <t>サンシャキョウギカイ</t>
    </rPh>
    <rPh sb="6" eb="10">
      <t>カイサイジキ</t>
    </rPh>
    <rPh sb="11" eb="13">
      <t>エイキョウ</t>
    </rPh>
    <rPh sb="18" eb="19">
      <t>スミ</t>
    </rPh>
    <rPh sb="22" eb="24">
      <t>サクセイ</t>
    </rPh>
    <phoneticPr fontId="14"/>
  </si>
  <si>
    <t>質　問　事　項</t>
    <rPh sb="0" eb="1">
      <t>シツ</t>
    </rPh>
    <rPh sb="2" eb="3">
      <t>トイ</t>
    </rPh>
    <rPh sb="4" eb="5">
      <t>コト</t>
    </rPh>
    <rPh sb="6" eb="7">
      <t>コウ</t>
    </rPh>
    <phoneticPr fontId="14"/>
  </si>
  <si>
    <t>工　期　延　期　届</t>
    <rPh sb="0" eb="1">
      <t>コウ</t>
    </rPh>
    <rPh sb="2" eb="3">
      <t>キ</t>
    </rPh>
    <rPh sb="4" eb="5">
      <t>ノベ</t>
    </rPh>
    <rPh sb="6" eb="7">
      <t>キ</t>
    </rPh>
    <rPh sb="8" eb="9">
      <t>トドケ</t>
    </rPh>
    <phoneticPr fontId="75"/>
  </si>
  <si>
    <t xml:space="preserve"> 　工事請負契約書第２１条による工期の延長を下記のとおり請求します。</t>
    <rPh sb="2" eb="4">
      <t>コウジ</t>
    </rPh>
    <rPh sb="4" eb="6">
      <t>ウケオイ</t>
    </rPh>
    <rPh sb="6" eb="9">
      <t>ケイヤクショ</t>
    </rPh>
    <rPh sb="9" eb="10">
      <t>ダイ</t>
    </rPh>
    <rPh sb="12" eb="13">
      <t>ジョウ</t>
    </rPh>
    <rPh sb="16" eb="18">
      <t>コウキ</t>
    </rPh>
    <rPh sb="19" eb="21">
      <t>エンチョウ</t>
    </rPh>
    <rPh sb="22" eb="24">
      <t>カキ</t>
    </rPh>
    <rPh sb="28" eb="30">
      <t>セイキュウ</t>
    </rPh>
    <phoneticPr fontId="75"/>
  </si>
  <si>
    <t>延　長　工　期</t>
    <rPh sb="0" eb="1">
      <t>ノベ</t>
    </rPh>
    <rPh sb="2" eb="3">
      <t>チョウ</t>
    </rPh>
    <rPh sb="4" eb="5">
      <t>コウ</t>
    </rPh>
    <rPh sb="6" eb="7">
      <t>キ</t>
    </rPh>
    <phoneticPr fontId="75"/>
  </si>
  <si>
    <t>理　　由</t>
    <rPh sb="0" eb="1">
      <t>コトワリ</t>
    </rPh>
    <rPh sb="3" eb="4">
      <t>ヨシ</t>
    </rPh>
    <phoneticPr fontId="14"/>
  </si>
  <si>
    <t>事　業　名</t>
    <rPh sb="0" eb="1">
      <t>コト</t>
    </rPh>
    <rPh sb="2" eb="3">
      <t>ゴウ</t>
    </rPh>
    <rPh sb="4" eb="5">
      <t>ナ</t>
    </rPh>
    <phoneticPr fontId="14"/>
  </si>
  <si>
    <t>　当該工事における○○工の施工において、・・・が発生し、その対応として・・・を実施したことにより、工期が○○日必要となったため、・・・</t>
    <rPh sb="1" eb="5">
      <t>トウガイコウジ</t>
    </rPh>
    <rPh sb="11" eb="12">
      <t>コウ</t>
    </rPh>
    <rPh sb="13" eb="15">
      <t>セコウ</t>
    </rPh>
    <rPh sb="24" eb="26">
      <t>ハッセイ</t>
    </rPh>
    <rPh sb="30" eb="32">
      <t>タイオウ</t>
    </rPh>
    <rPh sb="39" eb="41">
      <t>ジッシ</t>
    </rPh>
    <rPh sb="49" eb="51">
      <t>コウキ</t>
    </rPh>
    <rPh sb="54" eb="55">
      <t>ニチ</t>
    </rPh>
    <rPh sb="55" eb="57">
      <t>ヒツヨウ</t>
    </rPh>
    <phoneticPr fontId="14"/>
  </si>
  <si>
    <t>（注）</t>
    <rPh sb="1" eb="2">
      <t>チュウ</t>
    </rPh>
    <phoneticPr fontId="14"/>
  </si>
  <si>
    <t>a</t>
    <phoneticPr fontId="14"/>
  </si>
  <si>
    <t>１. 必要により下記書類を添付すること。</t>
    <phoneticPr fontId="14"/>
  </si>
  <si>
    <t>工程表（契約当初工程と現在迄の実際の工程及び延長工程の３工程を対照させ、詳細に記入）</t>
    <rPh sb="0" eb="3">
      <t>コウテイヒョウ</t>
    </rPh>
    <rPh sb="4" eb="8">
      <t>ケイヤクトウショ</t>
    </rPh>
    <rPh sb="8" eb="10">
      <t>コウテイ</t>
    </rPh>
    <rPh sb="11" eb="13">
      <t>ゲンザイ</t>
    </rPh>
    <rPh sb="13" eb="14">
      <t>マデ</t>
    </rPh>
    <rPh sb="15" eb="17">
      <t>ジッサイ</t>
    </rPh>
    <rPh sb="18" eb="20">
      <t>コウテイ</t>
    </rPh>
    <rPh sb="20" eb="21">
      <t>オヨ</t>
    </rPh>
    <rPh sb="22" eb="26">
      <t>エンチョウコウテイ</t>
    </rPh>
    <rPh sb="28" eb="30">
      <t>コウテイ</t>
    </rPh>
    <rPh sb="31" eb="33">
      <t>タイショウ</t>
    </rPh>
    <rPh sb="36" eb="38">
      <t>ショウサイ</t>
    </rPh>
    <rPh sb="39" eb="41">
      <t>キニュウ</t>
    </rPh>
    <phoneticPr fontId="14"/>
  </si>
  <si>
    <t>b</t>
    <phoneticPr fontId="14"/>
  </si>
  <si>
    <t>天候表、気温表、湿度表、雨量表、積雪表、風速表等工期中と過去の平均とを対照し最寄気象台等の証明等をうけること。</t>
    <rPh sb="0" eb="2">
      <t>テンコウ</t>
    </rPh>
    <rPh sb="2" eb="3">
      <t>ヒョウ</t>
    </rPh>
    <rPh sb="4" eb="7">
      <t>キオンヒョウ</t>
    </rPh>
    <rPh sb="8" eb="10">
      <t>シツド</t>
    </rPh>
    <rPh sb="10" eb="11">
      <t>ヒョウ</t>
    </rPh>
    <rPh sb="12" eb="15">
      <t>ウリョウヒョウ</t>
    </rPh>
    <rPh sb="16" eb="19">
      <t>セキセツヒョウ</t>
    </rPh>
    <rPh sb="20" eb="22">
      <t>フウソク</t>
    </rPh>
    <rPh sb="22" eb="23">
      <t>ヒョウ</t>
    </rPh>
    <rPh sb="23" eb="24">
      <t>ナド</t>
    </rPh>
    <rPh sb="24" eb="27">
      <t>コウキチュウ</t>
    </rPh>
    <rPh sb="28" eb="30">
      <t>カコ</t>
    </rPh>
    <rPh sb="31" eb="33">
      <t>ヘイキン</t>
    </rPh>
    <rPh sb="35" eb="37">
      <t>タイショウ</t>
    </rPh>
    <rPh sb="38" eb="40">
      <t>モヨ</t>
    </rPh>
    <rPh sb="40" eb="43">
      <t>キショウダイ</t>
    </rPh>
    <rPh sb="43" eb="44">
      <t>ナド</t>
    </rPh>
    <rPh sb="45" eb="47">
      <t>ショウメイ</t>
    </rPh>
    <rPh sb="47" eb="48">
      <t>ナド</t>
    </rPh>
    <phoneticPr fontId="14"/>
  </si>
  <si>
    <t>c</t>
    <phoneticPr fontId="14"/>
  </si>
  <si>
    <t>写真、図面等</t>
    <rPh sb="0" eb="2">
      <t>シャシン</t>
    </rPh>
    <rPh sb="3" eb="6">
      <t>ズメンナド</t>
    </rPh>
    <phoneticPr fontId="14"/>
  </si>
  <si>
    <t>２. 理由は詳細に記入すること。</t>
    <rPh sb="3" eb="5">
      <t>リユウ</t>
    </rPh>
    <rPh sb="6" eb="8">
      <t>ショウサイ</t>
    </rPh>
    <rPh sb="9" eb="11">
      <t>キニュウ</t>
    </rPh>
    <phoneticPr fontId="14"/>
  </si>
  <si>
    <t>（第１１号様式）</t>
    <rPh sb="1" eb="2">
      <t>ダイ</t>
    </rPh>
    <rPh sb="4" eb="5">
      <t>ゴウ</t>
    </rPh>
    <rPh sb="5" eb="7">
      <t>ヨウシキ</t>
    </rPh>
    <phoneticPr fontId="14"/>
  </si>
  <si>
    <t>確 認</t>
    <rPh sb="0" eb="1">
      <t>カタシ</t>
    </rPh>
    <rPh sb="2" eb="3">
      <t>シノブ</t>
    </rPh>
    <phoneticPr fontId="14"/>
  </si>
  <si>
    <t>検査番号</t>
    <rPh sb="0" eb="2">
      <t>ケンサ</t>
    </rPh>
    <rPh sb="2" eb="4">
      <t>バンゴウ</t>
    </rPh>
    <phoneticPr fontId="14"/>
  </si>
  <si>
    <t>手 直 し 工 事 完 成 届</t>
    <rPh sb="0" eb="1">
      <t>テ</t>
    </rPh>
    <rPh sb="2" eb="3">
      <t>チョク</t>
    </rPh>
    <rPh sb="6" eb="7">
      <t>コウ</t>
    </rPh>
    <rPh sb="8" eb="9">
      <t>コト</t>
    </rPh>
    <rPh sb="10" eb="11">
      <t>カン</t>
    </rPh>
    <rPh sb="12" eb="13">
      <t>ナル</t>
    </rPh>
    <rPh sb="14" eb="15">
      <t>トドケ</t>
    </rPh>
    <phoneticPr fontId="14"/>
  </si>
  <si>
    <t>住　　　所</t>
    <rPh sb="0" eb="1">
      <t>ジュウ</t>
    </rPh>
    <rPh sb="4" eb="5">
      <t>トコロ</t>
    </rPh>
    <phoneticPr fontId="14"/>
  </si>
  <si>
    <t>請負業者　</t>
    <rPh sb="0" eb="1">
      <t>ショウ</t>
    </rPh>
    <rPh sb="1" eb="2">
      <t>フ</t>
    </rPh>
    <rPh sb="2" eb="3">
      <t>ギョウ</t>
    </rPh>
    <rPh sb="3" eb="4">
      <t>モノ</t>
    </rPh>
    <phoneticPr fontId="14"/>
  </si>
  <si>
    <t>名称（商号）</t>
    <rPh sb="0" eb="2">
      <t>メイショウ</t>
    </rPh>
    <rPh sb="3" eb="5">
      <t>ショウゴウ</t>
    </rPh>
    <phoneticPr fontId="14"/>
  </si>
  <si>
    <t>代  表  者</t>
    <rPh sb="0" eb="1">
      <t>ダイ</t>
    </rPh>
    <rPh sb="3" eb="4">
      <t>オモテ</t>
    </rPh>
    <rPh sb="6" eb="7">
      <t>シャ</t>
    </rPh>
    <phoneticPr fontId="14"/>
  </si>
  <si>
    <t>電話番号</t>
    <rPh sb="0" eb="2">
      <t>デンワ</t>
    </rPh>
    <rPh sb="2" eb="4">
      <t>バンゴウ</t>
    </rPh>
    <phoneticPr fontId="14"/>
  </si>
  <si>
    <t>　　　下記のとおり工事の手直しが完成いたしましたので検査願います。</t>
    <rPh sb="3" eb="5">
      <t>カキ</t>
    </rPh>
    <rPh sb="9" eb="11">
      <t>コウジ</t>
    </rPh>
    <rPh sb="12" eb="14">
      <t>テナオ</t>
    </rPh>
    <rPh sb="16" eb="18">
      <t>カンセイ</t>
    </rPh>
    <rPh sb="26" eb="28">
      <t>ケンサ</t>
    </rPh>
    <rPh sb="28" eb="29">
      <t>ネガ</t>
    </rPh>
    <phoneticPr fontId="14"/>
  </si>
  <si>
    <t>請負金額</t>
    <rPh sb="0" eb="2">
      <t>ウケオイ</t>
    </rPh>
    <rPh sb="2" eb="4">
      <t>キンガク</t>
    </rPh>
    <phoneticPr fontId="14"/>
  </si>
  <si>
    <t>手直し指示</t>
    <rPh sb="0" eb="2">
      <t>テナオ</t>
    </rPh>
    <rPh sb="3" eb="5">
      <t>シジ</t>
    </rPh>
    <phoneticPr fontId="14"/>
  </si>
  <si>
    <t>期　　　　　　　　　間</t>
    <rPh sb="0" eb="1">
      <t>キ</t>
    </rPh>
    <rPh sb="10" eb="11">
      <t>アイダ</t>
    </rPh>
    <phoneticPr fontId="14"/>
  </si>
  <si>
    <t>手直し工事完成日</t>
    <rPh sb="0" eb="2">
      <t>テナオ</t>
    </rPh>
    <rPh sb="3" eb="5">
      <t>コウジ</t>
    </rPh>
    <rPh sb="5" eb="7">
      <t>カンセイ</t>
    </rPh>
    <rPh sb="7" eb="8">
      <t>ヒ</t>
    </rPh>
    <phoneticPr fontId="14"/>
  </si>
  <si>
    <t>（内　線         　　　　　）</t>
    <phoneticPr fontId="14"/>
  </si>
  <si>
    <t>日間</t>
    <rPh sb="0" eb="2">
      <t>ニチカン</t>
    </rPh>
    <phoneticPr fontId="14"/>
  </si>
  <si>
    <t>工 事 履 行 報 告 書</t>
    <rPh sb="0" eb="1">
      <t>コウ</t>
    </rPh>
    <rPh sb="2" eb="3">
      <t>コト</t>
    </rPh>
    <rPh sb="4" eb="5">
      <t>クツ</t>
    </rPh>
    <rPh sb="6" eb="7">
      <t>ギョウ</t>
    </rPh>
    <rPh sb="8" eb="9">
      <t>ホウ</t>
    </rPh>
    <rPh sb="10" eb="11">
      <t>コク</t>
    </rPh>
    <rPh sb="12" eb="13">
      <t>ショ</t>
    </rPh>
    <phoneticPr fontId="14"/>
  </si>
  <si>
    <t>第２号様式（第７条関係）</t>
    <rPh sb="0" eb="1">
      <t>ダイ</t>
    </rPh>
    <rPh sb="2" eb="3">
      <t>ゴウ</t>
    </rPh>
    <rPh sb="3" eb="5">
      <t>ヨウシキ</t>
    </rPh>
    <rPh sb="6" eb="7">
      <t>ダイ</t>
    </rPh>
    <rPh sb="8" eb="11">
      <t>ジョウカンケイ</t>
    </rPh>
    <phoneticPr fontId="14"/>
  </si>
  <si>
    <t>　下記工事について、中間前払いに係る工事履行状況を報告します。</t>
    <rPh sb="1" eb="5">
      <t>カキコウジ</t>
    </rPh>
    <rPh sb="10" eb="14">
      <t>チュウカンマエバラ</t>
    </rPh>
    <rPh sb="16" eb="17">
      <t>カカ</t>
    </rPh>
    <rPh sb="18" eb="20">
      <t>コウジ</t>
    </rPh>
    <rPh sb="20" eb="22">
      <t>リコウ</t>
    </rPh>
    <rPh sb="22" eb="24">
      <t>ジョウキョウ</t>
    </rPh>
    <rPh sb="25" eb="27">
      <t>ホウコク</t>
    </rPh>
    <phoneticPr fontId="14"/>
  </si>
  <si>
    <t>作業に要する経費</t>
    <rPh sb="0" eb="2">
      <t>サギョウ</t>
    </rPh>
    <rPh sb="3" eb="4">
      <t>ヨウ</t>
    </rPh>
    <rPh sb="6" eb="8">
      <t>ケイヒ</t>
    </rPh>
    <phoneticPr fontId="14"/>
  </si>
  <si>
    <t>予定工程（％）</t>
    <rPh sb="0" eb="4">
      <t>ヨテイコウテイ</t>
    </rPh>
    <phoneticPr fontId="14"/>
  </si>
  <si>
    <t>実施工程（％）
（　　　）は予定工程との差</t>
    <rPh sb="0" eb="4">
      <t>ジッシコウテイ</t>
    </rPh>
    <rPh sb="14" eb="18">
      <t>ヨテイコウテイ</t>
    </rPh>
    <rPh sb="20" eb="21">
      <t>サ</t>
    </rPh>
    <phoneticPr fontId="14"/>
  </si>
  <si>
    <t>工事担当課　記載欄</t>
    <rPh sb="0" eb="5">
      <t>コウジタントウカ</t>
    </rPh>
    <rPh sb="6" eb="9">
      <t>キサイラン</t>
    </rPh>
    <phoneticPr fontId="14"/>
  </si>
  <si>
    <t>　当該案件は、工期の２分の１以上で、当該時期までに実施すべき作業が行われ、</t>
    <rPh sb="1" eb="5">
      <t>トウガイアンケン</t>
    </rPh>
    <rPh sb="7" eb="9">
      <t>コウキ</t>
    </rPh>
    <rPh sb="11" eb="12">
      <t>ブン</t>
    </rPh>
    <rPh sb="14" eb="16">
      <t>イジョウ</t>
    </rPh>
    <rPh sb="18" eb="22">
      <t>トウガイジキ</t>
    </rPh>
    <rPh sb="25" eb="27">
      <t>ジッシ</t>
    </rPh>
    <rPh sb="30" eb="32">
      <t>サギョウ</t>
    </rPh>
    <rPh sb="33" eb="34">
      <t>オコナ</t>
    </rPh>
    <phoneticPr fontId="14"/>
  </si>
  <si>
    <t>　作業に要する経費は２分の１以上であることを確認</t>
    <rPh sb="22" eb="24">
      <t>カクニン</t>
    </rPh>
    <phoneticPr fontId="14"/>
  </si>
  <si>
    <t>を報告します。</t>
    <rPh sb="1" eb="3">
      <t>ホウコク</t>
    </rPh>
    <phoneticPr fontId="14"/>
  </si>
  <si>
    <t>　令和　　　年　　　月　　　日</t>
    <rPh sb="1" eb="3">
      <t>レイワ</t>
    </rPh>
    <rPh sb="6" eb="7">
      <t>ネン</t>
    </rPh>
    <rPh sb="10" eb="11">
      <t>ガツ</t>
    </rPh>
    <rPh sb="14" eb="15">
      <t>ヒ</t>
    </rPh>
    <phoneticPr fontId="14"/>
  </si>
  <si>
    <t>総括監督員</t>
    <rPh sb="0" eb="5">
      <t>ソウカツカントクイン</t>
    </rPh>
    <phoneticPr fontId="14"/>
  </si>
  <si>
    <t>主任監督員</t>
    <rPh sb="0" eb="5">
      <t>シュニンカントクイン</t>
    </rPh>
    <phoneticPr fontId="14"/>
  </si>
  <si>
    <t>できたこと</t>
    <phoneticPr fontId="14"/>
  </si>
  <si>
    <t>できなかったこと</t>
    <phoneticPr fontId="14"/>
  </si>
  <si>
    <t>監督職員</t>
    <phoneticPr fontId="14"/>
  </si>
  <si>
    <t>　　年　　　月　</t>
    <rPh sb="2" eb="3">
      <t>ネン</t>
    </rPh>
    <rPh sb="6" eb="7">
      <t>ガツ</t>
    </rPh>
    <phoneticPr fontId="14"/>
  </si>
  <si>
    <t>月　</t>
    <rPh sb="0" eb="1">
      <t>ガツ</t>
    </rPh>
    <phoneticPr fontId="14"/>
  </si>
  <si>
    <t>工　　事　　名</t>
    <rPh sb="0" eb="1">
      <t>コウ</t>
    </rPh>
    <rPh sb="3" eb="4">
      <t>コト</t>
    </rPh>
    <rPh sb="6" eb="7">
      <t>メイ</t>
    </rPh>
    <phoneticPr fontId="14"/>
  </si>
  <si>
    <t>工　事　場　所</t>
    <rPh sb="0" eb="1">
      <t>コウ</t>
    </rPh>
    <rPh sb="2" eb="3">
      <t>コト</t>
    </rPh>
    <rPh sb="4" eb="5">
      <t>バ</t>
    </rPh>
    <rPh sb="6" eb="7">
      <t>ショ</t>
    </rPh>
    <phoneticPr fontId="14"/>
  </si>
  <si>
    <t>工　　　　期</t>
    <rPh sb="0" eb="1">
      <t>コウ</t>
    </rPh>
    <rPh sb="5" eb="6">
      <t>キ</t>
    </rPh>
    <phoneticPr fontId="14"/>
  </si>
  <si>
    <t>報　告　日　付</t>
    <rPh sb="0" eb="1">
      <t>ホウ</t>
    </rPh>
    <rPh sb="2" eb="3">
      <t>コク</t>
    </rPh>
    <rPh sb="4" eb="5">
      <t>ニチ</t>
    </rPh>
    <rPh sb="6" eb="7">
      <t>ツキ</t>
    </rPh>
    <phoneticPr fontId="14"/>
  </si>
  <si>
    <t>月　　　別</t>
    <rPh sb="0" eb="1">
      <t>ゲツ</t>
    </rPh>
    <rPh sb="4" eb="5">
      <t>ベツ</t>
    </rPh>
    <phoneticPr fontId="14"/>
  </si>
  <si>
    <t>第１号様式（第７条関係）</t>
    <rPh sb="0" eb="1">
      <t>ダイ</t>
    </rPh>
    <rPh sb="2" eb="3">
      <t>ゴウ</t>
    </rPh>
    <rPh sb="3" eb="5">
      <t>ヨウシキ</t>
    </rPh>
    <rPh sb="6" eb="7">
      <t>ダイ</t>
    </rPh>
    <rPh sb="8" eb="11">
      <t>ジョウカンケイ</t>
    </rPh>
    <phoneticPr fontId="14"/>
  </si>
  <si>
    <t>認　定　請　求　書</t>
    <rPh sb="0" eb="1">
      <t>ニン</t>
    </rPh>
    <rPh sb="2" eb="3">
      <t>サダム</t>
    </rPh>
    <rPh sb="4" eb="5">
      <t>ショウ</t>
    </rPh>
    <rPh sb="6" eb="7">
      <t>モトム</t>
    </rPh>
    <rPh sb="8" eb="9">
      <t>ショ</t>
    </rPh>
    <phoneticPr fontId="14"/>
  </si>
  <si>
    <t>　下記工事について、中間前払いに係る認定を請求します。</t>
    <rPh sb="1" eb="5">
      <t>カキコウジ</t>
    </rPh>
    <rPh sb="10" eb="14">
      <t>チュウカンマエバラ</t>
    </rPh>
    <rPh sb="16" eb="17">
      <t>カカ</t>
    </rPh>
    <rPh sb="18" eb="20">
      <t>ニンテイ</t>
    </rPh>
    <rPh sb="21" eb="23">
      <t>セイキュウ</t>
    </rPh>
    <phoneticPr fontId="14"/>
  </si>
  <si>
    <t>歩道改良（その５）工事　　中間前払金</t>
    <rPh sb="13" eb="15">
      <t>チュウカン</t>
    </rPh>
    <rPh sb="15" eb="17">
      <t>マエバラ</t>
    </rPh>
    <rPh sb="17" eb="18">
      <t>キン</t>
    </rPh>
    <phoneticPr fontId="149"/>
  </si>
  <si>
    <t>久留米市城南町</t>
  </si>
  <si>
    <t>部　分　完　了　払　請　求　書</t>
    <rPh sb="0" eb="1">
      <t>ブ</t>
    </rPh>
    <rPh sb="2" eb="3">
      <t>ブン</t>
    </rPh>
    <rPh sb="4" eb="5">
      <t>カン</t>
    </rPh>
    <rPh sb="6" eb="7">
      <t>リョウ</t>
    </rPh>
    <rPh sb="8" eb="9">
      <t>バライ</t>
    </rPh>
    <rPh sb="10" eb="11">
      <t>ショウ</t>
    </rPh>
    <rPh sb="12" eb="13">
      <t>モトム</t>
    </rPh>
    <rPh sb="14" eb="15">
      <t>ショ</t>
    </rPh>
    <phoneticPr fontId="69"/>
  </si>
  <si>
    <t>□ インボイスに登録している    → 登録番号記入</t>
    <phoneticPr fontId="69"/>
  </si>
  <si>
    <t>登録番号</t>
    <rPh sb="0" eb="2">
      <t>トウロク</t>
    </rPh>
    <rPh sb="2" eb="4">
      <t>バンゴウ</t>
    </rPh>
    <phoneticPr fontId="69"/>
  </si>
  <si>
    <t>T</t>
    <phoneticPr fontId="69"/>
  </si>
  <si>
    <t>□ インボイスに登録していない → 登録番号記入不要</t>
    <phoneticPr fontId="69"/>
  </si>
  <si>
    <r>
      <t xml:space="preserve">請求金額
</t>
    </r>
    <r>
      <rPr>
        <sz val="12"/>
        <color theme="1"/>
        <rFont val="ＭＳ Ｐゴシック"/>
        <family val="3"/>
        <charset val="128"/>
      </rPr>
      <t>税率10％対象</t>
    </r>
    <rPh sb="5" eb="7">
      <t>ゼイリツ</t>
    </rPh>
    <rPh sb="10" eb="12">
      <t>タイショウ</t>
    </rPh>
    <phoneticPr fontId="69"/>
  </si>
  <si>
    <t>上記のうち、消費税等額</t>
    <rPh sb="0" eb="2">
      <t>ジョウキ</t>
    </rPh>
    <rPh sb="6" eb="9">
      <t>ショウヒゼイ</t>
    </rPh>
    <rPh sb="9" eb="10">
      <t>トウ</t>
    </rPh>
    <rPh sb="10" eb="11">
      <t>ガク</t>
    </rPh>
    <phoneticPr fontId="69"/>
  </si>
  <si>
    <t>上記の金額を部分完了払として請求します。</t>
    <rPh sb="0" eb="2">
      <t>ジョウキ</t>
    </rPh>
    <rPh sb="3" eb="5">
      <t>キンガク</t>
    </rPh>
    <rPh sb="6" eb="8">
      <t>ブブン</t>
    </rPh>
    <rPh sb="8" eb="10">
      <t>カンリョウ</t>
    </rPh>
    <rPh sb="10" eb="11">
      <t>バライ</t>
    </rPh>
    <rPh sb="14" eb="16">
      <t>セイキュウ</t>
    </rPh>
    <phoneticPr fontId="69"/>
  </si>
  <si>
    <t>工事場所</t>
    <rPh sb="0" eb="2">
      <t>コウジ</t>
    </rPh>
    <rPh sb="2" eb="4">
      <t>バショ</t>
    </rPh>
    <phoneticPr fontId="69"/>
  </si>
  <si>
    <t>部分払分の
取引日
(引渡日)</t>
    <rPh sb="0" eb="2">
      <t>ブブン</t>
    </rPh>
    <rPh sb="2" eb="3">
      <t>バライ</t>
    </rPh>
    <rPh sb="3" eb="4">
      <t>ブン</t>
    </rPh>
    <rPh sb="6" eb="8">
      <t>トリヒキ</t>
    </rPh>
    <rPh sb="8" eb="9">
      <t>ビ</t>
    </rPh>
    <rPh sb="11" eb="13">
      <t>ヒキワタシ</t>
    </rPh>
    <rPh sb="13" eb="14">
      <t>ビ</t>
    </rPh>
    <phoneticPr fontId="69"/>
  </si>
  <si>
    <t>702</t>
    <phoneticPr fontId="14"/>
  </si>
  <si>
    <t>請　　求　　書</t>
    <rPh sb="0" eb="1">
      <t>ショウ</t>
    </rPh>
    <rPh sb="3" eb="4">
      <t>モトム</t>
    </rPh>
    <rPh sb="6" eb="7">
      <t>ショ</t>
    </rPh>
    <phoneticPr fontId="69"/>
  </si>
  <si>
    <t>今回請求金額</t>
    <rPh sb="0" eb="2">
      <t>コンカイ</t>
    </rPh>
    <phoneticPr fontId="69"/>
  </si>
  <si>
    <t>（契約額から、すでに支払済みの前払・中間払額、部分完了払額を控除した額を記載）</t>
    <rPh sb="1" eb="3">
      <t>ケイヤク</t>
    </rPh>
    <rPh sb="3" eb="4">
      <t>ガク</t>
    </rPh>
    <rPh sb="10" eb="12">
      <t>シハライ</t>
    </rPh>
    <rPh sb="12" eb="13">
      <t>ズ</t>
    </rPh>
    <rPh sb="15" eb="17">
      <t>マエバライ</t>
    </rPh>
    <rPh sb="18" eb="20">
      <t>チュウカン</t>
    </rPh>
    <rPh sb="20" eb="21">
      <t>バライ</t>
    </rPh>
    <rPh sb="21" eb="22">
      <t>ガク</t>
    </rPh>
    <rPh sb="23" eb="25">
      <t>ブブン</t>
    </rPh>
    <rPh sb="25" eb="27">
      <t>カンリョウ</t>
    </rPh>
    <rPh sb="27" eb="28">
      <t>バライ</t>
    </rPh>
    <rPh sb="28" eb="29">
      <t>ガク</t>
    </rPh>
    <rPh sb="30" eb="32">
      <t>コウジョ</t>
    </rPh>
    <rPh sb="34" eb="35">
      <t>ガク</t>
    </rPh>
    <rPh sb="36" eb="38">
      <t>キサイ</t>
    </rPh>
    <phoneticPr fontId="69"/>
  </si>
  <si>
    <t>上記の金額を請求します。</t>
    <rPh sb="0" eb="2">
      <t>ジョウキ</t>
    </rPh>
    <rPh sb="3" eb="5">
      <t>キンガク</t>
    </rPh>
    <rPh sb="6" eb="8">
      <t>セイキュウ</t>
    </rPh>
    <phoneticPr fontId="69"/>
  </si>
  <si>
    <t>完了分の
取引日
(引渡日)</t>
    <rPh sb="0" eb="2">
      <t>カンリョウ</t>
    </rPh>
    <rPh sb="2" eb="3">
      <t>ブン</t>
    </rPh>
    <rPh sb="5" eb="7">
      <t>トリヒキ</t>
    </rPh>
    <rPh sb="7" eb="8">
      <t>ビ</t>
    </rPh>
    <rPh sb="10" eb="12">
      <t>ヒキワタシ</t>
    </rPh>
    <rPh sb="12" eb="13">
      <t>ビ</t>
    </rPh>
    <phoneticPr fontId="69"/>
  </si>
  <si>
    <t>＜契約に係る支払額等の総額表示＞</t>
    <rPh sb="1" eb="3">
      <t>ケイヤク</t>
    </rPh>
    <rPh sb="4" eb="5">
      <t>カカ</t>
    </rPh>
    <rPh sb="6" eb="8">
      <t>シハライ</t>
    </rPh>
    <rPh sb="8" eb="9">
      <t>ガク</t>
    </rPh>
    <rPh sb="9" eb="10">
      <t>トウ</t>
    </rPh>
    <rPh sb="11" eb="13">
      <t>ソウガク</t>
    </rPh>
    <rPh sb="13" eb="15">
      <t>ヒョウジ</t>
    </rPh>
    <phoneticPr fontId="69"/>
  </si>
  <si>
    <t>※受領済みの前払・中間前払、部分完了払がない場合は、②・③には０を記入。</t>
    <rPh sb="1" eb="3">
      <t>ジュリョウ</t>
    </rPh>
    <rPh sb="3" eb="4">
      <t>ズ</t>
    </rPh>
    <rPh sb="6" eb="8">
      <t>マエバライ</t>
    </rPh>
    <rPh sb="9" eb="11">
      <t>チュウカン</t>
    </rPh>
    <rPh sb="11" eb="13">
      <t>マエバライ</t>
    </rPh>
    <rPh sb="14" eb="16">
      <t>ブブン</t>
    </rPh>
    <rPh sb="16" eb="18">
      <t>カンリョウ</t>
    </rPh>
    <rPh sb="18" eb="19">
      <t>バライ</t>
    </rPh>
    <rPh sb="22" eb="24">
      <t>バアイ</t>
    </rPh>
    <rPh sb="33" eb="35">
      <t>キニュウ</t>
    </rPh>
    <phoneticPr fontId="69"/>
  </si>
  <si>
    <t>①</t>
    <phoneticPr fontId="69"/>
  </si>
  <si>
    <r>
      <t xml:space="preserve">契約額
</t>
    </r>
    <r>
      <rPr>
        <b/>
        <sz val="9"/>
        <color theme="1"/>
        <rFont val="ＭＳ Ｐゴシック"/>
        <family val="3"/>
        <charset val="128"/>
      </rPr>
      <t>（税率10％対象）</t>
    </r>
    <rPh sb="0" eb="2">
      <t>ケイヤク</t>
    </rPh>
    <rPh sb="2" eb="3">
      <t>ガク</t>
    </rPh>
    <rPh sb="5" eb="7">
      <t>ゼイリツ</t>
    </rPh>
    <rPh sb="10" eb="12">
      <t>タイショウ</t>
    </rPh>
    <phoneticPr fontId="69"/>
  </si>
  <si>
    <t>円</t>
    <phoneticPr fontId="69"/>
  </si>
  <si>
    <t>うち、消費税等額
（税率10％）</t>
    <rPh sb="10" eb="12">
      <t>ゼイリツ</t>
    </rPh>
    <phoneticPr fontId="69"/>
  </si>
  <si>
    <r>
      <t xml:space="preserve">前払・中間前払
受領済み額
</t>
    </r>
    <r>
      <rPr>
        <b/>
        <sz val="9"/>
        <color theme="1"/>
        <rFont val="ＭＳ Ｐゴシック"/>
        <family val="3"/>
        <charset val="128"/>
      </rPr>
      <t>※部分完了払時
に精算分を除く</t>
    </r>
    <rPh sb="0" eb="2">
      <t>マエバライ</t>
    </rPh>
    <rPh sb="3" eb="5">
      <t>チュウカン</t>
    </rPh>
    <rPh sb="5" eb="7">
      <t>マエバライ</t>
    </rPh>
    <rPh sb="8" eb="10">
      <t>ジュリョウ</t>
    </rPh>
    <rPh sb="10" eb="11">
      <t>ズ</t>
    </rPh>
    <rPh sb="12" eb="13">
      <t>ガク</t>
    </rPh>
    <rPh sb="15" eb="17">
      <t>ブブン</t>
    </rPh>
    <rPh sb="17" eb="19">
      <t>カンリョウ</t>
    </rPh>
    <rPh sb="19" eb="20">
      <t>バライ</t>
    </rPh>
    <rPh sb="20" eb="21">
      <t>ジ</t>
    </rPh>
    <rPh sb="23" eb="25">
      <t>セイサン</t>
    </rPh>
    <rPh sb="25" eb="26">
      <t>ブン</t>
    </rPh>
    <rPh sb="27" eb="28">
      <t>ノゾ</t>
    </rPh>
    <phoneticPr fontId="69"/>
  </si>
  <si>
    <t>※すでに支払を受けた前払・中間前払の合計額を記入。
※前払・中間前払は消費税の課税取引ではないので、
　消費税等額は記入不要。</t>
    <rPh sb="4" eb="6">
      <t>シハライ</t>
    </rPh>
    <rPh sb="7" eb="8">
      <t>ウ</t>
    </rPh>
    <rPh sb="10" eb="12">
      <t>マエバライ</t>
    </rPh>
    <rPh sb="13" eb="15">
      <t>チュウカン</t>
    </rPh>
    <rPh sb="15" eb="17">
      <t>マエバライ</t>
    </rPh>
    <rPh sb="18" eb="20">
      <t>ゴウケイ</t>
    </rPh>
    <rPh sb="20" eb="21">
      <t>ガク</t>
    </rPh>
    <rPh sb="22" eb="24">
      <t>キニュウ</t>
    </rPh>
    <rPh sb="27" eb="29">
      <t>マエバライ</t>
    </rPh>
    <rPh sb="30" eb="32">
      <t>チュウカン</t>
    </rPh>
    <rPh sb="32" eb="34">
      <t>マエバライ</t>
    </rPh>
    <rPh sb="35" eb="37">
      <t>ショウヒ</t>
    </rPh>
    <rPh sb="37" eb="38">
      <t>ゼイ</t>
    </rPh>
    <rPh sb="39" eb="41">
      <t>カゼイ</t>
    </rPh>
    <rPh sb="41" eb="43">
      <t>トリヒキ</t>
    </rPh>
    <rPh sb="52" eb="55">
      <t>ショウヒゼイ</t>
    </rPh>
    <rPh sb="55" eb="56">
      <t>トウ</t>
    </rPh>
    <rPh sb="56" eb="57">
      <t>ガク</t>
    </rPh>
    <rPh sb="58" eb="60">
      <t>キニュウ</t>
    </rPh>
    <rPh sb="60" eb="62">
      <t>フヨウ</t>
    </rPh>
    <phoneticPr fontId="69"/>
  </si>
  <si>
    <r>
      <t xml:space="preserve">部分完了払
受領済み額
</t>
    </r>
    <r>
      <rPr>
        <b/>
        <sz val="9"/>
        <color theme="1"/>
        <rFont val="ＭＳ Ｐゴシック"/>
        <family val="3"/>
        <charset val="128"/>
      </rPr>
      <t>（税率10％対象）</t>
    </r>
    <rPh sb="0" eb="2">
      <t>ブブン</t>
    </rPh>
    <rPh sb="2" eb="4">
      <t>カンリョウ</t>
    </rPh>
    <rPh sb="4" eb="5">
      <t>バライ</t>
    </rPh>
    <rPh sb="6" eb="8">
      <t>ジュリョウ</t>
    </rPh>
    <rPh sb="8" eb="9">
      <t>ズ</t>
    </rPh>
    <rPh sb="10" eb="11">
      <t>ガク</t>
    </rPh>
    <rPh sb="13" eb="15">
      <t>ゼイリツ</t>
    </rPh>
    <rPh sb="18" eb="20">
      <t>タイショウ</t>
    </rPh>
    <phoneticPr fontId="69"/>
  </si>
  <si>
    <t>うち、消費税等額</t>
    <phoneticPr fontId="69"/>
  </si>
  <si>
    <t>④</t>
    <phoneticPr fontId="69"/>
  </si>
  <si>
    <r>
      <rPr>
        <b/>
        <sz val="11"/>
        <color theme="1"/>
        <rFont val="ＭＳ Ｐゴシック"/>
        <family val="3"/>
        <charset val="128"/>
      </rPr>
      <t>消費税課税取引の
精算</t>
    </r>
    <r>
      <rPr>
        <b/>
        <sz val="11"/>
        <color theme="1"/>
        <rFont val="ＭＳ Ｐゴシック"/>
        <family val="3"/>
        <charset val="128"/>
      </rPr>
      <t>（①－③）</t>
    </r>
    <r>
      <rPr>
        <sz val="11"/>
        <color theme="1"/>
        <rFont val="ＭＳ Ｐゴシック"/>
        <family val="3"/>
        <charset val="128"/>
      </rPr>
      <t xml:space="preserve">
</t>
    </r>
    <r>
      <rPr>
        <b/>
        <sz val="9"/>
        <color theme="1"/>
        <rFont val="ＭＳ Ｐゴシック"/>
        <family val="3"/>
        <charset val="128"/>
      </rPr>
      <t>(税率１０％対象)</t>
    </r>
    <rPh sb="0" eb="3">
      <t>ショウヒゼイ</t>
    </rPh>
    <rPh sb="3" eb="5">
      <t>カゼイ</t>
    </rPh>
    <rPh sb="5" eb="7">
      <t>トリヒキ</t>
    </rPh>
    <rPh sb="9" eb="11">
      <t>セイサン</t>
    </rPh>
    <rPh sb="18" eb="20">
      <t>ゼイリツ</t>
    </rPh>
    <rPh sb="23" eb="25">
      <t>タイショウ</t>
    </rPh>
    <phoneticPr fontId="69"/>
  </si>
  <si>
    <t>※①の契約額とその消費税等額から、③の部分完了払に関する受領済み額と消費税等額をそれぞれ引いた額が、今回の精算額となります。</t>
    <rPh sb="3" eb="5">
      <t>ケイヤク</t>
    </rPh>
    <rPh sb="5" eb="6">
      <t>ガク</t>
    </rPh>
    <rPh sb="9" eb="12">
      <t>ショウヒゼイ</t>
    </rPh>
    <rPh sb="12" eb="13">
      <t>トウ</t>
    </rPh>
    <rPh sb="13" eb="14">
      <t>ガク</t>
    </rPh>
    <rPh sb="19" eb="21">
      <t>ブブン</t>
    </rPh>
    <rPh sb="21" eb="23">
      <t>カンリョウ</t>
    </rPh>
    <rPh sb="23" eb="24">
      <t>バライ</t>
    </rPh>
    <rPh sb="25" eb="26">
      <t>カン</t>
    </rPh>
    <rPh sb="28" eb="30">
      <t>ジュリョウ</t>
    </rPh>
    <rPh sb="30" eb="31">
      <t>ズ</t>
    </rPh>
    <rPh sb="32" eb="33">
      <t>ガク</t>
    </rPh>
    <rPh sb="34" eb="37">
      <t>ショウヒゼイ</t>
    </rPh>
    <rPh sb="37" eb="38">
      <t>トウ</t>
    </rPh>
    <rPh sb="38" eb="39">
      <t>ガク</t>
    </rPh>
    <rPh sb="44" eb="45">
      <t>ヒ</t>
    </rPh>
    <rPh sb="47" eb="48">
      <t>ガク</t>
    </rPh>
    <rPh sb="50" eb="52">
      <t>コンカイ</t>
    </rPh>
    <rPh sb="53" eb="55">
      <t>セイサン</t>
    </rPh>
    <rPh sb="55" eb="56">
      <t>ガク</t>
    </rPh>
    <phoneticPr fontId="69"/>
  </si>
  <si>
    <t>完成払い請求書（企業局）
インボイス対応</t>
    <rPh sb="0" eb="2">
      <t>カンセイ</t>
    </rPh>
    <rPh sb="2" eb="3">
      <t>バラ</t>
    </rPh>
    <rPh sb="4" eb="7">
      <t>セイキュウショ</t>
    </rPh>
    <rPh sb="8" eb="10">
      <t>キギョウ</t>
    </rPh>
    <rPh sb="10" eb="11">
      <t>キョク</t>
    </rPh>
    <rPh sb="18" eb="20">
      <t>タイオウ</t>
    </rPh>
    <phoneticPr fontId="14"/>
  </si>
  <si>
    <t>部分払い請求書（企業局）
インボイス対応</t>
    <rPh sb="0" eb="2">
      <t>ブブン</t>
    </rPh>
    <rPh sb="2" eb="3">
      <t>バラ</t>
    </rPh>
    <rPh sb="4" eb="7">
      <t>セイキュウショ</t>
    </rPh>
    <rPh sb="8" eb="10">
      <t>キギョウ</t>
    </rPh>
    <rPh sb="10" eb="11">
      <t>キョク</t>
    </rPh>
    <rPh sb="18" eb="20">
      <t>タイオウ</t>
    </rPh>
    <phoneticPr fontId="14"/>
  </si>
  <si>
    <t>土・石材等（*1 参照）の新材・再生材を使用する場合
※証明日の記載漏れ注意</t>
    <rPh sb="0" eb="1">
      <t>ツチ</t>
    </rPh>
    <rPh sb="2" eb="4">
      <t>セキザイ</t>
    </rPh>
    <rPh sb="4" eb="5">
      <t>トウ</t>
    </rPh>
    <rPh sb="9" eb="11">
      <t>サンショウ</t>
    </rPh>
    <rPh sb="13" eb="14">
      <t>シン</t>
    </rPh>
    <rPh sb="14" eb="15">
      <t>ザイ</t>
    </rPh>
    <rPh sb="16" eb="18">
      <t>サイセイ</t>
    </rPh>
    <rPh sb="18" eb="19">
      <t>ザイ</t>
    </rPh>
    <rPh sb="20" eb="22">
      <t>シヨウ</t>
    </rPh>
    <rPh sb="24" eb="26">
      <t>バアイ</t>
    </rPh>
    <rPh sb="28" eb="30">
      <t>ショウメイ</t>
    </rPh>
    <rPh sb="30" eb="31">
      <t>ヒ</t>
    </rPh>
    <rPh sb="32" eb="34">
      <t>キサイ</t>
    </rPh>
    <rPh sb="34" eb="35">
      <t>モ</t>
    </rPh>
    <rPh sb="36" eb="38">
      <t>チュウイ</t>
    </rPh>
    <phoneticPr fontId="14"/>
  </si>
  <si>
    <t>建設資材調達不能証明書</t>
    <rPh sb="0" eb="4">
      <t>ケンセツシザイ</t>
    </rPh>
    <rPh sb="4" eb="8">
      <t>チョウタツフノウ</t>
    </rPh>
    <rPh sb="8" eb="11">
      <t>ショウメイショ</t>
    </rPh>
    <phoneticPr fontId="14"/>
  </si>
  <si>
    <t>工事名</t>
    <rPh sb="0" eb="2">
      <t>コウジ</t>
    </rPh>
    <rPh sb="2" eb="3">
      <t>メイ</t>
    </rPh>
    <phoneticPr fontId="14"/>
  </si>
  <si>
    <t>　　上記工事において、以下の建設資材を納品希望日までに調達することができません。</t>
    <rPh sb="14" eb="18">
      <t>ケンセツシザイ</t>
    </rPh>
    <rPh sb="19" eb="24">
      <t>ノウヒンキボウビ</t>
    </rPh>
    <rPh sb="27" eb="29">
      <t>チョウタツ</t>
    </rPh>
    <phoneticPr fontId="14"/>
  </si>
  <si>
    <t>建設資材</t>
    <rPh sb="0" eb="4">
      <t>ケンセツシザイ</t>
    </rPh>
    <phoneticPr fontId="14"/>
  </si>
  <si>
    <t>納品希望日</t>
    <rPh sb="0" eb="5">
      <t>ノウヒンキボウビ</t>
    </rPh>
    <phoneticPr fontId="14"/>
  </si>
  <si>
    <t>納品可能日</t>
    <rPh sb="0" eb="5">
      <t>ノウヒンカノウビ</t>
    </rPh>
    <phoneticPr fontId="14"/>
  </si>
  <si>
    <t>メーカー等</t>
    <rPh sb="4" eb="5">
      <t>ナド</t>
    </rPh>
    <phoneticPr fontId="14"/>
  </si>
  <si>
    <t>間知ﾌﾞﾛｯｸ</t>
    <rPh sb="0" eb="2">
      <t>ケンチ</t>
    </rPh>
    <phoneticPr fontId="14"/>
  </si>
  <si>
    <t>〃</t>
    <phoneticPr fontId="14"/>
  </si>
  <si>
    <t>環境保全型積ブロック</t>
    <rPh sb="0" eb="4">
      <t>カンキョウホゼン</t>
    </rPh>
    <rPh sb="4" eb="5">
      <t>カタ</t>
    </rPh>
    <rPh sb="5" eb="6">
      <t>ツ</t>
    </rPh>
    <phoneticPr fontId="14"/>
  </si>
  <si>
    <t>令和○○年□月△日</t>
    <rPh sb="0" eb="2">
      <t>レイワ</t>
    </rPh>
    <rPh sb="4" eb="5">
      <t>ネン</t>
    </rPh>
    <rPh sb="6" eb="7">
      <t>ガツ</t>
    </rPh>
    <rPh sb="8" eb="9">
      <t>ニチ</t>
    </rPh>
    <phoneticPr fontId="14"/>
  </si>
  <si>
    <t>令和○○年◇月○日</t>
    <phoneticPr fontId="14"/>
  </si>
  <si>
    <t>令和○○年◇月□日</t>
    <phoneticPr fontId="14"/>
  </si>
  <si>
    <t>令和○○年◇月△日</t>
    <phoneticPr fontId="14"/>
  </si>
  <si>
    <t>(株)○○○</t>
    <rPh sb="0" eb="3">
      <t>カブ</t>
    </rPh>
    <phoneticPr fontId="14"/>
  </si>
  <si>
    <t>◇◇◇(株)</t>
    <rPh sb="3" eb="6">
      <t>カブ</t>
    </rPh>
    <phoneticPr fontId="14"/>
  </si>
  <si>
    <t>(株)△△△</t>
    <rPh sb="0" eb="3">
      <t>カブ</t>
    </rPh>
    <phoneticPr fontId="14"/>
  </si>
  <si>
    <t>（記載例）</t>
    <rPh sb="1" eb="4">
      <t>キサイレイ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</si>
  <si>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rPh sb="20" eb="21">
      <t>シ</t>
    </rPh>
    <rPh sb="21" eb="24">
      <t>ケイヤクカ</t>
    </rPh>
    <rPh sb="25" eb="27">
      <t>サクセイ</t>
    </rPh>
    <rPh sb="28" eb="31">
      <t>ケイヤクカ</t>
    </rPh>
    <rPh sb="33" eb="35">
      <t>ジュウショ</t>
    </rPh>
    <rPh sb="36" eb="39">
      <t>ダイヒョウシャ</t>
    </rPh>
    <rPh sb="39" eb="40">
      <t>メイ</t>
    </rPh>
    <rPh sb="41" eb="43">
      <t>フリコミ</t>
    </rPh>
    <rPh sb="43" eb="44">
      <t>サキ</t>
    </rPh>
    <rPh sb="44" eb="45">
      <t>ナド</t>
    </rPh>
    <rPh sb="45" eb="47">
      <t>キサイ</t>
    </rPh>
    <phoneticPr fontId="14"/>
  </si>
  <si>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phoneticPr fontId="14"/>
  </si>
  <si>
    <t>○</t>
    <phoneticPr fontId="14"/>
  </si>
  <si>
    <t>監理技術者</t>
    <phoneticPr fontId="14"/>
  </si>
  <si>
    <t>←入力不要</t>
    <rPh sb="1" eb="5">
      <t>ニュウリョクフヨウ</t>
    </rPh>
    <phoneticPr fontId="14"/>
  </si>
  <si>
    <t>段階確認書の施工予定表に一覧で記載したもの</t>
    <rPh sb="0" eb="2">
      <t>ダンカイ</t>
    </rPh>
    <rPh sb="2" eb="4">
      <t>カクニン</t>
    </rPh>
    <rPh sb="4" eb="5">
      <t>ショ</t>
    </rPh>
    <rPh sb="6" eb="8">
      <t>セコウ</t>
    </rPh>
    <rPh sb="8" eb="11">
      <t>ヨテイヒョウ</t>
    </rPh>
    <rPh sb="12" eb="14">
      <t>イチラン</t>
    </rPh>
    <rPh sb="15" eb="17">
      <t>キサイ</t>
    </rPh>
    <phoneticPr fontId="14"/>
  </si>
  <si>
    <t xml:space="preserve">
当社は、今回の工事において現場閉所による週休2日工事（または週休２日交替制工事）を４週○休で実施します。
　※休日取得計画・実績表を添付
</t>
    <phoneticPr fontId="14"/>
  </si>
  <si>
    <t>積込等の搬出状況、処理施設搬入における施設名看板等を背景にした写真</t>
    <rPh sb="0" eb="2">
      <t>ツミコミ</t>
    </rPh>
    <rPh sb="2" eb="3">
      <t>トウ</t>
    </rPh>
    <rPh sb="4" eb="6">
      <t>ハンシュツ</t>
    </rPh>
    <rPh sb="6" eb="8">
      <t>ジョウキョウ</t>
    </rPh>
    <rPh sb="9" eb="11">
      <t>ショリ</t>
    </rPh>
    <rPh sb="11" eb="13">
      <t>シセツ</t>
    </rPh>
    <rPh sb="13" eb="15">
      <t>ハンニュウ</t>
    </rPh>
    <rPh sb="19" eb="21">
      <t>シセツ</t>
    </rPh>
    <rPh sb="21" eb="22">
      <t>メイ</t>
    </rPh>
    <rPh sb="22" eb="24">
      <t>カンバン</t>
    </rPh>
    <rPh sb="24" eb="25">
      <t>ナド</t>
    </rPh>
    <rPh sb="26" eb="28">
      <t>ハイケイ</t>
    </rPh>
    <rPh sb="31" eb="33">
      <t>シャシン</t>
    </rPh>
    <phoneticPr fontId="14"/>
  </si>
  <si>
    <t>合格表記になっていること</t>
    <rPh sb="0" eb="2">
      <t>ゴウカク</t>
    </rPh>
    <rPh sb="2" eb="4">
      <t>ヒョウキ</t>
    </rPh>
    <phoneticPr fontId="14"/>
  </si>
  <si>
    <t>（月）</t>
    <rPh sb="1" eb="2">
      <t>ゲツ</t>
    </rPh>
    <phoneticPr fontId="14"/>
  </si>
  <si>
    <t>COBRIS対象工事は、土砂受領書を提出</t>
    <rPh sb="6" eb="8">
      <t>タイショウ</t>
    </rPh>
    <rPh sb="8" eb="10">
      <t>コウジ</t>
    </rPh>
    <rPh sb="12" eb="14">
      <t>ドシャ</t>
    </rPh>
    <rPh sb="14" eb="17">
      <t>ジュリョウショ</t>
    </rPh>
    <rPh sb="18" eb="20">
      <t>テイシュツ</t>
    </rPh>
    <phoneticPr fontId="14"/>
  </si>
  <si>
    <r>
      <t xml:space="preserve">※処分状況が分かるような写真を添付すること
</t>
    </r>
    <r>
      <rPr>
        <sz val="10"/>
        <color rgb="FFFF0000"/>
        <rFont val="ＪＳ明朝"/>
        <family val="1"/>
        <charset val="128"/>
      </rPr>
      <t>※土砂受領書がある場合は添付し、下記の記載は不要</t>
    </r>
    <rPh sb="23" eb="25">
      <t>ドシャ</t>
    </rPh>
    <rPh sb="25" eb="28">
      <t>ジュリョウショ</t>
    </rPh>
    <rPh sb="31" eb="33">
      <t>バアイ</t>
    </rPh>
    <rPh sb="34" eb="36">
      <t>テンプ</t>
    </rPh>
    <rPh sb="38" eb="40">
      <t>カキ</t>
    </rPh>
    <rPh sb="41" eb="43">
      <t>キサイ</t>
    </rPh>
    <rPh sb="44" eb="46">
      <t>フヨウ</t>
    </rPh>
    <phoneticPr fontId="14"/>
  </si>
  <si>
    <t>産　　　地
（市町村名）</t>
    <phoneticPr fontId="14"/>
  </si>
  <si>
    <r>
      <t>〔工事の</t>
    </r>
    <r>
      <rPr>
        <sz val="11"/>
        <color rgb="FFFF0000"/>
        <rFont val="ＭＳ Ｐ明朝"/>
        <family val="1"/>
        <charset val="128"/>
      </rPr>
      <t>受注者</t>
    </r>
    <r>
      <rPr>
        <sz val="11"/>
        <rFont val="ＭＳ Ｐ明朝"/>
        <family val="1"/>
        <charset val="128"/>
      </rPr>
      <t>、生産者団体・市場・卸売業等〕</t>
    </r>
    <rPh sb="4" eb="6">
      <t>ジュチュウ</t>
    </rPh>
    <phoneticPr fontId="14"/>
  </si>
  <si>
    <t>あて</t>
    <phoneticPr fontId="75"/>
  </si>
  <si>
    <t>　当企業体が解散した後においても、当該工事につき契約の内容に適合しないものがあったときは、各構成員は共同連帯してその責に任ずるものとする。</t>
    <phoneticPr fontId="14"/>
  </si>
  <si>
    <t>　　　　　　　　　　　□病院　□その他（　　　　　　　　　　）</t>
    <rPh sb="12" eb="14">
      <t>ビョウイン</t>
    </rPh>
    <rPh sb="18" eb="19">
      <t>タ</t>
    </rPh>
    <phoneticPr fontId="149"/>
  </si>
  <si>
    <t>久留米市発注土木系工事における提出書類</t>
    <rPh sb="0" eb="4">
      <t>クルメシ</t>
    </rPh>
    <rPh sb="4" eb="6">
      <t>ハッチュウ</t>
    </rPh>
    <rPh sb="6" eb="8">
      <t>ドボク</t>
    </rPh>
    <rPh sb="8" eb="9">
      <t>ケイ</t>
    </rPh>
    <rPh sb="9" eb="11">
      <t>コウジ</t>
    </rPh>
    <rPh sb="15" eb="17">
      <t>テイシュツ</t>
    </rPh>
    <rPh sb="17" eb="19">
      <t>ショルイ</t>
    </rPh>
    <phoneticPr fontId="14"/>
  </si>
  <si>
    <t>※１　（処分方法）</t>
    <phoneticPr fontId="14"/>
  </si>
  <si>
    <t>※２　（２つの地域にまたがる場合）</t>
    <phoneticPr fontId="14"/>
  </si>
  <si>
    <r>
      <t>・管理者が有する資料（台帳、竣工図等）のみで確認が困難な場合は、別途、試掘等による原位置での調査について、監督職員</t>
    </r>
    <r>
      <rPr>
        <sz val="11"/>
        <color theme="1"/>
        <rFont val="ＭＳ 明朝"/>
        <family val="1"/>
        <charset val="128"/>
      </rPr>
      <t>と協議を行うこと。</t>
    </r>
    <rPh sb="55" eb="57">
      <t>ショクイン</t>
    </rPh>
    <phoneticPr fontId="14"/>
  </si>
  <si>
    <r>
      <t>その他の工作物に関する工事（土木工事等）において 請負代金の額が500万円以上の工事が提出対象
２部</t>
    </r>
    <r>
      <rPr>
        <vertAlign val="superscript"/>
        <sz val="11"/>
        <rFont val="ＭＳ Ｐゴシック"/>
        <family val="3"/>
        <charset val="128"/>
      </rPr>
      <t>※</t>
    </r>
    <r>
      <rPr>
        <sz val="11"/>
        <rFont val="ＭＳ Ｐゴシック"/>
        <family val="3"/>
        <charset val="128"/>
      </rPr>
      <t>作成（施工担当課で確認印を押印）契約書の約款と仕様書の間に閉じる
※JVの場合は、契約書作成の部数必要</t>
    </r>
    <rPh sb="2" eb="3">
      <t>タ</t>
    </rPh>
    <rPh sb="4" eb="7">
      <t>コウサクブツ</t>
    </rPh>
    <rPh sb="8" eb="9">
      <t>カン</t>
    </rPh>
    <rPh sb="11" eb="13">
      <t>コウジ</t>
    </rPh>
    <rPh sb="14" eb="16">
      <t>ドボク</t>
    </rPh>
    <rPh sb="16" eb="18">
      <t>コウジ</t>
    </rPh>
    <rPh sb="18" eb="19">
      <t>トウ</t>
    </rPh>
    <rPh sb="25" eb="27">
      <t>ウケオイ</t>
    </rPh>
    <rPh sb="27" eb="29">
      <t>ダイキン</t>
    </rPh>
    <rPh sb="30" eb="31">
      <t>ガク</t>
    </rPh>
    <rPh sb="35" eb="36">
      <t>マン</t>
    </rPh>
    <rPh sb="36" eb="37">
      <t>エン</t>
    </rPh>
    <rPh sb="37" eb="39">
      <t>イジョウ</t>
    </rPh>
    <rPh sb="40" eb="42">
      <t>コウジ</t>
    </rPh>
    <rPh sb="43" eb="45">
      <t>テイシュツ</t>
    </rPh>
    <rPh sb="45" eb="47">
      <t>タイショウ</t>
    </rPh>
    <rPh sb="49" eb="50">
      <t>ブ</t>
    </rPh>
    <rPh sb="51" eb="53">
      <t>サクセイ</t>
    </rPh>
    <rPh sb="67" eb="70">
      <t>ケイヤクショ</t>
    </rPh>
    <rPh sb="71" eb="73">
      <t>ヤッカン</t>
    </rPh>
    <rPh sb="74" eb="77">
      <t>シヨウショ</t>
    </rPh>
    <rPh sb="78" eb="79">
      <t>アイダ</t>
    </rPh>
    <rPh sb="80" eb="81">
      <t>ト</t>
    </rPh>
    <rPh sb="88" eb="90">
      <t>バアイ</t>
    </rPh>
    <rPh sb="92" eb="95">
      <t>ケイヤクショ</t>
    </rPh>
    <rPh sb="95" eb="97">
      <t>サクセイ</t>
    </rPh>
    <rPh sb="98" eb="100">
      <t>ブスウ</t>
    </rPh>
    <rPh sb="100" eb="102">
      <t>ヒツヨウ</t>
    </rPh>
    <phoneticPr fontId="14"/>
  </si>
  <si>
    <r>
      <t xml:space="preserve">対象：500万円以上の工事
期限：契約後10日以内(土日祝除く)
余裕工期が設定されている場合は、余裕期間終了日(余裕期間内に着工する場合は、着工届の提出日)まで
</t>
    </r>
    <r>
      <rPr>
        <sz val="11"/>
        <rFont val="ＭＳ Ｐゴシック"/>
        <family val="3"/>
        <charset val="128"/>
      </rPr>
      <t>システムから監督職員にメールが送信されれば、発注者への提示や提出は不要</t>
    </r>
    <rPh sb="88" eb="92">
      <t>カントクショクイン</t>
    </rPh>
    <rPh sb="97" eb="99">
      <t>ソウシン</t>
    </rPh>
    <rPh sb="104" eb="107">
      <t>ハッチュウシャ</t>
    </rPh>
    <rPh sb="109" eb="111">
      <t>テイジ</t>
    </rPh>
    <rPh sb="112" eb="114">
      <t>テイシュツ</t>
    </rPh>
    <rPh sb="115" eb="117">
      <t>フヨウ</t>
    </rPh>
    <phoneticPr fontId="14"/>
  </si>
  <si>
    <r>
      <t>契約後1ヶ月以内</t>
    </r>
    <r>
      <rPr>
        <sz val="11"/>
        <rFont val="ＭＳ Ｐゴシック"/>
        <family val="3"/>
        <charset val="128"/>
      </rPr>
      <t>（電子申請は40日）に提出（契約担当者へ）
※購入しない場合および購入が遅れる場合にも理由等を記載して提出。</t>
    </r>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4"/>
  </si>
  <si>
    <r>
      <t xml:space="preserve">施工計画書、施工計画書（簡易版）
</t>
    </r>
    <r>
      <rPr>
        <sz val="11"/>
        <rFont val="ＭＳ Ｐゴシック"/>
        <family val="3"/>
        <charset val="128"/>
      </rPr>
      <t>◇は施工計画書省略型の場合に必須なもの</t>
    </r>
    <phoneticPr fontId="14"/>
  </si>
  <si>
    <r>
      <t xml:space="preserve">請負金額5,000万円未満は施工計画書（簡易版）
</t>
    </r>
    <r>
      <rPr>
        <sz val="11"/>
        <rFont val="ＭＳ Ｐゴシック"/>
        <family val="3"/>
        <charset val="128"/>
      </rPr>
      <t>◇の書類を添付して提出</t>
    </r>
    <rPh sb="0" eb="2">
      <t>ウケオイ</t>
    </rPh>
    <rPh sb="2" eb="4">
      <t>キンガク</t>
    </rPh>
    <rPh sb="9" eb="10">
      <t>マン</t>
    </rPh>
    <rPh sb="10" eb="11">
      <t>エン</t>
    </rPh>
    <rPh sb="11" eb="13">
      <t>ミマン</t>
    </rPh>
    <rPh sb="14" eb="16">
      <t>セコウ</t>
    </rPh>
    <rPh sb="16" eb="18">
      <t>ケイカク</t>
    </rPh>
    <rPh sb="18" eb="19">
      <t>ショ</t>
    </rPh>
    <rPh sb="20" eb="23">
      <t>カンイバン</t>
    </rPh>
    <rPh sb="27" eb="29">
      <t>ショルイ</t>
    </rPh>
    <rPh sb="30" eb="32">
      <t>テンプ</t>
    </rPh>
    <rPh sb="34" eb="36">
      <t>テイシュツ</t>
    </rPh>
    <phoneticPr fontId="14"/>
  </si>
  <si>
    <r>
      <t xml:space="preserve">毎月1回、チェックリストによる安全点検実施結果（現場稼働日に実施）を安全・訓練等の活動報告に添付して提出
※発注者側においても毎月1回点検を実施する
</t>
    </r>
    <r>
      <rPr>
        <sz val="11"/>
        <rFont val="ＭＳ Ｐゴシック"/>
        <family val="3"/>
        <charset val="128"/>
      </rPr>
      <t>※安全訓練の実施状況の写真管理は必要（竣工時の工事写真帳にとじ込み）</t>
    </r>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rPh sb="76" eb="80">
      <t>アンゼンクンレン</t>
    </rPh>
    <rPh sb="81" eb="83">
      <t>ジッシ</t>
    </rPh>
    <phoneticPr fontId="14"/>
  </si>
  <si>
    <r>
      <t xml:space="preserve">請負金額500万円以上の工事
工期・技術者に変更が生じた場合（変更後10営業日以内）
</t>
    </r>
    <r>
      <rPr>
        <sz val="11"/>
        <rFont val="ＭＳ Ｐゴシック"/>
        <family val="3"/>
        <charset val="128"/>
      </rPr>
      <t>システムから監督職員にメールが送信されれば、発注者への提示や提出は不要</t>
    </r>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9">
      <t>エイギョウビ</t>
    </rPh>
    <rPh sb="38" eb="39">
      <t>カ</t>
    </rPh>
    <rPh sb="39" eb="41">
      <t>イナイ</t>
    </rPh>
    <phoneticPr fontId="14"/>
  </si>
  <si>
    <r>
      <t>現場積込、計画書の受入れ先、処分状況写真を添付
発生土量・運搬距離・処分地・処分先の確認（3,000㎡を超える場合　残土処分場の県知事許可が必要）</t>
    </r>
    <r>
      <rPr>
        <sz val="11"/>
        <rFont val="ＭＳ Ｐゴシック"/>
        <family val="3"/>
        <charset val="128"/>
      </rPr>
      <t>（COBRIS対象工事は、土砂受領書を添付）</t>
    </r>
    <rPh sb="0" eb="2">
      <t>ゲンバ</t>
    </rPh>
    <rPh sb="2" eb="4">
      <t>ツミコミ</t>
    </rPh>
    <rPh sb="5" eb="7">
      <t>ケイカク</t>
    </rPh>
    <rPh sb="7" eb="8">
      <t>ショ</t>
    </rPh>
    <rPh sb="9" eb="11">
      <t>ウケイ</t>
    </rPh>
    <rPh sb="12" eb="13">
      <t>サキ</t>
    </rPh>
    <rPh sb="14" eb="16">
      <t>ショブン</t>
    </rPh>
    <rPh sb="16" eb="18">
      <t>ジョウキョウ</t>
    </rPh>
    <rPh sb="18" eb="20">
      <t>シャシン</t>
    </rPh>
    <rPh sb="21" eb="23">
      <t>テンプ</t>
    </rPh>
    <rPh sb="86" eb="88">
      <t>ドシャ</t>
    </rPh>
    <phoneticPr fontId="14"/>
  </si>
  <si>
    <r>
      <t xml:space="preserve">対象：500万円以上の工事
期限：工事検査員が合格と認めた日から10営業日以内
</t>
    </r>
    <r>
      <rPr>
        <sz val="11"/>
        <rFont val="ＭＳ Ｐゴシック"/>
        <family val="3"/>
        <charset val="128"/>
      </rPr>
      <t>システムから監督職員にメールが送信されれば、発注者への提示や提出は不要</t>
    </r>
    <rPh sb="0" eb="2">
      <t>タイショウ</t>
    </rPh>
    <rPh sb="6" eb="7">
      <t>マン</t>
    </rPh>
    <rPh sb="7" eb="8">
      <t>エン</t>
    </rPh>
    <rPh sb="8" eb="10">
      <t>イジョウ</t>
    </rPh>
    <rPh sb="11" eb="13">
      <t>コウジ</t>
    </rPh>
    <rPh sb="14" eb="16">
      <t>キゲン</t>
    </rPh>
    <rPh sb="17" eb="19">
      <t>コウジ</t>
    </rPh>
    <rPh sb="19" eb="22">
      <t>ケンサイン</t>
    </rPh>
    <rPh sb="23" eb="25">
      <t>ゴウカク</t>
    </rPh>
    <rPh sb="26" eb="27">
      <t>ミト</t>
    </rPh>
    <rPh sb="29" eb="30">
      <t>ヒ</t>
    </rPh>
    <rPh sb="34" eb="37">
      <t>エイギョウビ</t>
    </rPh>
    <rPh sb="37" eb="39">
      <t>イナイ</t>
    </rPh>
    <phoneticPr fontId="14"/>
  </si>
  <si>
    <t>産業廃棄物処理業許可証（処分業・収集運搬業）の写しのみ添付</t>
    <rPh sb="12" eb="15">
      <t>ショブンギョウ</t>
    </rPh>
    <rPh sb="16" eb="21">
      <t>シュウシュウウンパンギョウ</t>
    </rPh>
    <phoneticPr fontId="14"/>
  </si>
  <si>
    <t>土、砕石(*1)について、新材を用いる場合は、「岩石採取計画認可証」の写しが必要
(*1) 土・石材等(砕石・粒調砕石・ｸﾗｯｼｬｰﾗﾝ・切込砕石・割栗石・砕石ﾁｯﾌﾟ・山ずり・真砂土・護岸・捨石用石材等)</t>
    <rPh sb="0" eb="1">
      <t>ツチ</t>
    </rPh>
    <rPh sb="2" eb="4">
      <t>サイセキ</t>
    </rPh>
    <rPh sb="13" eb="14">
      <t>シン</t>
    </rPh>
    <rPh sb="14" eb="15">
      <t>ザイ</t>
    </rPh>
    <rPh sb="16" eb="17">
      <t>モチ</t>
    </rPh>
    <rPh sb="19" eb="21">
      <t>バアイ</t>
    </rPh>
    <rPh sb="24" eb="26">
      <t>ガンセキ</t>
    </rPh>
    <rPh sb="26" eb="28">
      <t>サイシュ</t>
    </rPh>
    <rPh sb="28" eb="30">
      <t>ケイカク</t>
    </rPh>
    <rPh sb="30" eb="32">
      <t>ニンカ</t>
    </rPh>
    <rPh sb="32" eb="33">
      <t>ショウ</t>
    </rPh>
    <rPh sb="35" eb="36">
      <t>ウツ</t>
    </rPh>
    <rPh sb="38" eb="40">
      <t>ヒツヨウ</t>
    </rPh>
    <phoneticPr fontId="14"/>
  </si>
  <si>
    <t>処分状況写真</t>
    <rPh sb="0" eb="2">
      <t>ショブン</t>
    </rPh>
    <rPh sb="2" eb="4">
      <t>ジョウキョウ</t>
    </rPh>
    <rPh sb="4" eb="6">
      <t>シャシン</t>
    </rPh>
    <phoneticPr fontId="14"/>
  </si>
  <si>
    <t>Ⅵ-3</t>
    <phoneticPr fontId="14"/>
  </si>
  <si>
    <t>創意工夫・社会性等に関する実施報告</t>
    <rPh sb="0" eb="4">
      <t>ソウイクフウ</t>
    </rPh>
    <rPh sb="5" eb="8">
      <t>シャカイセイ</t>
    </rPh>
    <rPh sb="8" eb="9">
      <t>トウ</t>
    </rPh>
    <rPh sb="10" eb="11">
      <t>カン</t>
    </rPh>
    <rPh sb="13" eb="15">
      <t>ジッシ</t>
    </rPh>
    <rPh sb="15" eb="17">
      <t>ホウコク</t>
    </rPh>
    <phoneticPr fontId="229"/>
  </si>
  <si>
    <t>工事名</t>
    <rPh sb="0" eb="3">
      <t>コウジメイ</t>
    </rPh>
    <phoneticPr fontId="229"/>
  </si>
  <si>
    <t>受注者名</t>
    <rPh sb="0" eb="3">
      <t>ジュチュウシャ</t>
    </rPh>
    <rPh sb="3" eb="4">
      <t>メイ</t>
    </rPh>
    <phoneticPr fontId="229"/>
  </si>
  <si>
    <t>実施概要</t>
    <rPh sb="0" eb="2">
      <t>ジッシ</t>
    </rPh>
    <rPh sb="2" eb="4">
      <t>ガイヨウ</t>
    </rPh>
    <phoneticPr fontId="229"/>
  </si>
  <si>
    <t>①実施項目、内容</t>
    <rPh sb="1" eb="3">
      <t>ジッシ</t>
    </rPh>
    <rPh sb="3" eb="5">
      <t>コウモク</t>
    </rPh>
    <rPh sb="6" eb="8">
      <t>ナイヨウ</t>
    </rPh>
    <phoneticPr fontId="229"/>
  </si>
  <si>
    <t>該当する項目の□にﾚマーク記入</t>
    <phoneticPr fontId="229"/>
  </si>
  <si>
    <t>項　目</t>
    <rPh sb="0" eb="1">
      <t>コウ</t>
    </rPh>
    <rPh sb="2" eb="3">
      <t>メ</t>
    </rPh>
    <phoneticPr fontId="229"/>
  </si>
  <si>
    <t>評 価 内 容</t>
    <rPh sb="0" eb="1">
      <t>ヒョウ</t>
    </rPh>
    <rPh sb="2" eb="3">
      <t>アタイ</t>
    </rPh>
    <rPh sb="4" eb="5">
      <t>ウチ</t>
    </rPh>
    <rPh sb="6" eb="7">
      <t>カタチ</t>
    </rPh>
    <phoneticPr fontId="229"/>
  </si>
  <si>
    <t>実施内容</t>
    <rPh sb="0" eb="2">
      <t>ジッシ</t>
    </rPh>
    <rPh sb="2" eb="4">
      <t>ナイヨウ</t>
    </rPh>
    <phoneticPr fontId="229"/>
  </si>
  <si>
    <t>創意工夫</t>
    <rPh sb="0" eb="2">
      <t>ソウイ</t>
    </rPh>
    <rPh sb="2" eb="4">
      <t>クフウ</t>
    </rPh>
    <phoneticPr fontId="229"/>
  </si>
  <si>
    <t>施工</t>
    <rPh sb="0" eb="2">
      <t>セコウ</t>
    </rPh>
    <phoneticPr fontId="229"/>
  </si>
  <si>
    <t>・施工に伴う機械器具・工具・装置類に関する工夫又は設備据付後の試運転調整に関する工夫</t>
    <rPh sb="1" eb="3">
      <t>セコウ</t>
    </rPh>
    <rPh sb="4" eb="5">
      <t>トモナ</t>
    </rPh>
    <rPh sb="6" eb="8">
      <t>キカイ</t>
    </rPh>
    <rPh sb="8" eb="10">
      <t>キグ</t>
    </rPh>
    <rPh sb="11" eb="13">
      <t>コウグ</t>
    </rPh>
    <rPh sb="14" eb="16">
      <t>ソウチ</t>
    </rPh>
    <rPh sb="16" eb="17">
      <t>ルイ</t>
    </rPh>
    <rPh sb="18" eb="19">
      <t>カン</t>
    </rPh>
    <rPh sb="21" eb="23">
      <t>クフウ</t>
    </rPh>
    <rPh sb="23" eb="24">
      <t>マタ</t>
    </rPh>
    <rPh sb="25" eb="27">
      <t>セツビ</t>
    </rPh>
    <rPh sb="27" eb="29">
      <t>スエツケ</t>
    </rPh>
    <rPh sb="29" eb="30">
      <t>ゴ</t>
    </rPh>
    <rPh sb="31" eb="34">
      <t>シウンテン</t>
    </rPh>
    <rPh sb="34" eb="36">
      <t>チョウセイ</t>
    </rPh>
    <rPh sb="37" eb="38">
      <t>カン</t>
    </rPh>
    <rPh sb="40" eb="42">
      <t>クフウ</t>
    </rPh>
    <phoneticPr fontId="229"/>
  </si>
  <si>
    <t>・コンクリート二次製品などの代替材の利用に関する工夫</t>
    <rPh sb="7" eb="9">
      <t>ニジ</t>
    </rPh>
    <rPh sb="9" eb="11">
      <t>セイヒン</t>
    </rPh>
    <rPh sb="14" eb="16">
      <t>ダイタイ</t>
    </rPh>
    <rPh sb="16" eb="17">
      <t>ザイ</t>
    </rPh>
    <rPh sb="18" eb="20">
      <t>リヨウ</t>
    </rPh>
    <rPh sb="21" eb="22">
      <t>カン</t>
    </rPh>
    <rPh sb="24" eb="26">
      <t>クフウ</t>
    </rPh>
    <phoneticPr fontId="229"/>
  </si>
  <si>
    <t>・土工、地盤改良、橋梁架設、舗装、コンクリート打設等の施工に関する工夫</t>
    <rPh sb="1" eb="3">
      <t>ドコウ</t>
    </rPh>
    <rPh sb="4" eb="6">
      <t>ジバン</t>
    </rPh>
    <rPh sb="6" eb="8">
      <t>カイリョウ</t>
    </rPh>
    <rPh sb="9" eb="11">
      <t>キョウリョウ</t>
    </rPh>
    <rPh sb="11" eb="13">
      <t>カセツ</t>
    </rPh>
    <rPh sb="14" eb="16">
      <t>ホソウ</t>
    </rPh>
    <rPh sb="23" eb="25">
      <t>ダセツ</t>
    </rPh>
    <rPh sb="25" eb="26">
      <t>トウ</t>
    </rPh>
    <rPh sb="27" eb="29">
      <t>セコウ</t>
    </rPh>
    <rPh sb="30" eb="31">
      <t>カン</t>
    </rPh>
    <rPh sb="33" eb="35">
      <t>クフウ</t>
    </rPh>
    <phoneticPr fontId="229"/>
  </si>
  <si>
    <t>・設備工事における加工や組立等又は電気工事における配線や配管等に関する工夫</t>
    <rPh sb="1" eb="3">
      <t>セツビ</t>
    </rPh>
    <rPh sb="3" eb="5">
      <t>コウジ</t>
    </rPh>
    <rPh sb="9" eb="11">
      <t>カコウ</t>
    </rPh>
    <rPh sb="12" eb="14">
      <t>クミタテ</t>
    </rPh>
    <rPh sb="14" eb="15">
      <t>トウ</t>
    </rPh>
    <rPh sb="15" eb="16">
      <t>マタ</t>
    </rPh>
    <rPh sb="17" eb="19">
      <t>デンキ</t>
    </rPh>
    <rPh sb="19" eb="21">
      <t>コウジ</t>
    </rPh>
    <rPh sb="25" eb="27">
      <t>ハイセン</t>
    </rPh>
    <rPh sb="28" eb="31">
      <t>ハイカンナド</t>
    </rPh>
    <rPh sb="32" eb="33">
      <t>カン</t>
    </rPh>
    <rPh sb="35" eb="37">
      <t>クフウ</t>
    </rPh>
    <phoneticPr fontId="229"/>
  </si>
  <si>
    <t>・給配水工事や衛生設備工事等における配管又はポンプ類の凍結防止、配管のつなぎ等に関する工夫</t>
    <rPh sb="1" eb="2">
      <t>キュウ</t>
    </rPh>
    <rPh sb="2" eb="4">
      <t>ハイスイ</t>
    </rPh>
    <rPh sb="4" eb="6">
      <t>コウジ</t>
    </rPh>
    <rPh sb="7" eb="9">
      <t>エイセイ</t>
    </rPh>
    <rPh sb="9" eb="11">
      <t>セツビ</t>
    </rPh>
    <rPh sb="11" eb="13">
      <t>コウジ</t>
    </rPh>
    <rPh sb="13" eb="14">
      <t>トウ</t>
    </rPh>
    <rPh sb="18" eb="20">
      <t>ハイカン</t>
    </rPh>
    <rPh sb="20" eb="21">
      <t>マタ</t>
    </rPh>
    <rPh sb="25" eb="26">
      <t>タグイ</t>
    </rPh>
    <rPh sb="27" eb="29">
      <t>トウケツ</t>
    </rPh>
    <rPh sb="29" eb="31">
      <t>ボウシ</t>
    </rPh>
    <rPh sb="32" eb="34">
      <t>ハイカン</t>
    </rPh>
    <rPh sb="38" eb="39">
      <t>トウ</t>
    </rPh>
    <rPh sb="40" eb="41">
      <t>カン</t>
    </rPh>
    <rPh sb="43" eb="45">
      <t>クフウ</t>
    </rPh>
    <phoneticPr fontId="229"/>
  </si>
  <si>
    <t>・照明などの視界の確保に関する工夫</t>
    <rPh sb="1" eb="3">
      <t>ショウメイ</t>
    </rPh>
    <rPh sb="6" eb="8">
      <t>シカイ</t>
    </rPh>
    <rPh sb="9" eb="11">
      <t>カクホ</t>
    </rPh>
    <rPh sb="12" eb="13">
      <t>カン</t>
    </rPh>
    <rPh sb="15" eb="17">
      <t>クフウ</t>
    </rPh>
    <phoneticPr fontId="229"/>
  </si>
  <si>
    <t>・仮排水、仮設道路、迂回路等の計画的な施工に関する工夫</t>
    <rPh sb="1" eb="2">
      <t>カリ</t>
    </rPh>
    <rPh sb="2" eb="4">
      <t>ハイスイ</t>
    </rPh>
    <rPh sb="5" eb="7">
      <t>カセツ</t>
    </rPh>
    <rPh sb="7" eb="9">
      <t>ドウロ</t>
    </rPh>
    <rPh sb="10" eb="13">
      <t>ウカイロ</t>
    </rPh>
    <rPh sb="13" eb="14">
      <t>トウ</t>
    </rPh>
    <rPh sb="15" eb="18">
      <t>ケイカクテキ</t>
    </rPh>
    <rPh sb="19" eb="21">
      <t>セコウ</t>
    </rPh>
    <rPh sb="22" eb="23">
      <t>カン</t>
    </rPh>
    <rPh sb="25" eb="27">
      <t>クフウ</t>
    </rPh>
    <phoneticPr fontId="229"/>
  </si>
  <si>
    <t>・運搬車両、施工機械等に関する工夫</t>
    <rPh sb="1" eb="3">
      <t>ウンパン</t>
    </rPh>
    <rPh sb="3" eb="5">
      <t>シャリョウ</t>
    </rPh>
    <rPh sb="6" eb="8">
      <t>セコウ</t>
    </rPh>
    <rPh sb="8" eb="10">
      <t>キカイ</t>
    </rPh>
    <rPh sb="10" eb="11">
      <t>トウ</t>
    </rPh>
    <rPh sb="12" eb="13">
      <t>カン</t>
    </rPh>
    <rPh sb="15" eb="17">
      <t>クフウ</t>
    </rPh>
    <phoneticPr fontId="229"/>
  </si>
  <si>
    <t>・支保工、型枠工、足場工、桟橋工、山留工等の仮設工に関する工夫</t>
    <rPh sb="1" eb="4">
      <t>シホコウ</t>
    </rPh>
    <rPh sb="5" eb="7">
      <t>カタワク</t>
    </rPh>
    <rPh sb="7" eb="8">
      <t>コウ</t>
    </rPh>
    <rPh sb="9" eb="11">
      <t>アシバ</t>
    </rPh>
    <rPh sb="11" eb="12">
      <t>コウ</t>
    </rPh>
    <rPh sb="13" eb="15">
      <t>サンバシ</t>
    </rPh>
    <rPh sb="15" eb="16">
      <t>コウ</t>
    </rPh>
    <rPh sb="17" eb="19">
      <t>ヤマドメ</t>
    </rPh>
    <rPh sb="19" eb="21">
      <t>コウナド</t>
    </rPh>
    <rPh sb="22" eb="25">
      <t>カセツコウ</t>
    </rPh>
    <rPh sb="26" eb="27">
      <t>カン</t>
    </rPh>
    <rPh sb="29" eb="31">
      <t>クフウ</t>
    </rPh>
    <phoneticPr fontId="229"/>
  </si>
  <si>
    <t>・盛土の締固度、杭の施工高さ等の管理に関する工夫</t>
    <rPh sb="1" eb="3">
      <t>モリド</t>
    </rPh>
    <rPh sb="4" eb="5">
      <t>シメ</t>
    </rPh>
    <rPh sb="5" eb="6">
      <t>コ</t>
    </rPh>
    <rPh sb="6" eb="7">
      <t>ド</t>
    </rPh>
    <rPh sb="8" eb="9">
      <t>クイ</t>
    </rPh>
    <rPh sb="10" eb="12">
      <t>セコウ</t>
    </rPh>
    <rPh sb="12" eb="13">
      <t>タカ</t>
    </rPh>
    <rPh sb="14" eb="15">
      <t>トウ</t>
    </rPh>
    <rPh sb="16" eb="18">
      <t>カンリ</t>
    </rPh>
    <rPh sb="19" eb="20">
      <t>カン</t>
    </rPh>
    <rPh sb="22" eb="24">
      <t>クフウ</t>
    </rPh>
    <phoneticPr fontId="229"/>
  </si>
  <si>
    <t>・施工計画書の作成、写真の管理等に関する工夫</t>
    <rPh sb="1" eb="3">
      <t>セコウ</t>
    </rPh>
    <rPh sb="3" eb="6">
      <t>ケイカクショ</t>
    </rPh>
    <rPh sb="7" eb="9">
      <t>サクセイ</t>
    </rPh>
    <rPh sb="10" eb="12">
      <t>シャシン</t>
    </rPh>
    <rPh sb="13" eb="16">
      <t>カンリトウ</t>
    </rPh>
    <rPh sb="17" eb="18">
      <t>カン</t>
    </rPh>
    <rPh sb="20" eb="22">
      <t>クフウ</t>
    </rPh>
    <phoneticPr fontId="229"/>
  </si>
  <si>
    <t>・出来形又は品質の計測、集計、管理図等に関する工夫</t>
    <rPh sb="1" eb="4">
      <t>デキガタ</t>
    </rPh>
    <rPh sb="4" eb="5">
      <t>マタ</t>
    </rPh>
    <rPh sb="6" eb="8">
      <t>ヒンシツ</t>
    </rPh>
    <rPh sb="9" eb="11">
      <t>ケイソク</t>
    </rPh>
    <rPh sb="12" eb="14">
      <t>シュウケイ</t>
    </rPh>
    <rPh sb="15" eb="17">
      <t>カンリ</t>
    </rPh>
    <rPh sb="17" eb="18">
      <t>ズ</t>
    </rPh>
    <rPh sb="18" eb="19">
      <t>トウ</t>
    </rPh>
    <rPh sb="20" eb="21">
      <t>カン</t>
    </rPh>
    <rPh sb="23" eb="25">
      <t>クフウ</t>
    </rPh>
    <phoneticPr fontId="229"/>
  </si>
  <si>
    <t>・施工管理ソフト、土量管理システム等の活用に関する工夫</t>
    <rPh sb="1" eb="3">
      <t>セコウ</t>
    </rPh>
    <rPh sb="3" eb="5">
      <t>カンリ</t>
    </rPh>
    <rPh sb="9" eb="10">
      <t>ツチ</t>
    </rPh>
    <rPh sb="10" eb="11">
      <t>リョウ</t>
    </rPh>
    <rPh sb="11" eb="13">
      <t>カンリ</t>
    </rPh>
    <rPh sb="17" eb="18">
      <t>トウ</t>
    </rPh>
    <rPh sb="19" eb="21">
      <t>カツヨウ</t>
    </rPh>
    <rPh sb="22" eb="23">
      <t>カン</t>
    </rPh>
    <rPh sb="25" eb="27">
      <t>クフウ</t>
    </rPh>
    <phoneticPr fontId="229"/>
  </si>
  <si>
    <t>・情報化施工技術（一般化推進技術、実用化検討技術及び確認段階技術に限る）を活用した工事</t>
    <rPh sb="1" eb="4">
      <t>ジョウホウカ</t>
    </rPh>
    <rPh sb="4" eb="6">
      <t>セコウ</t>
    </rPh>
    <rPh sb="6" eb="8">
      <t>ギジュツ</t>
    </rPh>
    <rPh sb="9" eb="12">
      <t>イッパンカ</t>
    </rPh>
    <rPh sb="12" eb="14">
      <t>スイシン</t>
    </rPh>
    <rPh sb="14" eb="16">
      <t>ギジュツ</t>
    </rPh>
    <rPh sb="17" eb="20">
      <t>ジツヨウカ</t>
    </rPh>
    <rPh sb="20" eb="22">
      <t>ケントウ</t>
    </rPh>
    <rPh sb="22" eb="24">
      <t>ギジュツ</t>
    </rPh>
    <rPh sb="24" eb="25">
      <t>オヨ</t>
    </rPh>
    <rPh sb="26" eb="28">
      <t>カクニン</t>
    </rPh>
    <rPh sb="28" eb="30">
      <t>ダンカイ</t>
    </rPh>
    <rPh sb="30" eb="32">
      <t>ギジュツ</t>
    </rPh>
    <rPh sb="33" eb="34">
      <t>カギ</t>
    </rPh>
    <rPh sb="37" eb="39">
      <t>カツヨウ</t>
    </rPh>
    <rPh sb="41" eb="43">
      <t>コウジ</t>
    </rPh>
    <phoneticPr fontId="229"/>
  </si>
  <si>
    <t>・特殊な工法や材料を用いた工事</t>
    <rPh sb="1" eb="3">
      <t>トクシュ</t>
    </rPh>
    <rPh sb="4" eb="6">
      <t>コウホウ</t>
    </rPh>
    <rPh sb="7" eb="9">
      <t>ザイリョウ</t>
    </rPh>
    <rPh sb="10" eb="11">
      <t>モチ</t>
    </rPh>
    <rPh sb="13" eb="15">
      <t>コウジ</t>
    </rPh>
    <phoneticPr fontId="229"/>
  </si>
  <si>
    <t>・優れた技術力又は能力として評価する技術を用いた工事</t>
    <rPh sb="1" eb="2">
      <t>スグ</t>
    </rPh>
    <rPh sb="4" eb="7">
      <t>ギジュツリョク</t>
    </rPh>
    <rPh sb="7" eb="8">
      <t>マタ</t>
    </rPh>
    <rPh sb="9" eb="11">
      <t>ノウリョク</t>
    </rPh>
    <rPh sb="14" eb="16">
      <t>ヒョウカ</t>
    </rPh>
    <rPh sb="18" eb="20">
      <t>ギジュツ</t>
    </rPh>
    <rPh sb="21" eb="22">
      <t>モチ</t>
    </rPh>
    <rPh sb="24" eb="26">
      <t>コウジ</t>
    </rPh>
    <phoneticPr fontId="229"/>
  </si>
  <si>
    <t>・その他（　　　　　　　　　　　　　　　　　　　　　）</t>
    <phoneticPr fontId="229"/>
  </si>
  <si>
    <t>品質管理</t>
    <rPh sb="0" eb="2">
      <t>ヒンシツ</t>
    </rPh>
    <rPh sb="2" eb="4">
      <t>カンリ</t>
    </rPh>
    <phoneticPr fontId="229"/>
  </si>
  <si>
    <t>・土工、設備、電気の品質向上に関する工夫</t>
    <rPh sb="1" eb="3">
      <t>ドコウ</t>
    </rPh>
    <rPh sb="4" eb="6">
      <t>セツビ</t>
    </rPh>
    <rPh sb="7" eb="9">
      <t>デンキ</t>
    </rPh>
    <rPh sb="10" eb="12">
      <t>ヒンシツ</t>
    </rPh>
    <rPh sb="12" eb="14">
      <t>コウジョウ</t>
    </rPh>
    <rPh sb="15" eb="16">
      <t>カン</t>
    </rPh>
    <rPh sb="18" eb="20">
      <t>クフウ</t>
    </rPh>
    <phoneticPr fontId="229"/>
  </si>
  <si>
    <t>・コンクリートの材料、打設、養生に関する工夫</t>
    <phoneticPr fontId="229"/>
  </si>
  <si>
    <t>・鉄筋、ＰＣケーブル、コンクリート二次製品等の使用材料の工夫</t>
    <rPh sb="1" eb="3">
      <t>テッキン</t>
    </rPh>
    <rPh sb="17" eb="19">
      <t>ニジ</t>
    </rPh>
    <rPh sb="19" eb="21">
      <t>セイヒン</t>
    </rPh>
    <rPh sb="21" eb="22">
      <t>トウ</t>
    </rPh>
    <rPh sb="23" eb="25">
      <t>シヨウ</t>
    </rPh>
    <rPh sb="25" eb="27">
      <t>ザイリョウ</t>
    </rPh>
    <rPh sb="28" eb="30">
      <t>クフウ</t>
    </rPh>
    <phoneticPr fontId="229"/>
  </si>
  <si>
    <t>・配筋、溶接作業等に関する工夫</t>
    <rPh sb="1" eb="3">
      <t>ハイキン</t>
    </rPh>
    <rPh sb="4" eb="6">
      <t>ヨウセツ</t>
    </rPh>
    <rPh sb="6" eb="8">
      <t>サギョウ</t>
    </rPh>
    <rPh sb="8" eb="9">
      <t>トウ</t>
    </rPh>
    <rPh sb="10" eb="11">
      <t>カン</t>
    </rPh>
    <rPh sb="13" eb="15">
      <t>クフウ</t>
    </rPh>
    <phoneticPr fontId="229"/>
  </si>
  <si>
    <t>安全衛生</t>
    <rPh sb="0" eb="2">
      <t>アンゼン</t>
    </rPh>
    <rPh sb="2" eb="4">
      <t>エイセイ</t>
    </rPh>
    <phoneticPr fontId="229"/>
  </si>
  <si>
    <t>・建設業労働災害防止協会が定める指針に基づく安全衛生教育を実施している</t>
    <rPh sb="1" eb="4">
      <t>ケンセツギョウ</t>
    </rPh>
    <rPh sb="4" eb="6">
      <t>ロウドウ</t>
    </rPh>
    <rPh sb="6" eb="8">
      <t>サイガイ</t>
    </rPh>
    <rPh sb="8" eb="10">
      <t>ボウシ</t>
    </rPh>
    <rPh sb="10" eb="12">
      <t>キョウカイ</t>
    </rPh>
    <rPh sb="13" eb="14">
      <t>サダ</t>
    </rPh>
    <rPh sb="16" eb="18">
      <t>シシン</t>
    </rPh>
    <rPh sb="19" eb="20">
      <t>モト</t>
    </rPh>
    <rPh sb="22" eb="24">
      <t>アンゼン</t>
    </rPh>
    <rPh sb="24" eb="26">
      <t>エイセイ</t>
    </rPh>
    <rPh sb="26" eb="28">
      <t>キョウイク</t>
    </rPh>
    <rPh sb="29" eb="31">
      <t>ジッシ</t>
    </rPh>
    <phoneticPr fontId="229"/>
  </si>
  <si>
    <t>・安全を確保するための仮設備等に関する工夫（落下物、墜落・転落、挟まれ、看板、立入禁止柵、手すり、足場等）</t>
    <phoneticPr fontId="229"/>
  </si>
  <si>
    <t>・安全教育、技術向上講習会、安全パトロール、等に関する工夫</t>
    <rPh sb="1" eb="3">
      <t>アンゼン</t>
    </rPh>
    <rPh sb="3" eb="5">
      <t>キョウイク</t>
    </rPh>
    <rPh sb="6" eb="8">
      <t>ギジュツ</t>
    </rPh>
    <rPh sb="8" eb="10">
      <t>コウジョウ</t>
    </rPh>
    <rPh sb="10" eb="13">
      <t>コウシュウカイ</t>
    </rPh>
    <rPh sb="14" eb="16">
      <t>アンゼン</t>
    </rPh>
    <rPh sb="22" eb="23">
      <t>トウ</t>
    </rPh>
    <rPh sb="24" eb="25">
      <t>カン</t>
    </rPh>
    <rPh sb="27" eb="29">
      <t>クフウ</t>
    </rPh>
    <phoneticPr fontId="229"/>
  </si>
  <si>
    <t>・現場事務所、労務者宿舎等の空間及び設備等に関する工夫</t>
    <rPh sb="1" eb="3">
      <t>ゲンバ</t>
    </rPh>
    <rPh sb="3" eb="5">
      <t>ジム</t>
    </rPh>
    <rPh sb="5" eb="6">
      <t>ショ</t>
    </rPh>
    <rPh sb="7" eb="9">
      <t>ロウム</t>
    </rPh>
    <rPh sb="9" eb="10">
      <t>シャ</t>
    </rPh>
    <rPh sb="10" eb="12">
      <t>シュクシャ</t>
    </rPh>
    <rPh sb="12" eb="13">
      <t>トウ</t>
    </rPh>
    <rPh sb="14" eb="16">
      <t>クウカン</t>
    </rPh>
    <rPh sb="16" eb="17">
      <t>オヨ</t>
    </rPh>
    <rPh sb="18" eb="20">
      <t>セツビ</t>
    </rPh>
    <rPh sb="20" eb="21">
      <t>トウ</t>
    </rPh>
    <rPh sb="22" eb="23">
      <t>カン</t>
    </rPh>
    <rPh sb="25" eb="27">
      <t>クフウ</t>
    </rPh>
    <phoneticPr fontId="229"/>
  </si>
  <si>
    <t>・有毒ガス並びに可燃ガスの処理及び粉塵防止並びに作業中の換気等に関する工夫</t>
    <rPh sb="1" eb="3">
      <t>ユウドク</t>
    </rPh>
    <rPh sb="5" eb="6">
      <t>ナラ</t>
    </rPh>
    <rPh sb="8" eb="10">
      <t>カネン</t>
    </rPh>
    <rPh sb="13" eb="15">
      <t>ショリ</t>
    </rPh>
    <rPh sb="15" eb="16">
      <t>オヨ</t>
    </rPh>
    <rPh sb="17" eb="19">
      <t>フンジン</t>
    </rPh>
    <rPh sb="19" eb="21">
      <t>ボウシ</t>
    </rPh>
    <rPh sb="21" eb="22">
      <t>ナラ</t>
    </rPh>
    <rPh sb="24" eb="27">
      <t>サギョウチュウ</t>
    </rPh>
    <rPh sb="28" eb="30">
      <t>カンキ</t>
    </rPh>
    <rPh sb="30" eb="31">
      <t>トウ</t>
    </rPh>
    <rPh sb="32" eb="33">
      <t>カン</t>
    </rPh>
    <rPh sb="35" eb="37">
      <t>クフウ</t>
    </rPh>
    <phoneticPr fontId="229"/>
  </si>
  <si>
    <t>・一般車両突入時の被害軽減方策又は一般交通の安全確保に関する工夫</t>
    <rPh sb="1" eb="3">
      <t>イッパン</t>
    </rPh>
    <rPh sb="3" eb="5">
      <t>シャリョウ</t>
    </rPh>
    <rPh sb="5" eb="7">
      <t>トツニュウ</t>
    </rPh>
    <rPh sb="7" eb="8">
      <t>ジ</t>
    </rPh>
    <rPh sb="9" eb="11">
      <t>ヒガイ</t>
    </rPh>
    <rPh sb="11" eb="13">
      <t>ケイゲン</t>
    </rPh>
    <rPh sb="13" eb="15">
      <t>ホウサク</t>
    </rPh>
    <rPh sb="15" eb="16">
      <t>マタ</t>
    </rPh>
    <rPh sb="17" eb="19">
      <t>イッパン</t>
    </rPh>
    <rPh sb="19" eb="21">
      <t>コウツウ</t>
    </rPh>
    <rPh sb="22" eb="24">
      <t>アンゼン</t>
    </rPh>
    <rPh sb="24" eb="26">
      <t>カクホ</t>
    </rPh>
    <rPh sb="27" eb="28">
      <t>カン</t>
    </rPh>
    <rPh sb="30" eb="32">
      <t>クフウ</t>
    </rPh>
    <phoneticPr fontId="229"/>
  </si>
  <si>
    <t>・厳しい作業環境の改善に関する工夫</t>
    <phoneticPr fontId="229"/>
  </si>
  <si>
    <t>・環境保全に関する工夫</t>
    <rPh sb="1" eb="3">
      <t>カンキョウ</t>
    </rPh>
    <rPh sb="3" eb="5">
      <t>ホゼン</t>
    </rPh>
    <rPh sb="6" eb="7">
      <t>カン</t>
    </rPh>
    <rPh sb="9" eb="11">
      <t>クフウ</t>
    </rPh>
    <phoneticPr fontId="229"/>
  </si>
  <si>
    <t>新技術活用</t>
    <phoneticPr fontId="229"/>
  </si>
  <si>
    <t>・ＮＥＴＩＳ登録技術等を活用</t>
    <rPh sb="10" eb="11">
      <t>トウ</t>
    </rPh>
    <phoneticPr fontId="229"/>
  </si>
  <si>
    <t>社会性等</t>
  </si>
  <si>
    <t>地域への貢献等</t>
    <rPh sb="0" eb="2">
      <t>チイキ</t>
    </rPh>
    <rPh sb="4" eb="6">
      <t>コウケン</t>
    </rPh>
    <rPh sb="6" eb="7">
      <t>トウ</t>
    </rPh>
    <phoneticPr fontId="229"/>
  </si>
  <si>
    <t>・付近の地域清掃や草刈り等の環境・景観対策</t>
    <rPh sb="12" eb="13">
      <t>トウ</t>
    </rPh>
    <rPh sb="14" eb="16">
      <t>カンキョウ</t>
    </rPh>
    <rPh sb="17" eb="19">
      <t>ケイカン</t>
    </rPh>
    <rPh sb="19" eb="21">
      <t>タイサク</t>
    </rPh>
    <phoneticPr fontId="46"/>
  </si>
  <si>
    <t>・工期中の災害等の緊急な復旧工事、救援活動、防災活動</t>
    <rPh sb="5" eb="7">
      <t>サイガイ</t>
    </rPh>
    <rPh sb="7" eb="8">
      <t>トウ</t>
    </rPh>
    <rPh sb="9" eb="11">
      <t>キンキュウ</t>
    </rPh>
    <rPh sb="12" eb="14">
      <t>フッキュウ</t>
    </rPh>
    <rPh sb="14" eb="16">
      <t>コウジ</t>
    </rPh>
    <rPh sb="17" eb="19">
      <t>キュウエン</t>
    </rPh>
    <rPh sb="19" eb="21">
      <t>カツドウ</t>
    </rPh>
    <phoneticPr fontId="46"/>
  </si>
  <si>
    <t>・現場紹介広報紙、現場見学会</t>
    <rPh sb="1" eb="3">
      <t>ゲンバ</t>
    </rPh>
    <rPh sb="3" eb="5">
      <t>ショウカイ</t>
    </rPh>
    <rPh sb="5" eb="8">
      <t>コウホウシ</t>
    </rPh>
    <phoneticPr fontId="46"/>
  </si>
  <si>
    <t>・各種表彰</t>
    <rPh sb="1" eb="3">
      <t>カクシュ</t>
    </rPh>
    <rPh sb="3" eb="5">
      <t>ヒョウショウ</t>
    </rPh>
    <phoneticPr fontId="46"/>
  </si>
  <si>
    <t>・地域住民の要望に対する自主的な対応</t>
    <rPh sb="1" eb="3">
      <t>チイキ</t>
    </rPh>
    <rPh sb="3" eb="5">
      <t>ジュウミン</t>
    </rPh>
    <rPh sb="6" eb="8">
      <t>ヨウボウ</t>
    </rPh>
    <rPh sb="9" eb="10">
      <t>タイ</t>
    </rPh>
    <rPh sb="12" eb="15">
      <t>ジシュテキ</t>
    </rPh>
    <rPh sb="16" eb="18">
      <t>タイオウ</t>
    </rPh>
    <phoneticPr fontId="46"/>
  </si>
  <si>
    <t>・地元主催のイベント等への積極的な参加</t>
    <rPh sb="1" eb="3">
      <t>ジモト</t>
    </rPh>
    <rPh sb="3" eb="5">
      <t>シュサイ</t>
    </rPh>
    <rPh sb="10" eb="11">
      <t>トウ</t>
    </rPh>
    <rPh sb="13" eb="16">
      <t>セッキョクテキ</t>
    </rPh>
    <rPh sb="17" eb="19">
      <t>サンカ</t>
    </rPh>
    <phoneticPr fontId="46"/>
  </si>
  <si>
    <t>・周辺環境への積極的な配慮（粉塵、騒音、振動、水質汚濁等）</t>
    <rPh sb="1" eb="3">
      <t>シュウヘン</t>
    </rPh>
    <rPh sb="3" eb="5">
      <t>カンキョウ</t>
    </rPh>
    <rPh sb="7" eb="10">
      <t>セッキョクテキ</t>
    </rPh>
    <rPh sb="11" eb="13">
      <t>ハイリョ</t>
    </rPh>
    <rPh sb="14" eb="16">
      <t>フンジン</t>
    </rPh>
    <rPh sb="17" eb="19">
      <t>ソウオン</t>
    </rPh>
    <rPh sb="20" eb="22">
      <t>シンドウ</t>
    </rPh>
    <rPh sb="23" eb="25">
      <t>スイシツ</t>
    </rPh>
    <rPh sb="25" eb="27">
      <t>オダク</t>
    </rPh>
    <rPh sb="27" eb="28">
      <t>ナド</t>
    </rPh>
    <phoneticPr fontId="46"/>
  </si>
  <si>
    <t>②創意工夫の効果（※社会性等は記入しない）</t>
    <rPh sb="1" eb="3">
      <t>ソウイ</t>
    </rPh>
    <rPh sb="3" eb="5">
      <t>クフウ</t>
    </rPh>
    <rPh sb="6" eb="8">
      <t>コウカ</t>
    </rPh>
    <rPh sb="10" eb="12">
      <t>シャカイ</t>
    </rPh>
    <rPh sb="12" eb="13">
      <t>セイ</t>
    </rPh>
    <rPh sb="13" eb="14">
      <t>トウ</t>
    </rPh>
    <rPh sb="15" eb="17">
      <t>キニュウ</t>
    </rPh>
    <phoneticPr fontId="229"/>
  </si>
  <si>
    <t>提案内容</t>
    <phoneticPr fontId="229"/>
  </si>
  <si>
    <t>実　施　内　容</t>
    <rPh sb="0" eb="1">
      <t>ジツ</t>
    </rPh>
    <rPh sb="2" eb="3">
      <t>シ</t>
    </rPh>
    <rPh sb="4" eb="5">
      <t>ナイ</t>
    </rPh>
    <rPh sb="6" eb="7">
      <t>カタチ</t>
    </rPh>
    <phoneticPr fontId="229"/>
  </si>
  <si>
    <t>施工に関する
創意工夫</t>
    <phoneticPr fontId="229"/>
  </si>
  <si>
    <t>・施工性(やりやすさ、確実性）が向上する</t>
    <phoneticPr fontId="229"/>
  </si>
  <si>
    <t>・施工（管理）の精度向上に繋がる</t>
    <phoneticPr fontId="229"/>
  </si>
  <si>
    <t>・施工の安全性（第三者に与える影響を含む）に繋がる</t>
    <phoneticPr fontId="229"/>
  </si>
  <si>
    <t>・工期短縮に繋がる</t>
    <phoneticPr fontId="229"/>
  </si>
  <si>
    <t>工期短縮に繋がる</t>
  </si>
  <si>
    <t>・維持管理の向上に繋がる</t>
    <phoneticPr fontId="229"/>
  </si>
  <si>
    <t>維持管理の向上に繋がる</t>
  </si>
  <si>
    <t>・機能（使用性能）の向上に繋がる</t>
    <phoneticPr fontId="229"/>
  </si>
  <si>
    <t>機能（使用性能）の向上に繋がる</t>
  </si>
  <si>
    <t>・環境対策に繋がる</t>
    <phoneticPr fontId="229"/>
  </si>
  <si>
    <t>環境対策に繋がる</t>
  </si>
  <si>
    <t>・優れた技術力を用いた工事（NETIS登録技術等を活用）</t>
    <rPh sb="23" eb="24">
      <t>ナド</t>
    </rPh>
    <phoneticPr fontId="229"/>
  </si>
  <si>
    <t>優れた技術力を用いた工事</t>
  </si>
  <si>
    <t>その他（　　　　　　　　　　　　　　　　　　　　　）</t>
  </si>
  <si>
    <t>品質管理に関する
創意工夫</t>
    <phoneticPr fontId="229"/>
  </si>
  <si>
    <t>・品質向上に繋がる</t>
    <phoneticPr fontId="229"/>
  </si>
  <si>
    <t>安全衛生に関する
創意工夫</t>
    <phoneticPr fontId="229"/>
  </si>
  <si>
    <t>・教育に関する工夫</t>
    <phoneticPr fontId="229"/>
  </si>
  <si>
    <t>・安全を確保するための工夫</t>
    <phoneticPr fontId="229"/>
  </si>
  <si>
    <t>・安全衛生の実施に関する工夫</t>
    <phoneticPr fontId="229"/>
  </si>
  <si>
    <t>・環境保全に関する工夫</t>
    <phoneticPr fontId="229"/>
  </si>
  <si>
    <t>※一つの実施内容に対して「①実施項目、内容」から該当する実施内容の一つにチェックを入れること。</t>
    <rPh sb="1" eb="2">
      <t>ヒト</t>
    </rPh>
    <rPh sb="4" eb="6">
      <t>ジッシ</t>
    </rPh>
    <rPh sb="6" eb="8">
      <t>ナイヨウ</t>
    </rPh>
    <rPh sb="9" eb="10">
      <t>タイ</t>
    </rPh>
    <rPh sb="14" eb="16">
      <t>ジッシ</t>
    </rPh>
    <rPh sb="16" eb="18">
      <t>コウモク</t>
    </rPh>
    <rPh sb="19" eb="21">
      <t>ナイヨウ</t>
    </rPh>
    <rPh sb="24" eb="26">
      <t>ガイトウ</t>
    </rPh>
    <rPh sb="28" eb="30">
      <t>ジッシ</t>
    </rPh>
    <rPh sb="30" eb="32">
      <t>ナイヨウ</t>
    </rPh>
    <rPh sb="33" eb="34">
      <t>ヒト</t>
    </rPh>
    <rPh sb="41" eb="42">
      <t>イ</t>
    </rPh>
    <phoneticPr fontId="229"/>
  </si>
  <si>
    <t>　「①実施項目、内容」で創意工夫に関する実施内容を選択した場合は、「②創意工夫の効果」から該当する効果の一つにチェックを入れること。</t>
    <rPh sb="17" eb="18">
      <t>カン</t>
    </rPh>
    <rPh sb="20" eb="22">
      <t>ジッシ</t>
    </rPh>
    <rPh sb="22" eb="24">
      <t>ナイヨウ</t>
    </rPh>
    <rPh sb="45" eb="47">
      <t>ガイトウ</t>
    </rPh>
    <rPh sb="49" eb="51">
      <t>コウカ</t>
    </rPh>
    <phoneticPr fontId="229"/>
  </si>
  <si>
    <t>　複数個所にチェック入れた場合は無効とする。</t>
    <rPh sb="1" eb="3">
      <t>フクスウ</t>
    </rPh>
    <rPh sb="3" eb="5">
      <t>カショ</t>
    </rPh>
    <rPh sb="10" eb="11">
      <t>イ</t>
    </rPh>
    <rPh sb="13" eb="15">
      <t>バアイ</t>
    </rPh>
    <rPh sb="16" eb="18">
      <t>ムコウ</t>
    </rPh>
    <phoneticPr fontId="229"/>
  </si>
  <si>
    <t>※評価は、チェックを入れた内容で行うものとする。（適切な該当項目にチェックを入れること）</t>
    <rPh sb="1" eb="3">
      <t>ヒョウカ</t>
    </rPh>
    <rPh sb="10" eb="11">
      <t>イ</t>
    </rPh>
    <rPh sb="13" eb="15">
      <t>ナイヨウ</t>
    </rPh>
    <rPh sb="16" eb="17">
      <t>オコナ</t>
    </rPh>
    <rPh sb="25" eb="27">
      <t>テキセツ</t>
    </rPh>
    <rPh sb="28" eb="30">
      <t>ガイトウ</t>
    </rPh>
    <rPh sb="30" eb="32">
      <t>コウモク</t>
    </rPh>
    <rPh sb="38" eb="39">
      <t>イ</t>
    </rPh>
    <phoneticPr fontId="229"/>
  </si>
  <si>
    <t>※ICT活用での報告については、該当する評価内容の「その他」に記入を行うこと。</t>
    <rPh sb="4" eb="6">
      <t>カツヨウ</t>
    </rPh>
    <rPh sb="8" eb="10">
      <t>ホウコク</t>
    </rPh>
    <rPh sb="16" eb="18">
      <t>ガイトウ</t>
    </rPh>
    <rPh sb="20" eb="22">
      <t>ヒョウカ</t>
    </rPh>
    <rPh sb="22" eb="24">
      <t>ナイヨウ</t>
    </rPh>
    <rPh sb="28" eb="29">
      <t>タ</t>
    </rPh>
    <rPh sb="31" eb="33">
      <t>キニュウ</t>
    </rPh>
    <rPh sb="34" eb="35">
      <t>オコナ</t>
    </rPh>
    <phoneticPr fontId="229"/>
  </si>
  <si>
    <t>創意工夫・社会性等に関する実施報告</t>
    <phoneticPr fontId="14"/>
  </si>
  <si>
    <t>創意工夫・社会性等に関する実施状況（説明資料）</t>
    <rPh sb="0" eb="4">
      <t>ソウイクフウ</t>
    </rPh>
    <rPh sb="5" eb="8">
      <t>シャカイセイ</t>
    </rPh>
    <rPh sb="8" eb="9">
      <t>トウ</t>
    </rPh>
    <rPh sb="10" eb="11">
      <t>カン</t>
    </rPh>
    <rPh sb="13" eb="15">
      <t>ジッシ</t>
    </rPh>
    <rPh sb="15" eb="17">
      <t>ジョウキョウ</t>
    </rPh>
    <rPh sb="18" eb="20">
      <t>セツメイ</t>
    </rPh>
    <rPh sb="20" eb="22">
      <t>シリョウ</t>
    </rPh>
    <phoneticPr fontId="229"/>
  </si>
  <si>
    <t>／</t>
    <phoneticPr fontId="229"/>
  </si>
  <si>
    <t>項目</t>
    <rPh sb="0" eb="1">
      <t>コウ</t>
    </rPh>
    <rPh sb="1" eb="2">
      <t>メ</t>
    </rPh>
    <phoneticPr fontId="229"/>
  </si>
  <si>
    <t>評価内容</t>
    <rPh sb="0" eb="2">
      <t>ヒョウカ</t>
    </rPh>
    <rPh sb="2" eb="4">
      <t>ナイヨウ</t>
    </rPh>
    <phoneticPr fontId="229"/>
  </si>
  <si>
    <t>（説　明）</t>
    <rPh sb="1" eb="2">
      <t>セツ</t>
    </rPh>
    <rPh sb="3" eb="4">
      <t>メイ</t>
    </rPh>
    <phoneticPr fontId="229"/>
  </si>
  <si>
    <t>（添付図）</t>
    <rPh sb="1" eb="3">
      <t>テンプ</t>
    </rPh>
    <rPh sb="3" eb="4">
      <t>ズ</t>
    </rPh>
    <phoneticPr fontId="229"/>
  </si>
  <si>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29"/>
  </si>
  <si>
    <t>創意工夫・社会性等に関する実施状況（説明資料）</t>
    <rPh sb="0" eb="2">
      <t>ソウイ</t>
    </rPh>
    <rPh sb="2" eb="4">
      <t>クフウ</t>
    </rPh>
    <rPh sb="5" eb="7">
      <t>シャカイ</t>
    </rPh>
    <rPh sb="7" eb="8">
      <t>セイ</t>
    </rPh>
    <rPh sb="8" eb="9">
      <t>ナド</t>
    </rPh>
    <rPh sb="10" eb="11">
      <t>カン</t>
    </rPh>
    <rPh sb="13" eb="15">
      <t>ジッシ</t>
    </rPh>
    <rPh sb="15" eb="17">
      <t>ジョウキョウ</t>
    </rPh>
    <rPh sb="18" eb="20">
      <t>セツメイ</t>
    </rPh>
    <rPh sb="20" eb="22">
      <t>シリョウ</t>
    </rPh>
    <phoneticPr fontId="14"/>
  </si>
  <si>
    <t>508-1</t>
    <phoneticPr fontId="14"/>
  </si>
  <si>
    <t>508-2</t>
    <phoneticPr fontId="14"/>
  </si>
  <si>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</si>
  <si>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</si>
  <si>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</si>
  <si>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</si>
  <si>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</si>
  <si>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</si>
  <si>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</si>
  <si>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</si>
  <si>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</si>
  <si>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</si>
  <si>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</si>
  <si>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</si>
  <si>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</si>
  <si>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</si>
  <si>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</si>
  <si>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</si>
  <si>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502-5</t>
    <phoneticPr fontId="14"/>
  </si>
  <si>
    <t>502-6</t>
    <phoneticPr fontId="14"/>
  </si>
  <si>
    <t>502-7</t>
    <phoneticPr fontId="14"/>
  </si>
  <si>
    <t>品　質　管　理　図　表</t>
    <rPh sb="0" eb="1">
      <t>ヒン</t>
    </rPh>
    <rPh sb="2" eb="3">
      <t>シツ</t>
    </rPh>
    <phoneticPr fontId="14"/>
  </si>
  <si>
    <t>503-1</t>
    <phoneticPr fontId="14"/>
  </si>
  <si>
    <t>503-2</t>
    <phoneticPr fontId="14"/>
  </si>
  <si>
    <t>測　点</t>
    <rPh sb="0" eb="1">
      <t>ソク</t>
    </rPh>
    <rPh sb="2" eb="3">
      <t>テン</t>
    </rPh>
    <phoneticPr fontId="14"/>
  </si>
  <si>
    <t>設計値と実測値との差</t>
    <rPh sb="0" eb="3">
      <t>セッケイチ</t>
    </rPh>
    <rPh sb="4" eb="7">
      <t>ジッソクチ</t>
    </rPh>
    <rPh sb="9" eb="10">
      <t>サ</t>
    </rPh>
    <phoneticPr fontId="14"/>
  </si>
  <si>
    <t>場所打ち擁壁工</t>
    <rPh sb="0" eb="2">
      <t>バショ</t>
    </rPh>
    <rPh sb="2" eb="3">
      <t>ウ</t>
    </rPh>
    <rPh sb="4" eb="7">
      <t>ヨウヘキコウ</t>
    </rPh>
    <phoneticPr fontId="14"/>
  </si>
  <si>
    <t>＋10</t>
    <phoneticPr fontId="14"/>
  </si>
  <si>
    <t>単位：N/mm2</t>
    <rPh sb="0" eb="2">
      <t>タンイ</t>
    </rPh>
    <phoneticPr fontId="14"/>
  </si>
  <si>
    <t>圧縮強度 28日標準</t>
    <rPh sb="0" eb="4">
      <t>アッシュクキョウド</t>
    </rPh>
    <rPh sb="7" eb="10">
      <t>ニチヒョウジュン</t>
    </rPh>
    <phoneticPr fontId="14"/>
  </si>
  <si>
    <t>18.0 N/mm2</t>
    <phoneticPr fontId="14"/>
  </si>
  <si>
    <t>圧縮強度 28日標準</t>
    <phoneticPr fontId="14"/>
  </si>
  <si>
    <t>N=</t>
    <phoneticPr fontId="14"/>
  </si>
  <si>
    <t>m=</t>
    <phoneticPr fontId="14"/>
  </si>
  <si>
    <t>出　来　形　管　理　図　表</t>
    <rPh sb="0" eb="1">
      <t>デ</t>
    </rPh>
    <rPh sb="2" eb="3">
      <t>コ</t>
    </rPh>
    <rPh sb="4" eb="5">
      <t>カタチ</t>
    </rPh>
    <phoneticPr fontId="14"/>
  </si>
  <si>
    <t>側溝工</t>
    <rPh sb="0" eb="2">
      <t>ソッコウ</t>
    </rPh>
    <rPh sb="2" eb="3">
      <t>コウ</t>
    </rPh>
    <phoneticPr fontId="14"/>
  </si>
  <si>
    <t>プレキャストＵ型側溝</t>
    <rPh sb="7" eb="8">
      <t>ガタ</t>
    </rPh>
    <rPh sb="8" eb="10">
      <t>ソッコウ</t>
    </rPh>
    <phoneticPr fontId="14"/>
  </si>
  <si>
    <t>単位：mm</t>
    <rPh sb="0" eb="2">
      <t>タンイ</t>
    </rPh>
    <phoneticPr fontId="14"/>
  </si>
  <si>
    <t>規格値</t>
    <rPh sb="0" eb="3">
      <t>キカクチ</t>
    </rPh>
    <phoneticPr fontId="14"/>
  </si>
  <si>
    <t>±30</t>
    <phoneticPr fontId="14"/>
  </si>
  <si>
    <t>基準高</t>
    <rPh sb="0" eb="3">
      <t>キジュンダカ</t>
    </rPh>
    <phoneticPr fontId="14"/>
  </si>
  <si>
    <t>±30</t>
    <phoneticPr fontId="14"/>
  </si>
  <si>
    <t>基準高</t>
    <phoneticPr fontId="14"/>
  </si>
  <si>
    <t>No.0</t>
    <phoneticPr fontId="14"/>
  </si>
  <si>
    <t>No.2</t>
    <phoneticPr fontId="14"/>
  </si>
  <si>
    <t>No.4</t>
    <phoneticPr fontId="14"/>
  </si>
  <si>
    <t>No.6</t>
  </si>
  <si>
    <t>No.8</t>
  </si>
  <si>
    <t>No.10</t>
  </si>
  <si>
    <t>No.12</t>
  </si>
  <si>
    <t>No.14</t>
  </si>
  <si>
    <t>No.16</t>
  </si>
  <si>
    <t>＋30</t>
    <phoneticPr fontId="14"/>
  </si>
  <si>
    <t>任意
様式</t>
    <rPh sb="0" eb="1">
      <t>ニンイ</t>
    </rPh>
    <rPh sb="2" eb="4">
      <t>ヨウシキ</t>
    </rPh>
    <phoneticPr fontId="14"/>
  </si>
  <si>
    <t>工種</t>
    <rPh sb="0" eb="2">
      <t>コウシュ</t>
    </rPh>
    <phoneticPr fontId="14"/>
  </si>
  <si>
    <t>種別</t>
    <rPh sb="0" eb="2">
      <t>シュベツ</t>
    </rPh>
    <phoneticPr fontId="14"/>
  </si>
  <si>
    <t>細別</t>
    <rPh sb="0" eb="2">
      <t>サイベツ</t>
    </rPh>
    <phoneticPr fontId="14"/>
  </si>
  <si>
    <t>測定項目</t>
    <rPh sb="0" eb="4">
      <t>ソクテイコウモク</t>
    </rPh>
    <phoneticPr fontId="14"/>
  </si>
  <si>
    <t>測定基準</t>
    <rPh sb="0" eb="4">
      <t>ソクテイキジュン</t>
    </rPh>
    <phoneticPr fontId="14"/>
  </si>
  <si>
    <t>測定回数</t>
    <rPh sb="0" eb="4">
      <t>ソクテイカイスウ</t>
    </rPh>
    <phoneticPr fontId="14"/>
  </si>
  <si>
    <t>計画</t>
    <rPh sb="0" eb="2">
      <t>ケイカク</t>
    </rPh>
    <phoneticPr fontId="14"/>
  </si>
  <si>
    <t>実施</t>
    <rPh sb="0" eb="2">
      <t>ジッシ</t>
    </rPh>
    <phoneticPr fontId="14"/>
  </si>
  <si>
    <t>規格値
(mm)</t>
    <rPh sb="0" eb="3">
      <t>キカクチ</t>
    </rPh>
    <phoneticPr fontId="14"/>
  </si>
  <si>
    <t>測定値</t>
    <rPh sb="0" eb="3">
      <t>ソクテイチ</t>
    </rPh>
    <phoneticPr fontId="14"/>
  </si>
  <si>
    <t>最大値</t>
    <rPh sb="0" eb="3">
      <t>サイダイチ</t>
    </rPh>
    <phoneticPr fontId="14"/>
  </si>
  <si>
    <t>最小値</t>
    <rPh sb="0" eb="3">
      <t>サイショウチ</t>
    </rPh>
    <phoneticPr fontId="14"/>
  </si>
  <si>
    <t>平均値</t>
    <rPh sb="0" eb="3">
      <t>ヘイキンチ</t>
    </rPh>
    <phoneticPr fontId="14"/>
  </si>
  <si>
    <t>施工
規模</t>
    <rPh sb="0" eb="2">
      <t>セコウ</t>
    </rPh>
    <rPh sb="3" eb="5">
      <t>キボ</t>
    </rPh>
    <phoneticPr fontId="14"/>
  </si>
  <si>
    <t>基準高▽</t>
    <rPh sb="0" eb="3">
      <t>キジュンダカ</t>
    </rPh>
    <phoneticPr fontId="14"/>
  </si>
  <si>
    <t>幅W</t>
    <rPh sb="0" eb="1">
      <t>ハバ</t>
    </rPh>
    <phoneticPr fontId="14"/>
  </si>
  <si>
    <t>法長 ℓ
ℓ≧5m</t>
    <rPh sb="0" eb="2">
      <t>ノリチョウ</t>
    </rPh>
    <phoneticPr fontId="14"/>
  </si>
  <si>
    <t>道路土工</t>
    <rPh sb="0" eb="4">
      <t>ドウロドコウ</t>
    </rPh>
    <phoneticPr fontId="14"/>
  </si>
  <si>
    <t>掘削工</t>
    <rPh sb="0" eb="3">
      <t>クッサクコウ</t>
    </rPh>
    <phoneticPr fontId="14"/>
  </si>
  <si>
    <t>±50</t>
    <phoneticPr fontId="14"/>
  </si>
  <si>
    <t>法長-4%</t>
    <rPh sb="0" eb="2">
      <t>ノリチョウ</t>
    </rPh>
    <phoneticPr fontId="14"/>
  </si>
  <si>
    <t>CL、右、左の３箇所</t>
    <rPh sb="3" eb="4">
      <t>ミギ</t>
    </rPh>
    <rPh sb="5" eb="6">
      <t>ヒダリ</t>
    </rPh>
    <rPh sb="8" eb="10">
      <t>カショ</t>
    </rPh>
    <phoneticPr fontId="14"/>
  </si>
  <si>
    <t>右、左の２箇所</t>
    <rPh sb="0" eb="1">
      <t>ミギ</t>
    </rPh>
    <rPh sb="2" eb="3">
      <t>ヒダリ</t>
    </rPh>
    <rPh sb="5" eb="7">
      <t>カショ</t>
    </rPh>
    <phoneticPr fontId="14"/>
  </si>
  <si>
    <t>地盤改良工</t>
    <rPh sb="0" eb="2">
      <t>ジバン</t>
    </rPh>
    <rPh sb="2" eb="4">
      <t>カイリョウ</t>
    </rPh>
    <rPh sb="4" eb="5">
      <t>コウ</t>
    </rPh>
    <phoneticPr fontId="14"/>
  </si>
  <si>
    <t>置換工</t>
    <rPh sb="0" eb="2">
      <t>チカン</t>
    </rPh>
    <rPh sb="2" eb="3">
      <t>コウ</t>
    </rPh>
    <phoneticPr fontId="14"/>
  </si>
  <si>
    <t>置換高さh
(基準高差)</t>
    <rPh sb="0" eb="3">
      <t>チカンタカ</t>
    </rPh>
    <rPh sb="7" eb="10">
      <t>キジュンダカ</t>
    </rPh>
    <rPh sb="10" eb="11">
      <t>サ</t>
    </rPh>
    <phoneticPr fontId="14"/>
  </si>
  <si>
    <t>延長L</t>
    <rPh sb="0" eb="2">
      <t>エンチョウ</t>
    </rPh>
    <phoneticPr fontId="14"/>
  </si>
  <si>
    <r>
      <t xml:space="preserve">施工延長40mにつき1箇所、延長40m以下のものは、1施工箇所につき2箇所。厚さは中心線及び端部で測定。
基準&lt;3-2-7-3&gt;(1-75)
</t>
    </r>
    <r>
      <rPr>
        <b/>
        <sz val="8"/>
        <rFont val="ＭＳ Ｐゴシック"/>
        <family val="3"/>
        <charset val="128"/>
      </rPr>
      <t>施工長200m/40m=5 6測点</t>
    </r>
    <rPh sb="0" eb="2">
      <t>セコウ</t>
    </rPh>
    <rPh sb="2" eb="4">
      <t>エンチョウ</t>
    </rPh>
    <rPh sb="11" eb="13">
      <t>カショ</t>
    </rPh>
    <rPh sb="14" eb="16">
      <t>エンチョウ</t>
    </rPh>
    <rPh sb="19" eb="21">
      <t>イカ</t>
    </rPh>
    <rPh sb="27" eb="31">
      <t>セコウカショ</t>
    </rPh>
    <rPh sb="35" eb="37">
      <t>カショ</t>
    </rPh>
    <rPh sb="38" eb="39">
      <t>アツ</t>
    </rPh>
    <rPh sb="41" eb="44">
      <t>チュウシンセン</t>
    </rPh>
    <rPh sb="44" eb="45">
      <t>オヨ</t>
    </rPh>
    <rPh sb="46" eb="48">
      <t>タンブ</t>
    </rPh>
    <rPh sb="49" eb="51">
      <t>ソクテイ</t>
    </rPh>
    <rPh sb="53" eb="55">
      <t>キジュン</t>
    </rPh>
    <rPh sb="71" eb="74">
      <t>セコウチョウ</t>
    </rPh>
    <rPh sb="86" eb="88">
      <t>ソクテン</t>
    </rPh>
    <phoneticPr fontId="14"/>
  </si>
  <si>
    <r>
      <t xml:space="preserve">延長40m毎に1箇所、40m以下のものは、1施工箇所につき2箇所。基準高は、道路中心及び端部で測定。
基準&lt;1-2-4-2&gt;(1-5)
</t>
    </r>
    <r>
      <rPr>
        <b/>
        <sz val="8"/>
        <rFont val="ＭＳ Ｐゴシック"/>
        <family val="3"/>
        <charset val="128"/>
      </rPr>
      <t>施工長200m/40m=5 6測点</t>
    </r>
    <rPh sb="0" eb="2">
      <t>エンチョウ</t>
    </rPh>
    <rPh sb="5" eb="6">
      <t>ゴト</t>
    </rPh>
    <rPh sb="8" eb="10">
      <t>カショ</t>
    </rPh>
    <rPh sb="14" eb="16">
      <t>イカ</t>
    </rPh>
    <rPh sb="22" eb="26">
      <t>セコウカショ</t>
    </rPh>
    <rPh sb="30" eb="32">
      <t>カショ</t>
    </rPh>
    <rPh sb="33" eb="36">
      <t>キジュンダカ</t>
    </rPh>
    <rPh sb="38" eb="42">
      <t>ドウロチュウシン</t>
    </rPh>
    <rPh sb="42" eb="43">
      <t>オヨ</t>
    </rPh>
    <rPh sb="44" eb="46">
      <t>タンブ</t>
    </rPh>
    <rPh sb="47" eb="49">
      <t>ソクテイ</t>
    </rPh>
    <rPh sb="51" eb="53">
      <t>キジュン</t>
    </rPh>
    <rPh sb="68" eb="71">
      <t>セコウチョウ</t>
    </rPh>
    <rPh sb="83" eb="85">
      <t>ソクテン</t>
    </rPh>
    <phoneticPr fontId="14"/>
  </si>
  <si>
    <t>路盤工</t>
    <rPh sb="0" eb="2">
      <t>ロバン</t>
    </rPh>
    <rPh sb="2" eb="3">
      <t>コウ</t>
    </rPh>
    <phoneticPr fontId="14"/>
  </si>
  <si>
    <t>下層路盤工</t>
    <rPh sb="0" eb="4">
      <t>カソウロバン</t>
    </rPh>
    <rPh sb="4" eb="5">
      <t>コウ</t>
    </rPh>
    <phoneticPr fontId="14"/>
  </si>
  <si>
    <t>厚さ
(掘り起し)</t>
    <rPh sb="0" eb="1">
      <t>アツ</t>
    </rPh>
    <rPh sb="4" eb="5">
      <t>ホ</t>
    </rPh>
    <rPh sb="6" eb="7">
      <t>オ</t>
    </rPh>
    <phoneticPr fontId="14"/>
  </si>
  <si>
    <r>
      <t xml:space="preserve">【小規模以下】
基準高は延長40m毎に1箇所の割とし、道路中心線及び端部で測定。厚さは各車線200m毎に1箇所を掘り起こして測定。幅は、延長80m毎に1箇所の割に測定。
基準&lt;3-2-6-7-1&gt;(1-27)
</t>
    </r>
    <r>
      <rPr>
        <b/>
        <sz val="8"/>
        <rFont val="ＭＳ Ｐゴシック"/>
        <family val="3"/>
        <charset val="128"/>
      </rPr>
      <t>施工長200m/40m=5 6測点</t>
    </r>
    <rPh sb="1" eb="6">
      <t>ショウキボイカ</t>
    </rPh>
    <rPh sb="8" eb="11">
      <t>キジュンダカ</t>
    </rPh>
    <rPh sb="12" eb="14">
      <t>エンチョウ</t>
    </rPh>
    <rPh sb="17" eb="18">
      <t>ゴト</t>
    </rPh>
    <rPh sb="20" eb="22">
      <t>カショ</t>
    </rPh>
    <rPh sb="23" eb="24">
      <t>ワリ</t>
    </rPh>
    <rPh sb="27" eb="32">
      <t>ドウロチュウシンセン</t>
    </rPh>
    <rPh sb="32" eb="33">
      <t>オヨ</t>
    </rPh>
    <rPh sb="34" eb="36">
      <t>タンブ</t>
    </rPh>
    <rPh sb="37" eb="39">
      <t>ソクテイ</t>
    </rPh>
    <rPh sb="40" eb="41">
      <t>アツ</t>
    </rPh>
    <rPh sb="43" eb="46">
      <t>カクシャセン</t>
    </rPh>
    <rPh sb="50" eb="51">
      <t>ゴト</t>
    </rPh>
    <rPh sb="53" eb="55">
      <t>カショ</t>
    </rPh>
    <rPh sb="56" eb="57">
      <t>ホ</t>
    </rPh>
    <rPh sb="58" eb="59">
      <t>オ</t>
    </rPh>
    <rPh sb="62" eb="64">
      <t>ソクテイ</t>
    </rPh>
    <rPh sb="65" eb="66">
      <t>ハバ</t>
    </rPh>
    <rPh sb="68" eb="70">
      <t>エンチョウ</t>
    </rPh>
    <rPh sb="73" eb="74">
      <t>ゴト</t>
    </rPh>
    <rPh sb="76" eb="78">
      <t>カショ</t>
    </rPh>
    <rPh sb="79" eb="80">
      <t>ワリ</t>
    </rPh>
    <rPh sb="81" eb="83">
      <t>ソクテイ</t>
    </rPh>
    <rPh sb="85" eb="87">
      <t>キジュン</t>
    </rPh>
    <rPh sb="105" eb="108">
      <t>セコウチョウ</t>
    </rPh>
    <rPh sb="120" eb="122">
      <t>ソクテン</t>
    </rPh>
    <phoneticPr fontId="14"/>
  </si>
  <si>
    <t>200m/200m
上下線</t>
    <rPh sb="10" eb="13">
      <t>ジョウゲセン</t>
    </rPh>
    <phoneticPr fontId="14"/>
  </si>
  <si>
    <t>200m/80m</t>
    <phoneticPr fontId="14"/>
  </si>
  <si>
    <t>擁　壁　工</t>
    <rPh sb="0" eb="1">
      <t>ヨウ</t>
    </rPh>
    <rPh sb="2" eb="3">
      <t>カベ</t>
    </rPh>
    <rPh sb="4" eb="5">
      <t>コウ</t>
    </rPh>
    <phoneticPr fontId="14"/>
  </si>
  <si>
    <t>コンクリートブロック積工</t>
    <rPh sb="10" eb="11">
      <t>セキ</t>
    </rPh>
    <rPh sb="11" eb="12">
      <t>コウ</t>
    </rPh>
    <phoneticPr fontId="14"/>
  </si>
  <si>
    <t>砕石基礎工</t>
    <rPh sb="0" eb="5">
      <t>サイセキキソコウ</t>
    </rPh>
    <phoneticPr fontId="14"/>
  </si>
  <si>
    <t>コンクリート基礎</t>
    <rPh sb="6" eb="8">
      <t>キソ</t>
    </rPh>
    <phoneticPr fontId="14"/>
  </si>
  <si>
    <t>コンクリートブロック積工</t>
    <rPh sb="10" eb="11">
      <t>ヅ</t>
    </rPh>
    <rPh sb="11" eb="12">
      <t>コウ</t>
    </rPh>
    <phoneticPr fontId="14"/>
  </si>
  <si>
    <t>厚さt1,t2</t>
    <rPh sb="0" eb="1">
      <t>アツ</t>
    </rPh>
    <phoneticPr fontId="14"/>
  </si>
  <si>
    <t>高さh</t>
    <rPh sb="0" eb="1">
      <t>タカ</t>
    </rPh>
    <phoneticPr fontId="14"/>
  </si>
  <si>
    <t>法長 ℓ
ℓ≧3m
厚さt1
(ﾌﾞﾛｯｸ)</t>
    <rPh sb="0" eb="2">
      <t>ノリチョウ</t>
    </rPh>
    <rPh sb="10" eb="11">
      <t>アツ</t>
    </rPh>
    <phoneticPr fontId="14"/>
  </si>
  <si>
    <t>厚さt2
(裏込材)</t>
    <rPh sb="0" eb="1">
      <t>アツ</t>
    </rPh>
    <rPh sb="6" eb="8">
      <t>ウラゴ</t>
    </rPh>
    <rPh sb="8" eb="9">
      <t>ザイ</t>
    </rPh>
    <phoneticPr fontId="14"/>
  </si>
  <si>
    <r>
      <t xml:space="preserve">施工延長40mにつき1箇所、延長40m以下のものは1施工箇所につき2箇所。
基準&lt;3-2-4-1&gt;(1-21)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6" eb="59">
      <t>セコウチョウ</t>
    </rPh>
    <rPh sb="71" eb="73">
      <t>ソクテン</t>
    </rPh>
    <phoneticPr fontId="14"/>
  </si>
  <si>
    <r>
      <t xml:space="preserve">施工延長40mにつき1箇所、延長40m以下のものは1施工箇所につき2箇所。
基準&lt;3-2-4-3-1&gt;(1-21)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8" eb="60">
      <t>セコウ</t>
    </rPh>
    <rPh sb="60" eb="61">
      <t>チョウ</t>
    </rPh>
    <rPh sb="73" eb="75">
      <t>ソクテン</t>
    </rPh>
    <phoneticPr fontId="14"/>
  </si>
  <si>
    <r>
      <t xml:space="preserve">施工延長40mにつき1箇所、延長40m以下のものは1施工箇所につき2箇所。厚さは上端部及び下端部の2箇所を測定。
基準&lt;3-2-5-3-1&gt;(1-24)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7" eb="38">
      <t>アツ</t>
    </rPh>
    <rPh sb="40" eb="44">
      <t>ジョウタンブオヨ</t>
    </rPh>
    <rPh sb="45" eb="48">
      <t>カタンブ</t>
    </rPh>
    <rPh sb="50" eb="52">
      <t>カショ</t>
    </rPh>
    <rPh sb="53" eb="55">
      <t>ソクテイ</t>
    </rPh>
    <rPh sb="57" eb="59">
      <t>キジュン</t>
    </rPh>
    <rPh sb="77" eb="79">
      <t>セコウ</t>
    </rPh>
    <rPh sb="79" eb="80">
      <t>チョウ</t>
    </rPh>
    <rPh sb="92" eb="94">
      <t>ソクテン</t>
    </rPh>
    <phoneticPr fontId="14"/>
  </si>
  <si>
    <t>設計値
以上</t>
    <rPh sb="0" eb="3">
      <t>セッケイチ</t>
    </rPh>
    <rPh sb="4" eb="6">
      <t>イジョウ</t>
    </rPh>
    <phoneticPr fontId="14"/>
  </si>
  <si>
    <t>各種構造物の規格値による</t>
    <rPh sb="0" eb="2">
      <t>カクシュ</t>
    </rPh>
    <rPh sb="2" eb="5">
      <t>コウゾウブツ</t>
    </rPh>
    <rPh sb="6" eb="9">
      <t>キカクチ</t>
    </rPh>
    <phoneticPr fontId="14"/>
  </si>
  <si>
    <t>上・下端部測定</t>
    <rPh sb="0" eb="1">
      <t>ウエ</t>
    </rPh>
    <rPh sb="2" eb="3">
      <t>ゲ</t>
    </rPh>
    <rPh sb="3" eb="5">
      <t>タンブ</t>
    </rPh>
    <rPh sb="5" eb="7">
      <t>ソクテイ</t>
    </rPh>
    <phoneticPr fontId="14"/>
  </si>
  <si>
    <t>上・下端部測定</t>
    <phoneticPr fontId="14"/>
  </si>
  <si>
    <t>測定者：</t>
    <rPh sb="0" eb="3">
      <t>ソクテイシャ</t>
    </rPh>
    <phoneticPr fontId="14"/>
  </si>
  <si>
    <t>出来形管理総括表</t>
    <rPh sb="0" eb="8">
      <t>デキガタカンリソウカツヒョウ</t>
    </rPh>
    <phoneticPr fontId="14"/>
  </si>
  <si>
    <t>品質管理総括表</t>
    <rPh sb="0" eb="2">
      <t>ヒンシツ</t>
    </rPh>
    <rPh sb="2" eb="4">
      <t>カンリ</t>
    </rPh>
    <rPh sb="4" eb="7">
      <t>ソウカツヒョウ</t>
    </rPh>
    <phoneticPr fontId="14"/>
  </si>
  <si>
    <t>試験項目</t>
    <rPh sb="0" eb="2">
      <t>シケン</t>
    </rPh>
    <rPh sb="2" eb="4">
      <t>コウモク</t>
    </rPh>
    <phoneticPr fontId="14"/>
  </si>
  <si>
    <t>試験基準</t>
    <rPh sb="0" eb="2">
      <t>シケン</t>
    </rPh>
    <rPh sb="2" eb="4">
      <t>キジュン</t>
    </rPh>
    <phoneticPr fontId="14"/>
  </si>
  <si>
    <t>規格値</t>
    <rPh sb="0" eb="3">
      <t>キカクチ</t>
    </rPh>
    <phoneticPr fontId="14"/>
  </si>
  <si>
    <t>土工</t>
    <rPh sb="0" eb="2">
      <t>ドコウ</t>
    </rPh>
    <phoneticPr fontId="14"/>
  </si>
  <si>
    <t>盛土・路床</t>
    <rPh sb="0" eb="2">
      <t>モリド</t>
    </rPh>
    <rPh sb="3" eb="5">
      <t>ロショウ</t>
    </rPh>
    <phoneticPr fontId="14"/>
  </si>
  <si>
    <t>土の締固め
試験</t>
    <rPh sb="0" eb="1">
      <t>ツチ</t>
    </rPh>
    <rPh sb="2" eb="4">
      <t>シメカタ</t>
    </rPh>
    <rPh sb="6" eb="8">
      <t>シケン</t>
    </rPh>
    <phoneticPr fontId="14"/>
  </si>
  <si>
    <t>CBR試験</t>
    <rPh sb="3" eb="5">
      <t>シケン</t>
    </rPh>
    <phoneticPr fontId="14"/>
  </si>
  <si>
    <t>現場密度
の測定</t>
    <rPh sb="0" eb="4">
      <t>ゲンバミツド</t>
    </rPh>
    <rPh sb="6" eb="8">
      <t>ソクテイ</t>
    </rPh>
    <phoneticPr fontId="14"/>
  </si>
  <si>
    <t>最大乾燥密度</t>
    <rPh sb="0" eb="6">
      <t>サイダイカンソウミツド</t>
    </rPh>
    <phoneticPr fontId="14"/>
  </si>
  <si>
    <t>最適含水比</t>
    <rPh sb="0" eb="5">
      <t>サイテキガンスイヒ</t>
    </rPh>
    <phoneticPr fontId="14"/>
  </si>
  <si>
    <t>現場密度</t>
    <rPh sb="0" eb="4">
      <t>ゲンバミツド</t>
    </rPh>
    <phoneticPr fontId="14"/>
  </si>
  <si>
    <t>含水比</t>
    <rPh sb="0" eb="3">
      <t>ガンスイヒ</t>
    </rPh>
    <phoneticPr fontId="14"/>
  </si>
  <si>
    <t>締固め度</t>
    <rPh sb="0" eb="2">
      <t>シメカタ</t>
    </rPh>
    <rPh sb="3" eb="4">
      <t>ド</t>
    </rPh>
    <phoneticPr fontId="14"/>
  </si>
  <si>
    <t>当初及び土質の変化した時</t>
    <rPh sb="0" eb="3">
      <t>トウショオヨ</t>
    </rPh>
    <rPh sb="4" eb="6">
      <t>ドシツ</t>
    </rPh>
    <rPh sb="7" eb="9">
      <t>ヘンカ</t>
    </rPh>
    <rPh sb="11" eb="12">
      <t>トキ</t>
    </rPh>
    <phoneticPr fontId="14"/>
  </si>
  <si>
    <t>500m3に
つき1回</t>
    <rPh sb="10" eb="11">
      <t>カイ</t>
    </rPh>
    <phoneticPr fontId="14"/>
  </si>
  <si>
    <t>12以上</t>
    <rPh sb="2" eb="4">
      <t>イジョウ</t>
    </rPh>
    <phoneticPr fontId="14"/>
  </si>
  <si>
    <t>90%以上</t>
    <rPh sb="3" eb="5">
      <t>イジョウ</t>
    </rPh>
    <phoneticPr fontId="14"/>
  </si>
  <si>
    <t>路盤工</t>
    <rPh sb="0" eb="3">
      <t>ロバンコウ</t>
    </rPh>
    <phoneticPr fontId="14"/>
  </si>
  <si>
    <t>下層路盤</t>
    <rPh sb="0" eb="4">
      <t>カソウロバン</t>
    </rPh>
    <phoneticPr fontId="14"/>
  </si>
  <si>
    <t>締固め試験</t>
    <rPh sb="0" eb="2">
      <t>シメカタ</t>
    </rPh>
    <rPh sb="3" eb="5">
      <t>シケン</t>
    </rPh>
    <phoneticPr fontId="14"/>
  </si>
  <si>
    <t>修正CBR試験</t>
    <rPh sb="0" eb="2">
      <t>シュウセイ</t>
    </rPh>
    <rPh sb="5" eb="7">
      <t>シケン</t>
    </rPh>
    <phoneticPr fontId="14"/>
  </si>
  <si>
    <t>土の液性限界・
塑性限界試験</t>
    <rPh sb="0" eb="1">
      <t>ツチ</t>
    </rPh>
    <rPh sb="2" eb="3">
      <t>エキ</t>
    </rPh>
    <rPh sb="3" eb="4">
      <t>セイ</t>
    </rPh>
    <rPh sb="4" eb="6">
      <t>ゲンカイ</t>
    </rPh>
    <rPh sb="8" eb="12">
      <t>ソセイゲンカイ</t>
    </rPh>
    <rPh sb="12" eb="14">
      <t>シケン</t>
    </rPh>
    <phoneticPr fontId="14"/>
  </si>
  <si>
    <t>ふるい分け
試験</t>
    <phoneticPr fontId="14"/>
  </si>
  <si>
    <t>減場密度の
測定</t>
    <rPh sb="0" eb="1">
      <t>ゲン</t>
    </rPh>
    <rPh sb="1" eb="4">
      <t>バミツド</t>
    </rPh>
    <rPh sb="6" eb="8">
      <t>ソクテイ</t>
    </rPh>
    <phoneticPr fontId="14"/>
  </si>
  <si>
    <t>施工前及び
材料変更時</t>
    <rPh sb="0" eb="3">
      <t>セコウマエ</t>
    </rPh>
    <rPh sb="3" eb="4">
      <t>オヨ</t>
    </rPh>
    <rPh sb="6" eb="8">
      <t>ザイリョウ</t>
    </rPh>
    <rPh sb="8" eb="11">
      <t>ヘンコウジ</t>
    </rPh>
    <phoneticPr fontId="14"/>
  </si>
  <si>
    <t>1000m3に1回</t>
    <rPh sb="8" eb="9">
      <t>カイ</t>
    </rPh>
    <phoneticPr fontId="14"/>
  </si>
  <si>
    <t>20%以上</t>
    <rPh sb="3" eb="5">
      <t>イジョウ</t>
    </rPh>
    <phoneticPr fontId="14"/>
  </si>
  <si>
    <t>塑性指数
P16以下</t>
    <rPh sb="0" eb="4">
      <t>ソセイシスウ</t>
    </rPh>
    <rPh sb="8" eb="10">
      <t>イカ</t>
    </rPh>
    <phoneticPr fontId="14"/>
  </si>
  <si>
    <t>NP</t>
    <phoneticPr fontId="14"/>
  </si>
  <si>
    <t>γdmaxの
93%以上
X10 95%以上
X6  96%以上
X3  97%以上</t>
    <rPh sb="10" eb="12">
      <t>イジョウ</t>
    </rPh>
    <rPh sb="20" eb="22">
      <t>イジョウ</t>
    </rPh>
    <rPh sb="30" eb="32">
      <t>イジョウ</t>
    </rPh>
    <rPh sb="40" eb="42">
      <t>イジョウ</t>
    </rPh>
    <phoneticPr fontId="14"/>
  </si>
  <si>
    <t>コンクリート</t>
    <phoneticPr fontId="14"/>
  </si>
  <si>
    <t>21-8-40</t>
    <phoneticPr fontId="14"/>
  </si>
  <si>
    <t>24-8-20</t>
    <phoneticPr fontId="14"/>
  </si>
  <si>
    <t>スランプ</t>
    <phoneticPr fontId="14"/>
  </si>
  <si>
    <t>空気量</t>
    <rPh sb="0" eb="3">
      <t>クウキリョウ</t>
    </rPh>
    <phoneticPr fontId="14"/>
  </si>
  <si>
    <t>圧縮強度</t>
    <rPh sb="0" eb="4">
      <t>アッシュクキョウド</t>
    </rPh>
    <phoneticPr fontId="14"/>
  </si>
  <si>
    <t>塩分量</t>
    <rPh sb="0" eb="3">
      <t>エンブンリョウ</t>
    </rPh>
    <phoneticPr fontId="14"/>
  </si>
  <si>
    <t>21-8-20</t>
    <phoneticPr fontId="14"/>
  </si>
  <si>
    <t>空気量</t>
    <rPh sb="0" eb="3">
      <t>クウキリョウ</t>
    </rPh>
    <phoneticPr fontId="14"/>
  </si>
  <si>
    <t>単位水量</t>
    <rPh sb="0" eb="4">
      <t>タンイスイリョウ</t>
    </rPh>
    <phoneticPr fontId="14"/>
  </si>
  <si>
    <t>重力式擁壁
55m3
防草Co
20m3
側溝基礎
10m3
計85m3</t>
    <rPh sb="0" eb="5">
      <t>ジュウリョクシキヨウヘキ</t>
    </rPh>
    <rPh sb="11" eb="13">
      <t>ボウソウ</t>
    </rPh>
    <rPh sb="21" eb="25">
      <t>ソッコウキソ</t>
    </rPh>
    <rPh sb="31" eb="32">
      <t>ケイ</t>
    </rPh>
    <phoneticPr fontId="14"/>
  </si>
  <si>
    <t>逆T擁壁
(H=5m以下)
90m3(2日)
(ﾊﾟﾀｰﾝ4)</t>
    <rPh sb="0" eb="1">
      <t>ギャク</t>
    </rPh>
    <rPh sb="2" eb="4">
      <t>ヨウヘキ</t>
    </rPh>
    <rPh sb="10" eb="12">
      <t>イカ</t>
    </rPh>
    <rPh sb="20" eb="21">
      <t>ニチ</t>
    </rPh>
    <phoneticPr fontId="14"/>
  </si>
  <si>
    <t>橋台
120m3(3日)
(ﾊﾟﾀｰﾝ3)</t>
    <rPh sb="0" eb="2">
      <t>キョウダイ</t>
    </rPh>
    <rPh sb="10" eb="11">
      <t>ニチ</t>
    </rPh>
    <phoneticPr fontId="14"/>
  </si>
  <si>
    <t>50m3毎に1回
(種類毎)</t>
    <rPh sb="4" eb="5">
      <t>ゴト</t>
    </rPh>
    <rPh sb="7" eb="8">
      <t>カイ</t>
    </rPh>
    <rPh sb="10" eb="12">
      <t>シュルイ</t>
    </rPh>
    <rPh sb="12" eb="13">
      <t>ゴト</t>
    </rPh>
    <phoneticPr fontId="14"/>
  </si>
  <si>
    <t>午前・午後
2回</t>
    <rPh sb="0" eb="2">
      <t>ゴゼン</t>
    </rPh>
    <rPh sb="3" eb="5">
      <t>ゴゴ</t>
    </rPh>
    <rPh sb="7" eb="8">
      <t>カイ</t>
    </rPh>
    <phoneticPr fontId="14"/>
  </si>
  <si>
    <t>打設日毎
1回</t>
    <rPh sb="0" eb="2">
      <t>ダ</t>
    </rPh>
    <rPh sb="2" eb="3">
      <t>ヒ</t>
    </rPh>
    <rPh sb="3" eb="4">
      <t>ゴト</t>
    </rPh>
    <rPh sb="6" eb="7">
      <t>カイ</t>
    </rPh>
    <phoneticPr fontId="14"/>
  </si>
  <si>
    <t>8±2.5cm</t>
    <phoneticPr fontId="14"/>
  </si>
  <si>
    <t>4.5±1.5%</t>
    <phoneticPr fontId="14"/>
  </si>
  <si>
    <t>8±2.5cm</t>
    <phoneticPr fontId="14"/>
  </si>
  <si>
    <t>165kgの
±15kg/m3</t>
    <phoneticPr fontId="14"/>
  </si>
  <si>
    <r>
      <t xml:space="preserve">21N/mm2
</t>
    </r>
    <r>
      <rPr>
        <b/>
        <sz val="8"/>
        <rFont val="ＭＳ Ｐゴシック"/>
        <family val="3"/>
        <charset val="128"/>
      </rPr>
      <t>以上</t>
    </r>
    <rPh sb="8" eb="10">
      <t>イジョウ</t>
    </rPh>
    <phoneticPr fontId="14"/>
  </si>
  <si>
    <r>
      <t xml:space="preserve">24N/mm2
</t>
    </r>
    <r>
      <rPr>
        <b/>
        <sz val="8"/>
        <rFont val="ＭＳ Ｐゴシック"/>
        <family val="3"/>
        <charset val="128"/>
      </rPr>
      <t>以上</t>
    </r>
    <phoneticPr fontId="14"/>
  </si>
  <si>
    <r>
      <t xml:space="preserve">0.3kg/m2
</t>
    </r>
    <r>
      <rPr>
        <b/>
        <sz val="8"/>
        <rFont val="ＭＳ Ｐゴシック"/>
        <family val="3"/>
        <charset val="128"/>
      </rPr>
      <t>以下</t>
    </r>
    <rPh sb="9" eb="11">
      <t>イカ</t>
    </rPh>
    <phoneticPr fontId="14"/>
  </si>
  <si>
    <t>自主　σ7 ：1回
公的　σ28：1回</t>
    <rPh sb="0" eb="2">
      <t>ジシュ</t>
    </rPh>
    <rPh sb="8" eb="9">
      <t>カイ</t>
    </rPh>
    <rPh sb="10" eb="12">
      <t>コウテキ</t>
    </rPh>
    <rPh sb="18" eb="19">
      <t>カイ</t>
    </rPh>
    <phoneticPr fontId="14"/>
  </si>
  <si>
    <t>公的　σ7,σ28各2
自主　σ7,σ28各2</t>
    <rPh sb="0" eb="2">
      <t>コウテキ</t>
    </rPh>
    <rPh sb="9" eb="10">
      <t>カク</t>
    </rPh>
    <rPh sb="12" eb="14">
      <t>ジシュ</t>
    </rPh>
    <phoneticPr fontId="14"/>
  </si>
  <si>
    <t>公的 σ7,σ28
各3回</t>
    <rPh sb="0" eb="2">
      <t>コウテキ</t>
    </rPh>
    <rPh sb="10" eb="11">
      <t>カク</t>
    </rPh>
    <rPh sb="12" eb="13">
      <t>カイ</t>
    </rPh>
    <phoneticPr fontId="14"/>
  </si>
  <si>
    <t>出　来　形　管　理　工　程　能　力　図</t>
    <rPh sb="0" eb="1">
      <t>デ</t>
    </rPh>
    <rPh sb="2" eb="3">
      <t>コ</t>
    </rPh>
    <rPh sb="4" eb="5">
      <t>カタチ</t>
    </rPh>
    <rPh sb="10" eb="11">
      <t>コウ</t>
    </rPh>
    <rPh sb="12" eb="13">
      <t>ホド</t>
    </rPh>
    <rPh sb="14" eb="15">
      <t>ノウ</t>
    </rPh>
    <rPh sb="16" eb="17">
      <t>チカラ</t>
    </rPh>
    <rPh sb="18" eb="19">
      <t>ズ</t>
    </rPh>
    <phoneticPr fontId="14"/>
  </si>
  <si>
    <t>工　種：</t>
    <rPh sb="0" eb="1">
      <t>コウ</t>
    </rPh>
    <rPh sb="2" eb="3">
      <t>シュ</t>
    </rPh>
    <phoneticPr fontId="14"/>
  </si>
  <si>
    <t>受注者：</t>
    <rPh sb="0" eb="3">
      <t>ジュチュウシャ</t>
    </rPh>
    <phoneticPr fontId="14"/>
  </si>
  <si>
    <t>種　別：</t>
    <rPh sb="0" eb="1">
      <t>シュ</t>
    </rPh>
    <rPh sb="2" eb="3">
      <t>ベツ</t>
    </rPh>
    <phoneticPr fontId="14"/>
  </si>
  <si>
    <t>測定項目：</t>
    <rPh sb="0" eb="4">
      <t>ソクテイコウモク</t>
    </rPh>
    <phoneticPr fontId="14"/>
  </si>
  <si>
    <t>基礎工（場所打杭工）</t>
    <rPh sb="0" eb="3">
      <t>キソコウ</t>
    </rPh>
    <rPh sb="4" eb="6">
      <t>バショ</t>
    </rPh>
    <rPh sb="6" eb="7">
      <t>ダ</t>
    </rPh>
    <rPh sb="7" eb="8">
      <t>クイ</t>
    </rPh>
    <rPh sb="8" eb="9">
      <t>コウ</t>
    </rPh>
    <phoneticPr fontId="14"/>
  </si>
  <si>
    <t>P1橋脚工</t>
    <rPh sb="2" eb="4">
      <t>キョウキャク</t>
    </rPh>
    <rPh sb="4" eb="5">
      <t>コウ</t>
    </rPh>
    <phoneticPr fontId="14"/>
  </si>
  <si>
    <t>杭番号</t>
    <rPh sb="0" eb="3">
      <t>クイバンゴウ</t>
    </rPh>
    <phoneticPr fontId="14"/>
  </si>
  <si>
    <t>No.1</t>
    <phoneticPr fontId="14"/>
  </si>
  <si>
    <t>No.3</t>
  </si>
  <si>
    <t>No.4</t>
  </si>
  <si>
    <t>No.5</t>
  </si>
  <si>
    <t>No.7</t>
  </si>
  <si>
    <t>No.9</t>
  </si>
  <si>
    <t>設計値と測定値との差</t>
    <rPh sb="0" eb="3">
      <t>セッケイチ</t>
    </rPh>
    <rPh sb="4" eb="7">
      <t>ソクテイチ</t>
    </rPh>
    <rPh sb="9" eb="10">
      <t>サ</t>
    </rPh>
    <phoneticPr fontId="14"/>
  </si>
  <si>
    <t>上限規格値</t>
    <rPh sb="0" eb="5">
      <t>ジョウゲンキカクチ</t>
    </rPh>
    <phoneticPr fontId="14"/>
  </si>
  <si>
    <t>下限規格値</t>
    <rPh sb="0" eb="2">
      <t>カゲン</t>
    </rPh>
    <rPh sb="2" eb="5">
      <t>キカクチ</t>
    </rPh>
    <phoneticPr fontId="14"/>
  </si>
  <si>
    <t>「市長」or「企業管理者」を選択してください</t>
    <rPh sb="1" eb="3">
      <t>シチョウ</t>
    </rPh>
    <rPh sb="7" eb="9">
      <t>キギョウ</t>
    </rPh>
    <rPh sb="9" eb="11">
      <t>カンリ</t>
    </rPh>
    <rPh sb="11" eb="12">
      <t>シャ</t>
    </rPh>
    <rPh sb="14" eb="16">
      <t>センタク</t>
    </rPh>
    <phoneticPr fontId="14"/>
  </si>
  <si>
    <t>都市建設部河川課</t>
    <rPh sb="0" eb="2">
      <t>トシ</t>
    </rPh>
    <rPh sb="2" eb="4">
      <t>ケンセツ</t>
    </rPh>
    <rPh sb="4" eb="5">
      <t>ブ</t>
    </rPh>
    <rPh sb="5" eb="7">
      <t>カセン</t>
    </rPh>
    <rPh sb="7" eb="8">
      <t>カ</t>
    </rPh>
    <phoneticPr fontId="14"/>
  </si>
  <si>
    <t>街第101号</t>
    <rPh sb="0" eb="1">
      <t>ガイ</t>
    </rPh>
    <rPh sb="1" eb="2">
      <t>ダイ</t>
    </rPh>
    <rPh sb="5" eb="6">
      <t>ゴウ</t>
    </rPh>
    <phoneticPr fontId="14"/>
  </si>
  <si>
    <t>別紙のとおり</t>
    <rPh sb="0" eb="2">
      <t>ベッシ</t>
    </rPh>
    <phoneticPr fontId="14"/>
  </si>
  <si>
    <t>令和6年5月現在</t>
    <rPh sb="0" eb="2">
      <t>レイワ</t>
    </rPh>
    <rPh sb="3" eb="4">
      <t>ネン</t>
    </rPh>
    <rPh sb="5" eb="6">
      <t>ガツ</t>
    </rPh>
    <rPh sb="6" eb="8">
      <t>ゲンザイ</t>
    </rPh>
    <phoneticPr fontId="14"/>
  </si>
  <si>
    <t>契約後
7日以内</t>
    <phoneticPr fontId="14"/>
  </si>
  <si>
    <t>提出先の「監」とは担当監督職員、「契」とは契約担当</t>
    <rPh sb="0" eb="3">
      <t>テイシュツサキ</t>
    </rPh>
    <rPh sb="5" eb="6">
      <t>カン</t>
    </rPh>
    <rPh sb="9" eb="11">
      <t>タントウ</t>
    </rPh>
    <rPh sb="11" eb="13">
      <t>カントク</t>
    </rPh>
    <rPh sb="13" eb="15">
      <t>ショクイン</t>
    </rPh>
    <rPh sb="17" eb="18">
      <t>ケイ</t>
    </rPh>
    <rPh sb="21" eb="25">
      <t>ケイヤクタントウ</t>
    </rPh>
    <phoneticPr fontId="14"/>
  </si>
  <si>
    <t>令和6年4月から提出不要</t>
    <rPh sb="0" eb="2">
      <t>レイワ</t>
    </rPh>
    <rPh sb="3" eb="4">
      <t>ネン</t>
    </rPh>
    <rPh sb="5" eb="6">
      <t>ガツ</t>
    </rPh>
    <rPh sb="8" eb="12">
      <t>テイシュツフヨウ</t>
    </rPh>
    <phoneticPr fontId="14"/>
  </si>
  <si>
    <t>再下請（2次下請）契約を締結した場合
（再下請契約締結後、遅滞なく、変更時も）</t>
    <rPh sb="0" eb="1">
      <t>サイ</t>
    </rPh>
    <rPh sb="1" eb="3">
      <t>シタウケ</t>
    </rPh>
    <rPh sb="5" eb="6">
      <t>ジ</t>
    </rPh>
    <rPh sb="6" eb="8">
      <t>シタウ</t>
    </rPh>
    <rPh sb="9" eb="11">
      <t>ケイヤク</t>
    </rPh>
    <rPh sb="12" eb="14">
      <t>テイケツ</t>
    </rPh>
    <rPh sb="16" eb="18">
      <t>バアイ</t>
    </rPh>
    <rPh sb="20" eb="21">
      <t>サイ</t>
    </rPh>
    <rPh sb="21" eb="23">
      <t>シタウケ</t>
    </rPh>
    <rPh sb="23" eb="25">
      <t>ケイヤク</t>
    </rPh>
    <rPh sb="25" eb="27">
      <t>テイケツ</t>
    </rPh>
    <rPh sb="27" eb="28">
      <t>ゴ</t>
    </rPh>
    <rPh sb="29" eb="31">
      <t>チタイ</t>
    </rPh>
    <rPh sb="34" eb="36">
      <t>ヘンコウ</t>
    </rPh>
    <rPh sb="36" eb="37">
      <t>ドキ</t>
    </rPh>
    <phoneticPr fontId="14"/>
  </si>
  <si>
    <t>令和6年4月から提出不要（元請け・下請け共に不要）</t>
    <rPh sb="0" eb="2">
      <t>レイワ</t>
    </rPh>
    <rPh sb="3" eb="4">
      <t>ネン</t>
    </rPh>
    <rPh sb="5" eb="6">
      <t>ガツ</t>
    </rPh>
    <rPh sb="8" eb="10">
      <t>テイシュツ</t>
    </rPh>
    <rPh sb="10" eb="12">
      <t>フヨウ</t>
    </rPh>
    <rPh sb="13" eb="14">
      <t>モト</t>
    </rPh>
    <rPh sb="14" eb="15">
      <t>ウ</t>
    </rPh>
    <rPh sb="17" eb="19">
      <t>シタウ</t>
    </rPh>
    <rPh sb="20" eb="21">
      <t>トモ</t>
    </rPh>
    <rPh sb="22" eb="24">
      <t>フヨウ</t>
    </rPh>
    <phoneticPr fontId="14"/>
  </si>
  <si>
    <t>出来形管理図表において測定回数が10回以上の場合に必要</t>
    <rPh sb="11" eb="15">
      <t>ソクテイカイスウ</t>
    </rPh>
    <rPh sb="18" eb="19">
      <t>カイ</t>
    </rPh>
    <rPh sb="19" eb="21">
      <t>イジョウ</t>
    </rPh>
    <rPh sb="22" eb="24">
      <t>バアイ</t>
    </rPh>
    <rPh sb="25" eb="27">
      <t>ヒツヨウ</t>
    </rPh>
    <phoneticPr fontId="14"/>
  </si>
  <si>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に契約課・工事検査課へ提出</t>
    </r>
    <rPh sb="64" eb="66">
      <t>ケイヤク</t>
    </rPh>
    <rPh sb="66" eb="67">
      <t>マエ</t>
    </rPh>
    <rPh sb="68" eb="70">
      <t>ケイヤク</t>
    </rPh>
    <rPh sb="70" eb="71">
      <t>カ</t>
    </rPh>
    <rPh sb="72" eb="77">
      <t>コウジケンサカ</t>
    </rPh>
    <rPh sb="78" eb="80">
      <t>テイシュツ</t>
    </rPh>
    <phoneticPr fontId="14"/>
  </si>
  <si>
    <t>監理技術者補佐を専任で配置し、特例監理技術者の兼務を希望する場合は、兼務開始前に申請書を契約課・工事検査課へ提出
※様式２ページ目に条件・必要添付書類について記載</t>
    <rPh sb="0" eb="2">
      <t>カンリ</t>
    </rPh>
    <rPh sb="2" eb="5">
      <t>ギジュツシャ</t>
    </rPh>
    <rPh sb="5" eb="7">
      <t>ホサ</t>
    </rPh>
    <rPh sb="8" eb="10">
      <t>センニン</t>
    </rPh>
    <rPh sb="11" eb="13">
      <t>ハイチ</t>
    </rPh>
    <rPh sb="15" eb="17">
      <t>トクレイ</t>
    </rPh>
    <rPh sb="17" eb="19">
      <t>カンリ</t>
    </rPh>
    <rPh sb="19" eb="22">
      <t>ギジュツシャ</t>
    </rPh>
    <rPh sb="23" eb="25">
      <t>ケンム</t>
    </rPh>
    <rPh sb="26" eb="28">
      <t>キボウ</t>
    </rPh>
    <rPh sb="30" eb="32">
      <t>バアイ</t>
    </rPh>
    <rPh sb="34" eb="36">
      <t>ケンム</t>
    </rPh>
    <rPh sb="36" eb="38">
      <t>カイシ</t>
    </rPh>
    <rPh sb="38" eb="39">
      <t>マエ</t>
    </rPh>
    <rPh sb="40" eb="43">
      <t>シンセイショ</t>
    </rPh>
    <rPh sb="48" eb="53">
      <t>コウジケンサカ</t>
    </rPh>
    <rPh sb="54" eb="56">
      <t>テイシュツ</t>
    </rPh>
    <rPh sb="58" eb="60">
      <t>ヨウシキ</t>
    </rPh>
    <rPh sb="64" eb="65">
      <t>メ</t>
    </rPh>
    <rPh sb="66" eb="68">
      <t>ジョウケン</t>
    </rPh>
    <rPh sb="69" eb="75">
      <t>ヒツヨウテンプショルイ</t>
    </rPh>
    <rPh sb="79" eb="81">
      <t>キサイ</t>
    </rPh>
    <phoneticPr fontId="14"/>
  </si>
  <si>
    <t>手引きの管理基準に無いものは監督職員と協議</t>
    <rPh sb="0" eb="2">
      <t>テビ</t>
    </rPh>
    <rPh sb="4" eb="8">
      <t>カンリキジュン</t>
    </rPh>
    <rPh sb="9" eb="10">
      <t>ナ</t>
    </rPh>
    <rPh sb="14" eb="16">
      <t>カントク</t>
    </rPh>
    <rPh sb="16" eb="18">
      <t>ショクイン</t>
    </rPh>
    <rPh sb="19" eb="21">
      <t>キョウギ</t>
    </rPh>
    <phoneticPr fontId="14"/>
  </si>
  <si>
    <t>手引きの管理基準に無いものは監督職員と協議</t>
    <rPh sb="16" eb="17">
      <t>ショク</t>
    </rPh>
    <phoneticPr fontId="14"/>
  </si>
  <si>
    <t>再生資源利用計画書（変更）</t>
    <rPh sb="0" eb="2">
      <t>サイセイ</t>
    </rPh>
    <rPh sb="2" eb="4">
      <t>シゲン</t>
    </rPh>
    <rPh sb="4" eb="6">
      <t>リヨウ</t>
    </rPh>
    <rPh sb="6" eb="8">
      <t>ケイカク</t>
    </rPh>
    <rPh sb="8" eb="9">
      <t>ショ</t>
    </rPh>
    <rPh sb="10" eb="12">
      <t>ヘンコウ</t>
    </rPh>
    <phoneticPr fontId="14"/>
  </si>
  <si>
    <t>再生資源利用促進計画書（変更）</t>
    <rPh sb="0" eb="2">
      <t>サイセイ</t>
    </rPh>
    <rPh sb="2" eb="4">
      <t>シゲン</t>
    </rPh>
    <rPh sb="4" eb="6">
      <t>リヨウ</t>
    </rPh>
    <rPh sb="6" eb="8">
      <t>ソクシン</t>
    </rPh>
    <rPh sb="8" eb="10">
      <t>ケイカク</t>
    </rPh>
    <rPh sb="10" eb="11">
      <t>ショ</t>
    </rPh>
    <rPh sb="12" eb="14">
      <t>ヘンコウ</t>
    </rPh>
    <phoneticPr fontId="14"/>
  </si>
  <si>
    <t>下記1～6を添付
工事完成届に付して契約課へ１部提出、発注課への提出部数は監督職員と初回打ち合わせにて協議。
（契約課へ提出するものについては監督職員及び主任監督員の確認印が必要）</t>
    <rPh sb="0" eb="2">
      <t>カキ</t>
    </rPh>
    <rPh sb="6" eb="8">
      <t>テンプ</t>
    </rPh>
    <phoneticPr fontId="14"/>
  </si>
  <si>
    <t>設計図面(横断図等)を利用して実測値を朱書きでその差分を青書きで記入</t>
    <rPh sb="0" eb="4">
      <t>セッケイズメン</t>
    </rPh>
    <rPh sb="5" eb="8">
      <t>オウダンズ</t>
    </rPh>
    <rPh sb="8" eb="9">
      <t>ナド</t>
    </rPh>
    <rPh sb="11" eb="13">
      <t>リヨウ</t>
    </rPh>
    <rPh sb="15" eb="18">
      <t>ジッソクチ</t>
    </rPh>
    <rPh sb="19" eb="21">
      <t>シュガ</t>
    </rPh>
    <rPh sb="25" eb="27">
      <t>サブン</t>
    </rPh>
    <rPh sb="28" eb="29">
      <t>アオ</t>
    </rPh>
    <rPh sb="29" eb="30">
      <t>ガ</t>
    </rPh>
    <rPh sb="32" eb="34">
      <t>キニュウ</t>
    </rPh>
    <phoneticPr fontId="14"/>
  </si>
  <si>
    <t>Ⅲ-87</t>
    <phoneticPr fontId="14"/>
  </si>
  <si>
    <t>Ⅰ-10</t>
  </si>
  <si>
    <t>Ⅰ-10</t>
    <phoneticPr fontId="14"/>
  </si>
  <si>
    <t>Ⅲ-1</t>
    <phoneticPr fontId="14"/>
  </si>
  <si>
    <t>Ⅲ-88</t>
    <phoneticPr fontId="14"/>
  </si>
  <si>
    <t>Ⅲ-6・85・86・87</t>
    <phoneticPr fontId="14"/>
  </si>
  <si>
    <t>Ⅲ-6・85・86</t>
    <phoneticPr fontId="14"/>
  </si>
  <si>
    <t>Ⅲ-17</t>
    <phoneticPr fontId="14"/>
  </si>
  <si>
    <t>Ⅲ-89</t>
    <phoneticPr fontId="14"/>
  </si>
  <si>
    <t>Ⅲ-22</t>
    <phoneticPr fontId="14"/>
  </si>
  <si>
    <t>Ⅲ-21・44・50</t>
    <phoneticPr fontId="14"/>
  </si>
  <si>
    <t>手引き
Ⅲ-16、72</t>
    <phoneticPr fontId="14"/>
  </si>
  <si>
    <t>再生資源利用実施書</t>
    <rPh sb="0" eb="2">
      <t>サイセイ</t>
    </rPh>
    <rPh sb="2" eb="4">
      <t>シゲン</t>
    </rPh>
    <rPh sb="4" eb="6">
      <t>リヨウ</t>
    </rPh>
    <rPh sb="6" eb="8">
      <t>ジッシ</t>
    </rPh>
    <rPh sb="8" eb="9">
      <t>ショ</t>
    </rPh>
    <phoneticPr fontId="14"/>
  </si>
  <si>
    <t>再生資源利用促進実施書</t>
    <rPh sb="0" eb="2">
      <t>サイセイ</t>
    </rPh>
    <rPh sb="2" eb="4">
      <t>シゲン</t>
    </rPh>
    <rPh sb="4" eb="6">
      <t>リヨウ</t>
    </rPh>
    <rPh sb="6" eb="8">
      <t>ソクシン</t>
    </rPh>
    <rPh sb="8" eb="10">
      <t>ジッシ</t>
    </rPh>
    <rPh sb="10" eb="11">
      <t>ショ</t>
    </rPh>
    <phoneticPr fontId="14"/>
  </si>
  <si>
    <t>Ⅲ-2</t>
    <phoneticPr fontId="14"/>
  </si>
  <si>
    <t>Ⅲ-27</t>
    <phoneticPr fontId="14"/>
  </si>
  <si>
    <t>Ⅲ-63</t>
    <phoneticPr fontId="14"/>
  </si>
  <si>
    <t>Ⅱ-7・16</t>
    <phoneticPr fontId="14"/>
  </si>
  <si>
    <t>Ⅲ-16・74</t>
    <phoneticPr fontId="14"/>
  </si>
  <si>
    <t>Ⅲ-78</t>
    <phoneticPr fontId="14"/>
  </si>
  <si>
    <t>Ⅲ-79</t>
    <phoneticPr fontId="14"/>
  </si>
  <si>
    <t>Ⅰ-6</t>
    <phoneticPr fontId="14"/>
  </si>
  <si>
    <t>Ⅵ-13</t>
    <phoneticPr fontId="14"/>
  </si>
  <si>
    <t>手引き
Ⅳ-281
Ⅳ-347</t>
    <rPh sb="0" eb="2">
      <t>テビ</t>
    </rPh>
    <phoneticPr fontId="14"/>
  </si>
  <si>
    <t>Ⅴ-5</t>
  </si>
  <si>
    <t>（参考）都市建設部河川課・上下水道部上水道整備課・三潴総合支所環境建設課など</t>
    <rPh sb="1" eb="3">
      <t>サンコウ</t>
    </rPh>
    <rPh sb="4" eb="9">
      <t>トシケンセツブ</t>
    </rPh>
    <rPh sb="9" eb="12">
      <t>カセンカ</t>
    </rPh>
    <rPh sb="13" eb="18">
      <t>ジョウゲスイドウブ</t>
    </rPh>
    <rPh sb="18" eb="24">
      <t>ジョウスイドウセイビカ</t>
    </rPh>
    <rPh sb="25" eb="31">
      <t>ミヅマソウゴウシショ</t>
    </rPh>
    <rPh sb="31" eb="35">
      <t>カンキョウケンセツ</t>
    </rPh>
    <rPh sb="35" eb="36">
      <t>カ</t>
    </rPh>
    <phoneticPr fontId="14"/>
  </si>
  <si>
    <t>0942-30-○○○○</t>
    <phoneticPr fontId="14"/>
  </si>
  <si>
    <t>○○校区道路改良工事</t>
    <rPh sb="2" eb="4">
      <t>コウク</t>
    </rPh>
    <rPh sb="4" eb="6">
      <t>ドウロ</t>
    </rPh>
    <rPh sb="6" eb="8">
      <t>カイリョウ</t>
    </rPh>
    <rPh sb="8" eb="10">
      <t>コウジ</t>
    </rPh>
    <phoneticPr fontId="14"/>
  </si>
  <si>
    <t>市道B○○○号線</t>
    <rPh sb="0" eb="2">
      <t>シドウ</t>
    </rPh>
    <rPh sb="6" eb="8">
      <t>ゴウセン</t>
    </rPh>
    <phoneticPr fontId="14"/>
  </si>
  <si>
    <t>0942-12-○○○○</t>
    <phoneticPr fontId="14"/>
  </si>
  <si>
    <t>(株）○○○○建設</t>
    <rPh sb="1" eb="2">
      <t>カブ</t>
    </rPh>
    <rPh sb="7" eb="9">
      <t>ケンセツ</t>
    </rPh>
    <phoneticPr fontId="14"/>
  </si>
  <si>
    <t>工事検査課</t>
    <rPh sb="0" eb="2">
      <t>コウジ</t>
    </rPh>
    <phoneticPr fontId="14"/>
  </si>
  <si>
    <t>工事検査課</t>
    <rPh sb="0" eb="2">
      <t>コウジ</t>
    </rPh>
    <phoneticPr fontId="14"/>
  </si>
  <si>
    <t>監督職員名</t>
    <rPh sb="0" eb="2">
      <t>カントク</t>
    </rPh>
    <rPh sb="2" eb="4">
      <t>ショクイン</t>
    </rPh>
    <rPh sb="4" eb="5">
      <t>メイ</t>
    </rPh>
    <phoneticPr fontId="14"/>
  </si>
  <si>
    <t>（注）１．材料承認の必要な材料のうち、県産資材を使用しない材料は「県産資材不使用理由書」を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２．福岡県認定リサイクル製品及び県土整備部が承認した改良土は、提出不要。
　※ 監督職員が不承認とした材料がある場合は、「工事打合せ簿」に品名を記載し回答する。</t>
    <rPh sb="116" eb="121">
      <t>チョウタツフカノウ</t>
    </rPh>
    <rPh sb="124" eb="126">
      <t>バアイ</t>
    </rPh>
    <rPh sb="210" eb="211">
      <t>ショク</t>
    </rPh>
    <rPh sb="224" eb="226">
      <t>バアイ</t>
    </rPh>
    <rPh sb="237" eb="239">
      <t>ヒンメイ</t>
    </rPh>
    <rPh sb="240" eb="242">
      <t>キサイ</t>
    </rPh>
    <phoneticPr fontId="14"/>
  </si>
  <si>
    <t>摘　　　要</t>
    <rPh sb="0" eb="1">
      <t>テキ</t>
    </rPh>
    <rPh sb="4" eb="5">
      <t>ヨウ</t>
    </rPh>
    <phoneticPr fontId="75"/>
  </si>
  <si>
    <t>使用された
期間</t>
    <phoneticPr fontId="14"/>
  </si>
  <si>
    <t>久留米市○○町</t>
    <rPh sb="0" eb="4">
      <t>クルメシ</t>
    </rPh>
    <rPh sb="6" eb="7">
      <t>チョウ</t>
    </rPh>
    <phoneticPr fontId="14"/>
  </si>
  <si>
    <t>久留米市○○○地内（県道○○○線　○○○交差点）</t>
    <rPh sb="0" eb="3">
      <t>クルメ</t>
    </rPh>
    <rPh sb="3" eb="4">
      <t>シ</t>
    </rPh>
    <rPh sb="7" eb="8">
      <t>チ</t>
    </rPh>
    <rPh sb="8" eb="9">
      <t>ナイ</t>
    </rPh>
    <rPh sb="10" eb="12">
      <t>ケンドウ</t>
    </rPh>
    <rPh sb="15" eb="16">
      <t>セン</t>
    </rPh>
    <rPh sb="20" eb="23">
      <t>コウサテン</t>
    </rPh>
    <phoneticPr fontId="14"/>
  </si>
  <si>
    <t>監督職員確認</t>
    <rPh sb="0" eb="2">
      <t>カントク</t>
    </rPh>
    <rPh sb="2" eb="4">
      <t>ショクイン</t>
    </rPh>
    <rPh sb="4" eb="6">
      <t>カクニン</t>
    </rPh>
    <phoneticPr fontId="75"/>
  </si>
  <si>
    <t>令和6年5月1日 現在</t>
    <rPh sb="0" eb="2">
      <t>レイワ</t>
    </rPh>
    <rPh sb="3" eb="4">
      <t>ネン</t>
    </rPh>
    <rPh sb="5" eb="6">
      <t>ガツ</t>
    </rPh>
    <rPh sb="7" eb="8">
      <t>ニチ</t>
    </rPh>
    <rPh sb="9" eb="11">
      <t>ゲンザイ</t>
    </rPh>
    <phoneticPr fontId="14"/>
  </si>
  <si>
    <t>18-8-40(BB)</t>
    <phoneticPr fontId="14"/>
  </si>
  <si>
    <t>令和6年5月1日～ 令和6年5月2日</t>
    <phoneticPr fontId="14"/>
  </si>
  <si>
    <t>Ⅱ-7・18・21</t>
    <phoneticPr fontId="14"/>
  </si>
  <si>
    <t>Ⅱ-7・18・22</t>
    <phoneticPr fontId="14"/>
  </si>
  <si>
    <t>Ⅲ-79・82</t>
    <phoneticPr fontId="14"/>
  </si>
  <si>
    <t>Ⅲ-78・83</t>
    <phoneticPr fontId="14"/>
  </si>
  <si>
    <t>Ⅵ-14</t>
    <phoneticPr fontId="14"/>
  </si>
  <si>
    <t>工事打合せ簿(週休２日工事実施)</t>
    <rPh sb="0" eb="2">
      <t>コウジ</t>
    </rPh>
    <rPh sb="2" eb="4">
      <t>ウチアワ</t>
    </rPh>
    <rPh sb="5" eb="6">
      <t>ボ</t>
    </rPh>
    <phoneticPr fontId="14"/>
  </si>
  <si>
    <t>Ⅲ-89</t>
    <phoneticPr fontId="14"/>
  </si>
  <si>
    <t>Ⅵ-26</t>
    <phoneticPr fontId="14"/>
  </si>
  <si>
    <t>Ⅵ-27</t>
    <phoneticPr fontId="14"/>
  </si>
  <si>
    <t>施工に先立ち「施工計画書」に添付して監督員に提出</t>
    <phoneticPr fontId="14"/>
  </si>
  <si>
    <t>系統図には、夜間、日祝日における関係機関への連絡先も記載する</t>
    <rPh sb="0" eb="3">
      <t>ケイトウズ</t>
    </rPh>
    <rPh sb="6" eb="8">
      <t>ヤカン</t>
    </rPh>
    <rPh sb="9" eb="10">
      <t>ニチ</t>
    </rPh>
    <rPh sb="10" eb="12">
      <t>シュクジツ</t>
    </rPh>
    <rPh sb="16" eb="20">
      <t>カンケイキカン</t>
    </rPh>
    <rPh sb="22" eb="25">
      <t>レンラクサキ</t>
    </rPh>
    <rPh sb="26" eb="28">
      <t>キサイ</t>
    </rPh>
    <phoneticPr fontId="14"/>
  </si>
  <si>
    <t>工事が現道にかかる場合は所轄警察署と協議し、道路使用許可証の写しを提出</t>
    <rPh sb="22" eb="24">
      <t>ドウロ</t>
    </rPh>
    <rPh sb="24" eb="26">
      <t>シヨウ</t>
    </rPh>
    <rPh sb="26" eb="29">
      <t>キョカショウ</t>
    </rPh>
    <rPh sb="30" eb="31">
      <t>ウツ</t>
    </rPh>
    <phoneticPr fontId="14"/>
  </si>
  <si>
    <t>有効期限を確認すること
約款も添付し対象内容にマーカーの着色をすること</t>
    <phoneticPr fontId="14"/>
  </si>
  <si>
    <t>特仕</t>
    <rPh sb="0" eb="1">
      <t>トク</t>
    </rPh>
    <rPh sb="1" eb="2">
      <t>シ</t>
    </rPh>
    <phoneticPr fontId="14"/>
  </si>
  <si>
    <t>特仕</t>
    <phoneticPr fontId="14"/>
  </si>
  <si>
    <t>週休2日工事関連書類を添付して提出</t>
    <rPh sb="0" eb="2">
      <t>シュウキュウ</t>
    </rPh>
    <rPh sb="3" eb="4">
      <t>ニチ</t>
    </rPh>
    <rPh sb="4" eb="6">
      <t>コウジ</t>
    </rPh>
    <rPh sb="6" eb="8">
      <t>カンレン</t>
    </rPh>
    <rPh sb="8" eb="10">
      <t>ショルイ</t>
    </rPh>
    <rPh sb="11" eb="13">
      <t>テンプ</t>
    </rPh>
    <rPh sb="15" eb="17">
      <t>テイシュツ</t>
    </rPh>
    <phoneticPr fontId="14"/>
  </si>
  <si>
    <r>
      <t xml:space="preserve">特例監理技術者
</t>
    </r>
    <r>
      <rPr>
        <sz val="10.5"/>
        <color theme="1"/>
        <rFont val="ＭＳ 明朝"/>
        <family val="1"/>
        <charset val="128"/>
      </rPr>
      <t>（※２）</t>
    </r>
    <phoneticPr fontId="7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</si>
</sst>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500\-"/>
    <numFmt numFmtId="182" formatCode="[$-F800]dddd\,\ mmmm\ dd\,\ yyyy"/>
    <numFmt numFmtId="183" formatCode="m/d;@"/>
    <numFmt numFmtId="184" formatCode="#,##0_ "/>
    <numFmt numFmtId="185" formatCode="h&quot;時&quot;mm&quot;分&quot;;@"/>
    <numFmt numFmtId="186" formatCode="@&quot;　殿&quot;"/>
    <numFmt numFmtId="187" formatCode="#,##0_);\(#,##0\)"/>
    <numFmt numFmtId="188" formatCode="#,##0_ ;[Red]\-#,##0\ "/>
    <numFmt numFmtId="189" formatCode="0.00_ "/>
    <numFmt numFmtId="190" formatCode="0.0%"/>
    <numFmt numFmtId="191" formatCode="###&quot;日間&quot;"/>
    <numFmt numFmtId="192" formatCode="m/d"/>
    <numFmt numFmtId="193" formatCode="d"/>
    <numFmt numFmtId="194" formatCode="#,##0_);[Red]\(#,##0\)"/>
    <numFmt numFmtId="195" formatCode="\+#,##0.0\ ;\-#,##0.0;\±#,##0.0\ "/>
    <numFmt numFmtId="196" formatCode="0.000"/>
    <numFmt numFmtId="197" formatCode="\+#,##0\ ;\-#,##0;\±#,##0\ "/>
    <numFmt numFmtId="198" formatCode="0_ "/>
    <numFmt numFmtId="199" formatCode="0.0_ "/>
    <numFmt numFmtId="200" formatCode="0.000_ "/>
  </numFmts>
  <fonts count="24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sz val="10.5"/>
      <color indexed="8"/>
      <name val="ＭＳ 明朝"/>
      <family val="1"/>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z val="9"/>
      <color rgb="FF000000"/>
      <name val="ＭＳ Ｐ明朝"/>
      <family val="1"/>
      <charset val="128"/>
    </font>
    <font>
      <sz val="18"/>
      <name val="ＭＳ Ｐ明朝"/>
      <family val="1"/>
      <charset val="128"/>
    </font>
    <font>
      <sz val="6"/>
      <name val="ＭＳ Ｐゴシック"/>
      <family val="2"/>
      <charset val="128"/>
      <scheme val="minor"/>
    </font>
    <font>
      <sz val="10.5"/>
      <name val="ＭＳ Ｐ明朝"/>
      <family val="1"/>
      <charset val="128"/>
    </font>
    <font>
      <sz val="11"/>
      <color theme="1"/>
      <name val="ＭＳ Ｐゴシック"/>
      <family val="2"/>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1"/>
      <color theme="1"/>
      <name val="ＭＳ 明朝"/>
      <family val="1"/>
      <charset val="128"/>
    </font>
    <font>
      <sz val="11"/>
      <name val="Century"/>
      <family val="1"/>
    </font>
    <font>
      <sz val="14"/>
      <name val="ＭＳ Ｐゴシック"/>
      <family val="3"/>
      <charset val="128"/>
    </font>
    <font>
      <sz val="18"/>
      <name val="ＭＳ Ｐゴシック"/>
      <family val="3"/>
      <charset val="128"/>
    </font>
    <font>
      <sz val="11"/>
      <color theme="1"/>
      <name val="ＭＳ Ｐゴシック"/>
      <family val="3"/>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2"/>
      <name val="明朝"/>
      <family val="1"/>
      <charset val="128"/>
    </font>
    <font>
      <sz val="11"/>
      <color theme="1"/>
      <name val="ＭＳ Ｐゴシック"/>
      <family val="2"/>
      <charset val="128"/>
    </font>
    <font>
      <sz val="10"/>
      <color rgb="FFFF0000"/>
      <name val="ＪＳ明朝"/>
      <family val="1"/>
      <charset val="128"/>
    </font>
    <font>
      <b/>
      <sz val="16"/>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color indexed="8"/>
      <name val="ＭＳ Ｐ明朝"/>
      <family val="1"/>
      <charset val="128"/>
    </font>
    <font>
      <sz val="10.5"/>
      <color theme="1"/>
      <name val="ＭＳ 明朝"/>
      <family val="1"/>
      <charset val="128"/>
    </font>
    <font>
      <b/>
      <sz val="10.5"/>
      <color theme="1"/>
      <name val="ＭＳ 明朝"/>
      <family val="1"/>
      <charset val="128"/>
    </font>
    <font>
      <sz val="12"/>
      <color theme="1"/>
      <name val="ＭＳ 明朝"/>
      <family val="1"/>
      <charset val="128"/>
    </font>
    <font>
      <sz val="20"/>
      <color theme="1"/>
      <name val="ＭＳ 明朝"/>
      <family val="1"/>
      <charset val="128"/>
    </font>
    <font>
      <sz val="12"/>
      <color rgb="FF000000"/>
      <name val="ＭＳ 明朝"/>
      <family val="1"/>
      <charset val="128"/>
    </font>
    <font>
      <sz val="14"/>
      <color rgb="FF000000"/>
      <name val="ＭＳ 明朝"/>
      <family val="1"/>
      <charset val="128"/>
    </font>
    <font>
      <sz val="11"/>
      <color rgb="FF000000"/>
      <name val="ＭＳ 明朝"/>
      <family val="1"/>
      <charset val="128"/>
    </font>
    <font>
      <sz val="9"/>
      <color rgb="FF000000"/>
      <name val="ＭＳ 明朝"/>
      <family val="1"/>
      <charset val="128"/>
    </font>
    <font>
      <sz val="10.5"/>
      <color rgb="FF000000"/>
      <name val="ＭＳ 明朝"/>
      <family val="1"/>
      <charset val="128"/>
    </font>
    <font>
      <sz val="10"/>
      <color rgb="FF000000"/>
      <name val="ＭＳ 明朝"/>
      <family val="1"/>
      <charset val="128"/>
    </font>
    <font>
      <sz val="7"/>
      <color rgb="FF000000"/>
      <name val="ＭＳ 明朝"/>
      <family val="1"/>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b/>
      <sz val="14"/>
      <name val="ＭＳ Ｐ明朝"/>
      <family val="1"/>
      <charset val="128"/>
    </font>
    <font>
      <sz val="22"/>
      <color theme="1"/>
      <name val="ＭＳ 明朝"/>
      <family val="1"/>
      <charset val="128"/>
    </font>
    <font>
      <sz val="9"/>
      <color theme="1"/>
      <name val="ＭＳ 明朝"/>
      <family val="1"/>
      <charset val="128"/>
    </font>
    <font>
      <sz val="10"/>
      <color theme="1"/>
      <name val="ＭＳ 明朝"/>
      <family val="1"/>
      <charset val="128"/>
    </font>
    <font>
      <u/>
      <sz val="10.5"/>
      <color theme="1"/>
      <name val="ＭＳ 明朝"/>
      <family val="1"/>
      <charset val="128"/>
    </font>
    <font>
      <sz val="11"/>
      <color indexed="8"/>
      <name val="ＭＳ Ｐ明朝"/>
      <family val="1"/>
      <charset val="128"/>
    </font>
    <font>
      <b/>
      <sz val="16"/>
      <color indexed="8"/>
      <name val="ＭＳ 明朝"/>
      <family val="1"/>
      <charset val="128"/>
    </font>
    <font>
      <b/>
      <sz val="11"/>
      <color indexed="8"/>
      <name val="ＭＳ Ｐ明朝"/>
      <family val="1"/>
      <charset val="128"/>
    </font>
    <font>
      <sz val="12"/>
      <color indexed="8"/>
      <name val="ＭＳ Ｐ明朝"/>
      <family val="1"/>
      <charset val="128"/>
    </font>
    <font>
      <sz val="10"/>
      <color indexed="8"/>
      <name val="ＭＳ Ｐ明朝"/>
      <family val="1"/>
      <charset val="128"/>
    </font>
    <font>
      <sz val="11"/>
      <name val="ＭＳ Ｐゴシック"/>
      <family val="3"/>
    </font>
    <font>
      <sz val="16"/>
      <name val="ＭＳ Ｐゴシック"/>
      <family val="3"/>
    </font>
    <font>
      <sz val="6"/>
      <name val="ＭＳ Ｐゴシック"/>
      <family val="3"/>
    </font>
    <font>
      <sz val="9"/>
      <name val="ＭＳ Ｐゴシック"/>
      <family val="3"/>
    </font>
    <font>
      <sz val="10"/>
      <name val="ＭＳ Ｐゴシック"/>
      <family val="3"/>
    </font>
    <font>
      <sz val="12"/>
      <name val="ＭＳ Ｐゴシック"/>
      <family val="3"/>
    </font>
    <font>
      <vertAlign val="superscript"/>
      <sz val="11"/>
      <name val="ＭＳ Ｐゴシック"/>
      <family val="3"/>
      <charset val="128"/>
    </font>
    <font>
      <sz val="10.5"/>
      <color theme="1"/>
      <name val="ＭＳ Ｐゴシック"/>
      <family val="3"/>
      <charset val="128"/>
    </font>
    <font>
      <sz val="20"/>
      <color theme="1"/>
      <name val="ＭＳ Ｐゴシック"/>
      <family val="3"/>
      <charset val="128"/>
    </font>
    <font>
      <sz val="20"/>
      <color theme="1"/>
      <name val="Times New Roman"/>
      <family val="1"/>
    </font>
    <font>
      <sz val="10"/>
      <color theme="1"/>
      <name val="ＭＳ Ｐゴシック"/>
      <family val="3"/>
      <charset val="128"/>
    </font>
    <font>
      <sz val="16"/>
      <color theme="1"/>
      <name val="ＭＳ Ｐゴシック"/>
      <family val="3"/>
      <charset val="128"/>
    </font>
    <font>
      <sz val="10.5"/>
      <color theme="1"/>
      <name val="Times New Roman"/>
      <family val="1"/>
    </font>
    <font>
      <sz val="14"/>
      <color theme="1"/>
      <name val="ＭＳ Ｐゴシック"/>
      <family val="3"/>
      <charset val="128"/>
    </font>
    <font>
      <b/>
      <sz val="14"/>
      <color theme="1"/>
      <name val="ＭＳ Ｐゴシック"/>
      <family val="3"/>
      <charset val="128"/>
    </font>
    <font>
      <b/>
      <sz val="16"/>
      <color theme="1"/>
      <name val="ＭＳ Ｐゴシック"/>
      <family val="3"/>
      <charset val="128"/>
    </font>
    <font>
      <sz val="8"/>
      <color theme="1"/>
      <name val="ＭＳ Ｐゴシック"/>
      <family val="3"/>
      <charset val="128"/>
      <scheme val="minor"/>
    </font>
    <font>
      <sz val="10"/>
      <color theme="1"/>
      <name val="ＭＳ Ｐゴシック"/>
      <family val="2"/>
      <charset val="128"/>
      <scheme val="minor"/>
    </font>
    <font>
      <sz val="7"/>
      <color theme="1"/>
      <name val="Times New Roman"/>
      <family val="1"/>
    </font>
    <font>
      <sz val="8"/>
      <color theme="1"/>
      <name val="ＭＳ Ｐゴシック"/>
      <family val="3"/>
      <charset val="128"/>
    </font>
    <font>
      <sz val="10.5"/>
      <color theme="1"/>
      <name val="Century"/>
      <family val="1"/>
    </font>
    <font>
      <sz val="14"/>
      <color theme="1"/>
      <name val="ＭＳ 明朝"/>
      <family val="1"/>
      <charset val="128"/>
    </font>
    <font>
      <sz val="10"/>
      <color theme="1"/>
      <name val="Century"/>
      <family val="1"/>
    </font>
    <font>
      <sz val="16"/>
      <color theme="1"/>
      <name val="ＭＳ 明朝"/>
      <family val="1"/>
      <charset val="128"/>
    </font>
    <font>
      <sz val="12"/>
      <color theme="1"/>
      <name val="ＭＳ Ｐゴシック"/>
      <family val="3"/>
      <charset val="128"/>
      <scheme val="minor"/>
    </font>
    <font>
      <sz val="12"/>
      <color theme="1"/>
      <name val="ＭＳ Ｐ明朝"/>
      <family val="1"/>
      <charset val="128"/>
    </font>
    <font>
      <sz val="9"/>
      <color theme="1"/>
      <name val="ＭＳ Ｐゴシック"/>
      <family val="3"/>
      <charset val="128"/>
    </font>
    <font>
      <sz val="9"/>
      <color theme="1"/>
      <name val="ＭＳ Ｐゴシック"/>
      <family val="2"/>
      <charset val="128"/>
      <scheme val="minor"/>
    </font>
    <font>
      <sz val="10"/>
      <name val="ＭＳ Ｐ明朝"/>
      <family val="1"/>
    </font>
    <font>
      <sz val="6"/>
      <name val="ＭＳ Ｐ明朝"/>
      <family val="1"/>
    </font>
    <font>
      <sz val="16"/>
      <name val="ＭＳ Ｐ明朝"/>
      <family val="1"/>
    </font>
    <font>
      <sz val="11"/>
      <name val="ＪＳ明朝"/>
      <family val="1"/>
    </font>
    <font>
      <sz val="12"/>
      <name val="ＪＳ明朝"/>
      <family val="1"/>
    </font>
    <font>
      <sz val="9"/>
      <name val="ＪＳ明朝"/>
      <family val="1"/>
    </font>
    <font>
      <sz val="10"/>
      <name val="ＪＳ明朝"/>
      <family val="1"/>
    </font>
    <font>
      <u/>
      <sz val="11"/>
      <name val="ＪＳ明朝"/>
      <family val="1"/>
    </font>
    <font>
      <sz val="6"/>
      <name val="ＪＳ明朝"/>
      <family val="1"/>
    </font>
    <font>
      <sz val="9"/>
      <name val="ＭＳ ゴシック"/>
      <family val="3"/>
    </font>
    <font>
      <sz val="8"/>
      <name val="ＭＳ 明朝"/>
      <family val="1"/>
    </font>
    <font>
      <sz val="10"/>
      <name val="ＭＳ ゴシック"/>
      <family val="3"/>
    </font>
    <font>
      <sz val="9"/>
      <name val="ＭＳ 明朝"/>
      <family val="1"/>
    </font>
    <font>
      <u/>
      <sz val="9"/>
      <name val="ＭＳ ゴシック"/>
      <family val="3"/>
    </font>
    <font>
      <sz val="8"/>
      <name val="ＪＳ明朝"/>
      <family val="1"/>
    </font>
    <font>
      <sz val="12"/>
      <name val="ＭＳ Ｐ明朝"/>
      <family val="1"/>
    </font>
    <font>
      <i/>
      <u/>
      <sz val="11"/>
      <name val="ＭＳ Ｐゴシック"/>
      <family val="3"/>
      <charset val="128"/>
    </font>
    <font>
      <sz val="11"/>
      <name val="ＭＳ Ｐ明朝"/>
      <family val="1"/>
    </font>
    <font>
      <sz val="14"/>
      <name val="ＭＳ Ｐ明朝"/>
      <family val="1"/>
    </font>
    <font>
      <u/>
      <sz val="11"/>
      <name val="ＭＳ Ｐ明朝"/>
      <family val="1"/>
    </font>
    <font>
      <sz val="9"/>
      <name val="ＭＳ Ｐ明朝"/>
      <family val="1"/>
    </font>
    <font>
      <sz val="8"/>
      <name val="ＭＳ Ｐ明朝"/>
      <family val="1"/>
    </font>
    <font>
      <b/>
      <sz val="12"/>
      <name val="ＭＳ Ｐゴシック"/>
      <family val="3"/>
    </font>
    <font>
      <sz val="20"/>
      <name val="ＭＳ Ｐゴシック"/>
      <family val="3"/>
    </font>
    <font>
      <sz val="14"/>
      <name val="ＭＳ Ｐゴシック"/>
      <family val="3"/>
    </font>
    <font>
      <sz val="8"/>
      <name val="ＭＳ Ｐゴシック"/>
      <family val="3"/>
    </font>
    <font>
      <sz val="11"/>
      <color theme="1"/>
      <name val="ＭＳ Ｐゴシック"/>
      <family val="2"/>
      <scheme val="minor"/>
    </font>
    <font>
      <b/>
      <sz val="22"/>
      <color theme="1"/>
      <name val="ＭＳ Ｐゴシック"/>
      <family val="3"/>
      <charset val="128"/>
    </font>
    <font>
      <b/>
      <sz val="12"/>
      <color theme="1"/>
      <name val="ＭＳ Ｐゴシック"/>
      <family val="3"/>
      <charset val="128"/>
    </font>
    <font>
      <b/>
      <sz val="11"/>
      <color theme="1"/>
      <name val="ＭＳ Ｐゴシック"/>
      <family val="3"/>
      <charset val="128"/>
    </font>
    <font>
      <b/>
      <sz val="18"/>
      <color theme="1"/>
      <name val="ＭＳ Ｐゴシック"/>
      <family val="3"/>
      <charset val="128"/>
    </font>
    <font>
      <sz val="18"/>
      <color theme="1"/>
      <name val="ＭＳ Ｐゴシック"/>
      <family val="3"/>
      <charset val="128"/>
    </font>
    <font>
      <u val="double"/>
      <sz val="14"/>
      <color theme="1"/>
      <name val="ＭＳ Ｐゴシック"/>
      <family val="3"/>
      <charset val="128"/>
    </font>
    <font>
      <b/>
      <sz val="20"/>
      <color theme="1"/>
      <name val="ＭＳ Ｐゴシック"/>
      <family val="3"/>
      <charset val="128"/>
    </font>
    <font>
      <b/>
      <sz val="9"/>
      <color theme="1"/>
      <name val="ＭＳ Ｐゴシック"/>
      <family val="3"/>
      <charset val="128"/>
    </font>
    <font>
      <b/>
      <sz val="10"/>
      <color theme="1"/>
      <name val="ＭＳ Ｐゴシック"/>
      <family val="3"/>
      <charset val="128"/>
    </font>
    <font>
      <b/>
      <sz val="20"/>
      <name val="ＭＳ Ｐゴシック"/>
      <family val="3"/>
      <charset val="128"/>
    </font>
    <font>
      <sz val="11"/>
      <color theme="1"/>
      <name val="ＭＳ Ｐ明朝"/>
      <family val="1"/>
      <charset val="128"/>
    </font>
    <font>
      <sz val="10.5"/>
      <color theme="1"/>
      <name val="ＭＳ Ｐ明朝"/>
      <family val="1"/>
      <charset val="128"/>
    </font>
    <font>
      <sz val="11"/>
      <color rgb="FFFF0000"/>
      <name val="ＭＳ Ｐ明朝"/>
      <family val="1"/>
      <charset val="128"/>
    </font>
    <font>
      <u/>
      <sz val="11"/>
      <name val="ＭＳ Ｐ明朝"/>
      <family val="1"/>
      <charset val="128"/>
    </font>
    <font>
      <sz val="10"/>
      <color theme="1"/>
      <name val="ＭＳ Ｐ明朝"/>
      <family val="1"/>
      <charset val="128"/>
    </font>
    <font>
      <b/>
      <sz val="12"/>
      <color theme="1"/>
      <name val="ＭＳ Ｐ明朝"/>
      <family val="1"/>
      <charset val="128"/>
    </font>
    <font>
      <b/>
      <sz val="10"/>
      <color theme="1"/>
      <name val="ＭＳ Ｐ明朝"/>
      <family val="1"/>
      <charset val="128"/>
    </font>
    <font>
      <b/>
      <sz val="11"/>
      <color theme="1"/>
      <name val="ＭＳ Ｐ明朝"/>
      <family val="1"/>
      <charset val="128"/>
    </font>
    <font>
      <sz val="24"/>
      <name val="ＭＳ Ｐ明朝"/>
      <family val="1"/>
      <charset val="128"/>
    </font>
    <font>
      <sz val="16"/>
      <color theme="1"/>
      <name val="ＭＳ Ｐ明朝"/>
      <family val="1"/>
      <charset val="128"/>
    </font>
    <font>
      <sz val="11"/>
      <color theme="0"/>
      <name val="ＭＳ Ｐ明朝"/>
      <family val="1"/>
      <charset val="128"/>
    </font>
    <font>
      <sz val="8"/>
      <color theme="1"/>
      <name val="ＭＳ Ｐ明朝"/>
      <family val="1"/>
      <charset val="128"/>
    </font>
    <font>
      <b/>
      <sz val="16"/>
      <name val="ＭＳ Ｐ明朝"/>
      <family val="1"/>
      <charset val="128"/>
    </font>
    <font>
      <b/>
      <sz val="18"/>
      <name val="ＭＳ Ｐ明朝"/>
      <family val="1"/>
      <charset val="128"/>
    </font>
    <font>
      <sz val="12"/>
      <color indexed="8"/>
      <name val="ＭＳ 明朝"/>
      <family val="1"/>
      <charset val="128"/>
    </font>
    <font>
      <u/>
      <sz val="11"/>
      <color rgb="FF0070C0"/>
      <name val="ＭＳ Ｐゴシック"/>
      <family val="3"/>
      <charset val="128"/>
    </font>
    <font>
      <sz val="14"/>
      <name val="ＭＳ ゴシック"/>
      <family val="3"/>
      <charset val="128"/>
    </font>
    <font>
      <sz val="6"/>
      <name val="ＭＳ ゴシック"/>
      <family val="3"/>
      <charset val="128"/>
    </font>
    <font>
      <sz val="10"/>
      <name val="ＭＳ ゴシック"/>
      <family val="3"/>
      <charset val="128"/>
    </font>
    <font>
      <sz val="9"/>
      <color rgb="FFFF0000"/>
      <name val="ＭＳ ゴシック"/>
      <family val="3"/>
      <charset val="128"/>
    </font>
    <font>
      <b/>
      <sz val="11"/>
      <name val="ＭＳ ゴシック"/>
      <family val="3"/>
      <charset val="128"/>
    </font>
    <font>
      <u/>
      <sz val="14"/>
      <color indexed="8"/>
      <name val="ＭＳ 明朝"/>
      <family val="1"/>
      <charset val="128"/>
    </font>
    <font>
      <sz val="9"/>
      <color indexed="8"/>
      <name val="ＭＳ 明朝"/>
      <family val="1"/>
      <charset val="128"/>
    </font>
    <font>
      <b/>
      <sz val="8"/>
      <name val="ＭＳ Ｐゴシック"/>
      <family val="3"/>
      <charset val="128"/>
    </font>
    <font>
      <sz val="10"/>
      <name val="@ＭＳ Ｐゴシック"/>
      <family val="3"/>
      <charset val="128"/>
    </font>
    <font>
      <b/>
      <sz val="10"/>
      <name val="ＭＳ Ｐゴシック"/>
      <family val="3"/>
      <charset val="128"/>
    </font>
    <font>
      <sz val="18"/>
      <name val="ＪＳ明朝"/>
      <family val="1"/>
    </font>
    <font>
      <sz val="18"/>
      <name val="ＪＳ明朝"/>
      <family val="1"/>
      <charset val="128"/>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indexed="2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3"/>
        <bgColor indexed="64"/>
      </patternFill>
    </fill>
    <fill>
      <patternFill patternType="solid">
        <fgColor rgb="FF0000FF"/>
        <bgColor indexed="64"/>
      </patternFill>
    </fill>
    <fill>
      <patternFill patternType="solid">
        <fgColor rgb="FF6699FF"/>
        <bgColor indexed="64"/>
      </patternFill>
    </fill>
    <fill>
      <patternFill patternType="solid">
        <fgColor rgb="FFCCECFF"/>
        <bgColor indexed="64"/>
      </patternFill>
    </fill>
    <fill>
      <patternFill patternType="solid">
        <fgColor rgb="FFE7E6E6"/>
        <bgColor indexed="64"/>
      </patternFill>
    </fill>
    <fill>
      <patternFill patternType="solid">
        <fgColor theme="0" tint="-0.499984740745262"/>
        <bgColor indexed="64"/>
      </patternFill>
    </fill>
  </fills>
  <borders count="3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style="thin">
        <color indexed="64"/>
      </right>
      <top style="hair">
        <color auto="1"/>
      </top>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hair">
        <color indexed="64"/>
      </left>
      <right style="thin">
        <color indexed="64"/>
      </right>
      <top style="hair">
        <color indexed="64"/>
      </top>
      <bottom/>
      <diagonal/>
    </border>
    <border>
      <left style="medium">
        <color indexed="64"/>
      </left>
      <right/>
      <top style="dotted">
        <color theme="0" tint="-0.499984740745262"/>
      </top>
      <bottom style="dotted">
        <color theme="0" tint="-0.499984740745262"/>
      </bottom>
      <diagonal/>
    </border>
    <border>
      <left style="medium">
        <color indexed="64"/>
      </left>
      <right style="medium">
        <color indexed="64"/>
      </right>
      <top style="dotted">
        <color indexed="64"/>
      </top>
      <bottom style="dotted">
        <color theme="0" tint="-0.499984740745262"/>
      </bottom>
      <diagonal/>
    </border>
    <border>
      <left style="medium">
        <color indexed="64"/>
      </left>
      <right/>
      <top style="dotted">
        <color indexed="64"/>
      </top>
      <bottom style="dotted">
        <color theme="0" tint="-0.499984740745262"/>
      </bottom>
      <diagonal/>
    </border>
    <border>
      <left/>
      <right style="thin">
        <color indexed="64"/>
      </right>
      <top style="dotted">
        <color indexed="64"/>
      </top>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double">
        <color indexed="64"/>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style="thick">
        <color indexed="64"/>
      </bottom>
      <diagonal/>
    </border>
    <border>
      <left style="thick">
        <color indexed="64"/>
      </left>
      <right/>
      <top/>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top style="medium">
        <color indexed="64"/>
      </top>
      <bottom style="medium">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thin">
        <color indexed="64"/>
      </right>
      <top/>
      <bottom style="hair">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thin">
        <color indexed="64"/>
      </left>
      <right/>
      <top style="hair">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ck">
        <color rgb="FFFF0000"/>
      </right>
      <top style="thin">
        <color auto="1"/>
      </top>
      <bottom style="thick">
        <color rgb="FFFF0000"/>
      </bottom>
      <diagonal/>
    </border>
    <border>
      <left style="thick">
        <color indexed="10"/>
      </left>
      <right style="thick">
        <color indexed="10"/>
      </right>
      <top style="thin">
        <color indexed="64"/>
      </top>
      <bottom/>
      <diagonal/>
    </border>
    <border>
      <left style="medium">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style="medium">
        <color indexed="64"/>
      </right>
      <top style="hair">
        <color indexed="64"/>
      </top>
      <bottom/>
      <diagonal/>
    </border>
    <border>
      <left style="medium">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style="dashed">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dotted">
        <color indexed="64"/>
      </right>
      <top/>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hair">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medium">
        <color indexed="64"/>
      </right>
      <top style="thin">
        <color indexed="64"/>
      </top>
      <bottom style="dotted">
        <color theme="0" tint="-0.499984740745262"/>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dashed">
        <color indexed="64"/>
      </left>
      <right style="dashed">
        <color indexed="64"/>
      </right>
      <top style="thin">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DashDot">
        <color auto="1"/>
      </bottom>
      <diagonal/>
    </border>
    <border>
      <left style="medium">
        <color indexed="64"/>
      </left>
      <right style="medium">
        <color indexed="64"/>
      </right>
      <top style="mediumDashDot">
        <color auto="1"/>
      </top>
      <bottom/>
      <diagonal/>
    </border>
    <border>
      <left style="medium">
        <color indexed="64"/>
      </left>
      <right style="medium">
        <color indexed="64"/>
      </right>
      <top/>
      <bottom style="medium">
        <color auto="1"/>
      </bottom>
      <diagonal/>
    </border>
    <border>
      <left style="medium">
        <color indexed="64"/>
      </left>
      <right style="medium">
        <color indexed="64"/>
      </right>
      <top style="mediumDashDot">
        <color auto="1"/>
      </top>
      <bottom style="medium">
        <color auto="1"/>
      </bottom>
      <diagonal/>
    </border>
  </borders>
  <cellStyleXfs count="104">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7"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5" fillId="0" borderId="0" applyNumberFormat="0" applyFill="0" applyBorder="0" applyAlignment="0" applyProtection="0">
      <alignment vertical="center"/>
    </xf>
    <xf numFmtId="38" fontId="13" fillId="0" borderId="0" applyFont="0" applyFill="0" applyBorder="0" applyAlignment="0" applyProtection="0"/>
    <xf numFmtId="38" fontId="17"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7" fillId="0" borderId="0">
      <alignment vertical="center"/>
    </xf>
    <xf numFmtId="0" fontId="62" fillId="0" borderId="0">
      <alignment vertical="center"/>
    </xf>
    <xf numFmtId="0" fontId="17" fillId="0" borderId="0">
      <alignment vertical="center"/>
    </xf>
    <xf numFmtId="0" fontId="17" fillId="0" borderId="0">
      <alignment vertical="center"/>
    </xf>
    <xf numFmtId="0" fontId="17" fillId="0" borderId="0">
      <alignment vertical="center"/>
    </xf>
    <xf numFmtId="0" fontId="52" fillId="4" borderId="0" applyNumberFormat="0" applyBorder="0" applyAlignment="0" applyProtection="0">
      <alignment vertical="center"/>
    </xf>
    <xf numFmtId="0" fontId="67" fillId="0" borderId="0"/>
    <xf numFmtId="180" fontId="62" fillId="0" borderId="0" applyFont="0" applyFill="0" applyBorder="0" applyAlignment="0" applyProtection="0">
      <alignment vertical="center"/>
    </xf>
    <xf numFmtId="38" fontId="62" fillId="0" borderId="0" applyFont="0" applyFill="0" applyBorder="0" applyAlignment="0" applyProtection="0">
      <alignment vertical="center"/>
    </xf>
    <xf numFmtId="38" fontId="21" fillId="0" borderId="0" applyFont="0" applyFill="0" applyBorder="0" applyAlignment="0" applyProtection="0">
      <alignment vertical="center"/>
    </xf>
    <xf numFmtId="0" fontId="62" fillId="0" borderId="0">
      <alignment vertical="center"/>
    </xf>
    <xf numFmtId="0" fontId="13" fillId="0" borderId="0"/>
    <xf numFmtId="38" fontId="13" fillId="0" borderId="0" applyFont="0" applyFill="0" applyBorder="0" applyAlignment="0" applyProtection="0"/>
    <xf numFmtId="0" fontId="21" fillId="0" borderId="0">
      <alignment vertical="center"/>
    </xf>
    <xf numFmtId="0" fontId="67" fillId="0" borderId="0"/>
    <xf numFmtId="0" fontId="67" fillId="0" borderId="0"/>
    <xf numFmtId="180" fontId="13" fillId="0" borderId="0" applyFont="0" applyFill="0" applyBorder="0" applyAlignment="0" applyProtection="0"/>
    <xf numFmtId="0" fontId="67" fillId="0" borderId="0"/>
    <xf numFmtId="0" fontId="67" fillId="0" borderId="0"/>
    <xf numFmtId="0" fontId="77" fillId="0" borderId="0">
      <alignment vertical="center"/>
    </xf>
    <xf numFmtId="0" fontId="82" fillId="0" borderId="0" applyNumberFormat="0" applyFill="0" applyBorder="0" applyAlignment="0" applyProtection="0"/>
    <xf numFmtId="0" fontId="12"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xf numFmtId="0" fontId="11" fillId="0" borderId="0">
      <alignment vertical="center"/>
    </xf>
    <xf numFmtId="0" fontId="10" fillId="0" borderId="0">
      <alignment vertical="center"/>
    </xf>
    <xf numFmtId="9" fontId="10"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38" fontId="8" fillId="0" borderId="0" applyFont="0" applyFill="0" applyBorder="0" applyAlignment="0" applyProtection="0">
      <alignment vertical="center"/>
    </xf>
    <xf numFmtId="0" fontId="13" fillId="0" borderId="0">
      <alignment vertical="center"/>
    </xf>
    <xf numFmtId="0" fontId="13" fillId="0" borderId="0">
      <alignment vertical="center"/>
    </xf>
    <xf numFmtId="38" fontId="7" fillId="0" borderId="0" applyFont="0" applyFill="0" applyBorder="0" applyAlignment="0" applyProtection="0">
      <alignment vertical="center"/>
    </xf>
    <xf numFmtId="0" fontId="6" fillId="0" borderId="0">
      <alignment vertical="center"/>
    </xf>
    <xf numFmtId="0" fontId="104" fillId="0" borderId="0">
      <alignment vertical="center"/>
    </xf>
    <xf numFmtId="38" fontId="104" fillId="0" borderId="0" applyFont="0" applyFill="0" applyBorder="0" applyAlignment="0" applyProtection="0">
      <alignment vertical="center"/>
    </xf>
    <xf numFmtId="0" fontId="87" fillId="0" borderId="0">
      <alignment vertical="center"/>
    </xf>
    <xf numFmtId="0" fontId="62" fillId="0" borderId="0"/>
    <xf numFmtId="0" fontId="37" fillId="0" borderId="0">
      <alignment vertical="center"/>
    </xf>
    <xf numFmtId="0" fontId="21" fillId="0" borderId="0"/>
    <xf numFmtId="6" fontId="13"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3" fillId="0" borderId="0">
      <alignment vertical="center"/>
    </xf>
    <xf numFmtId="0" fontId="37" fillId="0" borderId="0">
      <alignment vertical="center"/>
    </xf>
    <xf numFmtId="38" fontId="13"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147" fillId="0" borderId="0">
      <alignment vertical="center"/>
    </xf>
    <xf numFmtId="0" fontId="4" fillId="0" borderId="0">
      <alignment vertical="center"/>
    </xf>
    <xf numFmtId="0" fontId="3" fillId="0" borderId="0">
      <alignment vertical="center"/>
    </xf>
    <xf numFmtId="0" fontId="2" fillId="0" borderId="0">
      <alignment vertical="center"/>
    </xf>
    <xf numFmtId="0" fontId="147" fillId="0" borderId="0"/>
    <xf numFmtId="0" fontId="201" fillId="0" borderId="0"/>
    <xf numFmtId="0" fontId="1" fillId="0" borderId="0">
      <alignment vertical="center"/>
    </xf>
    <xf numFmtId="38" fontId="201" fillId="0" borderId="0" applyFont="0" applyFill="0" applyBorder="0" applyAlignment="0" applyProtection="0">
      <alignment vertical="center"/>
    </xf>
    <xf numFmtId="0" fontId="54" fillId="0" borderId="0"/>
  </cellStyleXfs>
  <cellXfs count="4860">
    <xf numFmtId="0" fontId="0" fillId="0" borderId="0" xfId="0"/>
    <xf numFmtId="0" fontId="15" fillId="0" borderId="0" xfId="0" applyFont="1" applyProtection="1"/>
    <xf numFmtId="0" fontId="15" fillId="0" borderId="0" xfId="0" applyFont="1" applyBorder="1" applyProtection="1"/>
    <xf numFmtId="0" fontId="15" fillId="0" borderId="13" xfId="0" applyFont="1" applyBorder="1" applyProtection="1"/>
    <xf numFmtId="0" fontId="15" fillId="0" borderId="14" xfId="0" applyFont="1" applyBorder="1" applyProtection="1"/>
    <xf numFmtId="0" fontId="15" fillId="0" borderId="25" xfId="0" applyFont="1" applyBorder="1" applyProtection="1"/>
    <xf numFmtId="0" fontId="15" fillId="0" borderId="17" xfId="0" applyFont="1" applyBorder="1" applyProtection="1"/>
    <xf numFmtId="0" fontId="15" fillId="0" borderId="16" xfId="0" applyFont="1" applyBorder="1" applyProtection="1"/>
    <xf numFmtId="0" fontId="15" fillId="0" borderId="15" xfId="0" applyFont="1" applyBorder="1" applyProtection="1"/>
    <xf numFmtId="0" fontId="15" fillId="0" borderId="26" xfId="0" applyFont="1" applyBorder="1" applyAlignment="1" applyProtection="1">
      <alignment horizontal="center" vertical="center"/>
    </xf>
    <xf numFmtId="0" fontId="15" fillId="0" borderId="12" xfId="0" applyFont="1" applyBorder="1" applyAlignment="1" applyProtection="1">
      <alignment vertical="center"/>
    </xf>
    <xf numFmtId="0" fontId="15" fillId="0" borderId="26" xfId="0" applyFont="1" applyBorder="1" applyAlignment="1" applyProtection="1">
      <alignment horizontal="center" vertical="center" shrinkToFit="1"/>
    </xf>
    <xf numFmtId="0" fontId="15" fillId="0" borderId="12" xfId="0" applyFont="1" applyBorder="1" applyAlignment="1" applyProtection="1">
      <alignment horizontal="center" vertical="center" shrinkToFit="1"/>
    </xf>
    <xf numFmtId="0" fontId="15" fillId="0" borderId="10" xfId="0" applyFont="1" applyBorder="1" applyProtection="1"/>
    <xf numFmtId="0" fontId="15" fillId="0" borderId="24" xfId="0" applyFont="1" applyBorder="1" applyProtection="1"/>
    <xf numFmtId="0" fontId="26" fillId="0" borderId="0" xfId="0" applyFont="1" applyProtection="1"/>
    <xf numFmtId="0" fontId="26" fillId="0" borderId="0" xfId="0" applyFont="1" applyAlignment="1" applyProtection="1">
      <alignment horizontal="center"/>
    </xf>
    <xf numFmtId="0" fontId="26" fillId="0" borderId="0" xfId="0" applyFont="1" applyBorder="1" applyAlignment="1" applyProtection="1">
      <alignment horizontal="center"/>
    </xf>
    <xf numFmtId="0" fontId="27" fillId="0" borderId="18" xfId="0" applyFont="1" applyBorder="1" applyAlignment="1" applyProtection="1">
      <alignment horizontal="center" vertical="center"/>
    </xf>
    <xf numFmtId="0" fontId="26" fillId="0" borderId="0" xfId="0" applyFont="1" applyAlignment="1" applyProtection="1">
      <alignment vertical="center"/>
    </xf>
    <xf numFmtId="0" fontId="27" fillId="0" borderId="0" xfId="0" applyFont="1" applyProtection="1"/>
    <xf numFmtId="0" fontId="27" fillId="0" borderId="0" xfId="0" applyFont="1" applyAlignment="1" applyProtection="1">
      <alignment horizontal="center"/>
    </xf>
    <xf numFmtId="0" fontId="27" fillId="0" borderId="18" xfId="0" applyFont="1" applyBorder="1" applyAlignment="1" applyProtection="1">
      <alignment horizontal="center" wrapText="1"/>
    </xf>
    <xf numFmtId="0" fontId="27" fillId="0" borderId="0" xfId="0" applyFont="1" applyBorder="1" applyProtection="1"/>
    <xf numFmtId="0" fontId="27" fillId="0" borderId="0" xfId="0" applyFont="1" applyBorder="1" applyAlignment="1" applyProtection="1">
      <alignment horizontal="center"/>
    </xf>
    <xf numFmtId="0" fontId="27" fillId="0" borderId="18" xfId="0" applyFont="1" applyBorder="1" applyAlignment="1" applyProtection="1">
      <alignment horizontal="center" vertical="center" wrapText="1"/>
    </xf>
    <xf numFmtId="0" fontId="15" fillId="0" borderId="26" xfId="0" applyFont="1" applyBorder="1" applyAlignment="1" applyProtection="1">
      <alignment horizontal="left" vertical="center"/>
    </xf>
    <xf numFmtId="0" fontId="15" fillId="0" borderId="12" xfId="0" applyFont="1" applyBorder="1" applyAlignment="1" applyProtection="1">
      <alignment horizontal="left" vertical="center"/>
    </xf>
    <xf numFmtId="0" fontId="0" fillId="0" borderId="0" xfId="0" applyAlignment="1">
      <alignment vertical="center"/>
    </xf>
    <xf numFmtId="0" fontId="61"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xf>
    <xf numFmtId="0" fontId="26" fillId="0" borderId="0" xfId="0" applyFont="1" applyFill="1" applyAlignment="1">
      <alignment horizontal="left" vertical="center"/>
    </xf>
    <xf numFmtId="0" fontId="63" fillId="0" borderId="0" xfId="0" applyFont="1" applyFill="1" applyAlignment="1">
      <alignment vertical="center"/>
    </xf>
    <xf numFmtId="0" fontId="32" fillId="0" borderId="18" xfId="0" applyFont="1" applyBorder="1" applyAlignment="1">
      <alignment horizontal="center" vertical="center"/>
    </xf>
    <xf numFmtId="0" fontId="27" fillId="0" borderId="0" xfId="0" applyFont="1" applyBorder="1" applyAlignment="1" applyProtection="1">
      <alignment vertical="top" wrapText="1"/>
    </xf>
    <xf numFmtId="0" fontId="18" fillId="0" borderId="0" xfId="53" applyFont="1" applyFill="1">
      <alignment vertical="center"/>
    </xf>
    <xf numFmtId="0" fontId="62" fillId="0" borderId="0" xfId="53">
      <alignment vertical="center"/>
    </xf>
    <xf numFmtId="0" fontId="18" fillId="0" borderId="69" xfId="53" applyFont="1" applyFill="1" applyBorder="1">
      <alignment vertical="center"/>
    </xf>
    <xf numFmtId="0" fontId="18" fillId="0" borderId="91" xfId="53" applyFont="1" applyFill="1" applyBorder="1">
      <alignment vertical="center"/>
    </xf>
    <xf numFmtId="0" fontId="18" fillId="0" borderId="66" xfId="53" applyFont="1" applyFill="1" applyBorder="1">
      <alignment vertical="center"/>
    </xf>
    <xf numFmtId="0" fontId="18" fillId="0" borderId="68" xfId="53" applyFont="1" applyFill="1" applyBorder="1">
      <alignment vertical="center"/>
    </xf>
    <xf numFmtId="0" fontId="18" fillId="0" borderId="0" xfId="53" applyFont="1" applyFill="1" applyBorder="1">
      <alignment vertical="center"/>
    </xf>
    <xf numFmtId="0" fontId="18" fillId="0" borderId="0" xfId="53" applyFont="1" applyFill="1" applyBorder="1" applyAlignment="1">
      <alignment vertical="center"/>
    </xf>
    <xf numFmtId="0" fontId="18" fillId="0" borderId="64" xfId="53" applyFont="1" applyFill="1" applyBorder="1">
      <alignment vertical="center"/>
    </xf>
    <xf numFmtId="0" fontId="18" fillId="0" borderId="57" xfId="53" applyFont="1" applyFill="1" applyBorder="1">
      <alignment vertical="center"/>
    </xf>
    <xf numFmtId="0" fontId="18" fillId="0" borderId="60" xfId="53" applyFont="1" applyFill="1" applyBorder="1">
      <alignment vertical="center"/>
    </xf>
    <xf numFmtId="0" fontId="18" fillId="0" borderId="65" xfId="53" applyFont="1" applyFill="1" applyBorder="1">
      <alignment vertical="center"/>
    </xf>
    <xf numFmtId="0" fontId="66" fillId="0" borderId="0" xfId="53" applyFont="1" applyFill="1">
      <alignment vertical="center"/>
    </xf>
    <xf numFmtId="0" fontId="66" fillId="0" borderId="0" xfId="53" applyFont="1" applyFill="1" applyBorder="1">
      <alignment vertical="center"/>
    </xf>
    <xf numFmtId="0" fontId="66" fillId="0" borderId="0" xfId="53" applyFont="1" applyFill="1" applyBorder="1" applyAlignment="1">
      <alignment vertical="center"/>
    </xf>
    <xf numFmtId="0" fontId="66" fillId="0" borderId="0" xfId="53" applyFont="1">
      <alignment vertical="center"/>
    </xf>
    <xf numFmtId="0" fontId="18" fillId="0" borderId="145" xfId="53" applyFont="1" applyFill="1" applyBorder="1">
      <alignment vertical="center"/>
    </xf>
    <xf numFmtId="0" fontId="18" fillId="0" borderId="40" xfId="53" applyFont="1" applyFill="1" applyBorder="1">
      <alignment vertical="center"/>
    </xf>
    <xf numFmtId="0" fontId="18" fillId="0" borderId="146" xfId="53" applyFont="1" applyFill="1" applyBorder="1">
      <alignment vertical="center"/>
    </xf>
    <xf numFmtId="0" fontId="66" fillId="0" borderId="64" xfId="53" applyFont="1" applyFill="1" applyBorder="1">
      <alignment vertical="center"/>
    </xf>
    <xf numFmtId="0" fontId="29" fillId="0" borderId="0" xfId="54" applyFont="1" applyAlignment="1">
      <alignment vertical="center"/>
    </xf>
    <xf numFmtId="0" fontId="74" fillId="0" borderId="38" xfId="54" applyFont="1" applyBorder="1" applyAlignment="1">
      <alignment horizontal="centerContinuous" vertical="center"/>
    </xf>
    <xf numFmtId="0" fontId="27" fillId="0" borderId="0" xfId="54" applyFont="1" applyBorder="1" applyAlignment="1">
      <alignment horizontal="centerContinuous" vertical="center"/>
    </xf>
    <xf numFmtId="0" fontId="58" fillId="0" borderId="0" xfId="54" applyFont="1" applyBorder="1" applyAlignment="1">
      <alignment horizontal="centerContinuous" vertical="center"/>
    </xf>
    <xf numFmtId="0" fontId="27" fillId="0" borderId="31" xfId="54" applyFont="1" applyBorder="1" applyAlignment="1">
      <alignment horizontal="centerContinuous" vertical="center"/>
    </xf>
    <xf numFmtId="0" fontId="27" fillId="0" borderId="0" xfId="54" applyFont="1" applyAlignment="1">
      <alignment vertical="center"/>
    </xf>
    <xf numFmtId="0" fontId="29" fillId="0" borderId="38" xfId="54" applyFont="1" applyBorder="1" applyAlignment="1">
      <alignment vertical="center"/>
    </xf>
    <xf numFmtId="0" fontId="29" fillId="0" borderId="0" xfId="54" applyFont="1" applyBorder="1" applyAlignment="1">
      <alignment vertical="center"/>
    </xf>
    <xf numFmtId="0" fontId="29" fillId="0" borderId="31" xfId="54" applyFont="1" applyBorder="1" applyAlignment="1">
      <alignment vertical="center"/>
    </xf>
    <xf numFmtId="0" fontId="29" fillId="0" borderId="117" xfId="54" applyFont="1" applyBorder="1" applyAlignment="1">
      <alignment horizontal="centerContinuous" vertical="center"/>
    </xf>
    <xf numFmtId="0" fontId="29" fillId="0" borderId="26" xfId="54" applyFont="1" applyBorder="1" applyAlignment="1">
      <alignment horizontal="centerContinuous" vertical="center"/>
    </xf>
    <xf numFmtId="0" fontId="29" fillId="0" borderId="12" xfId="54" applyFont="1" applyBorder="1" applyAlignment="1">
      <alignment horizontal="centerContinuous" vertical="center"/>
    </xf>
    <xf numFmtId="0" fontId="29" fillId="0" borderId="147" xfId="54" applyFont="1" applyBorder="1" applyAlignment="1">
      <alignment horizontal="right" vertical="center"/>
    </xf>
    <xf numFmtId="0" fontId="29" fillId="0" borderId="18" xfId="54" applyFont="1" applyBorder="1" applyAlignment="1">
      <alignment horizontal="centerContinuous" vertical="center"/>
    </xf>
    <xf numFmtId="0" fontId="29" fillId="0" borderId="42" xfId="54" applyFont="1" applyBorder="1" applyAlignment="1">
      <alignment horizontal="centerContinuous" vertical="center"/>
    </xf>
    <xf numFmtId="0" fontId="29" fillId="0" borderId="14" xfId="54" applyFont="1" applyBorder="1" applyAlignment="1">
      <alignment horizontal="centerContinuous" vertical="center"/>
    </xf>
    <xf numFmtId="0" fontId="29" fillId="0" borderId="25" xfId="54" applyFont="1" applyBorder="1" applyAlignment="1">
      <alignment horizontal="centerContinuous" vertical="center"/>
    </xf>
    <xf numFmtId="0" fontId="29" fillId="0" borderId="14" xfId="54" applyFont="1" applyBorder="1" applyAlignment="1"/>
    <xf numFmtId="176" fontId="29" fillId="0" borderId="14" xfId="54" applyNumberFormat="1" applyFont="1" applyFill="1" applyBorder="1" applyAlignment="1">
      <alignment vertical="center"/>
    </xf>
    <xf numFmtId="0" fontId="29" fillId="0" borderId="14" xfId="54" applyFont="1" applyBorder="1" applyAlignment="1">
      <alignment horizontal="right" vertical="center"/>
    </xf>
    <xf numFmtId="0" fontId="29" fillId="0" borderId="14" xfId="54" applyFont="1" applyBorder="1" applyAlignment="1">
      <alignment vertical="center"/>
    </xf>
    <xf numFmtId="0" fontId="29" fillId="0" borderId="43" xfId="54" applyFont="1" applyBorder="1" applyAlignment="1">
      <alignment vertical="center"/>
    </xf>
    <xf numFmtId="0" fontId="29" fillId="0" borderId="38" xfId="54" applyFont="1" applyBorder="1" applyAlignment="1">
      <alignment horizontal="centerContinuous" vertical="center"/>
    </xf>
    <xf numFmtId="0" fontId="29" fillId="0" borderId="0" xfId="54" applyFont="1" applyBorder="1" applyAlignment="1">
      <alignment horizontal="centerContinuous" vertical="center"/>
    </xf>
    <xf numFmtId="0" fontId="29" fillId="0" borderId="15" xfId="54" applyFont="1" applyBorder="1" applyAlignment="1">
      <alignment horizontal="centerContinuous" vertical="center"/>
    </xf>
    <xf numFmtId="0" fontId="29" fillId="0" borderId="0" xfId="54" applyFont="1" applyBorder="1" applyAlignment="1">
      <alignment horizontal="right" vertical="center"/>
    </xf>
    <xf numFmtId="0" fontId="29" fillId="0" borderId="31" xfId="54" applyFont="1" applyBorder="1" applyAlignment="1">
      <alignment horizontal="centerContinuous" vertical="center"/>
    </xf>
    <xf numFmtId="0" fontId="29" fillId="0" borderId="41" xfId="54" applyFont="1" applyBorder="1" applyAlignment="1">
      <alignment horizontal="centerContinuous" vertical="center"/>
    </xf>
    <xf numFmtId="0" fontId="29" fillId="0" borderId="10" xfId="54" applyFont="1" applyBorder="1" applyAlignment="1">
      <alignment horizontal="centerContinuous" vertical="center"/>
    </xf>
    <xf numFmtId="0" fontId="29" fillId="0" borderId="24" xfId="54" applyFont="1" applyBorder="1" applyAlignment="1">
      <alignment horizontal="centerContinuous" vertical="center"/>
    </xf>
    <xf numFmtId="0" fontId="29" fillId="0" borderId="10" xfId="54" applyFont="1" applyBorder="1" applyAlignment="1">
      <alignment vertical="top"/>
    </xf>
    <xf numFmtId="176" fontId="29" fillId="0" borderId="10" xfId="54" applyNumberFormat="1" applyFont="1" applyFill="1" applyBorder="1" applyAlignment="1">
      <alignment vertical="center"/>
    </xf>
    <xf numFmtId="0" fontId="29" fillId="0" borderId="10" xfId="54" applyFont="1" applyBorder="1" applyAlignment="1">
      <alignment horizontal="right" vertical="center"/>
    </xf>
    <xf numFmtId="0" fontId="29" fillId="0" borderId="10" xfId="54" applyFont="1" applyBorder="1" applyAlignment="1">
      <alignment vertical="center"/>
    </xf>
    <xf numFmtId="0" fontId="29" fillId="0" borderId="34" xfId="54" applyFont="1" applyBorder="1" applyAlignment="1">
      <alignment vertical="center"/>
    </xf>
    <xf numFmtId="0" fontId="73" fillId="0" borderId="13" xfId="54" applyFont="1" applyBorder="1" applyAlignment="1">
      <alignment horizontal="centerContinuous" vertical="center"/>
    </xf>
    <xf numFmtId="0" fontId="73" fillId="0" borderId="14" xfId="54" applyFont="1" applyBorder="1" applyAlignment="1">
      <alignment horizontal="centerContinuous" vertical="center"/>
    </xf>
    <xf numFmtId="0" fontId="73" fillId="0" borderId="25" xfId="54" applyFont="1" applyBorder="1" applyAlignment="1">
      <alignment horizontal="centerContinuous" vertical="center"/>
    </xf>
    <xf numFmtId="0" fontId="73" fillId="0" borderId="43" xfId="54" applyFont="1" applyBorder="1" applyAlignment="1">
      <alignment horizontal="centerContinuous" vertical="center"/>
    </xf>
    <xf numFmtId="0" fontId="73" fillId="0" borderId="13" xfId="54" applyFont="1" applyBorder="1" applyAlignment="1">
      <alignment vertical="center"/>
    </xf>
    <xf numFmtId="0" fontId="73" fillId="0" borderId="14" xfId="54" applyFont="1" applyBorder="1" applyAlignment="1">
      <alignment vertical="center"/>
    </xf>
    <xf numFmtId="0" fontId="73" fillId="0" borderId="43" xfId="54" applyFont="1" applyBorder="1" applyAlignment="1">
      <alignment vertical="center"/>
    </xf>
    <xf numFmtId="0" fontId="67" fillId="0" borderId="0" xfId="57" applyFont="1" applyFill="1" applyAlignment="1">
      <alignment vertical="center"/>
    </xf>
    <xf numFmtId="0" fontId="67" fillId="0" borderId="0" xfId="57" applyFont="1" applyFill="1" applyAlignment="1">
      <alignment horizontal="right" vertical="center"/>
    </xf>
    <xf numFmtId="0" fontId="67" fillId="0" borderId="0" xfId="58" applyFont="1" applyFill="1" applyAlignment="1">
      <alignment vertical="center"/>
    </xf>
    <xf numFmtId="0" fontId="67" fillId="0" borderId="0" xfId="57" applyFont="1" applyFill="1" applyAlignment="1">
      <alignment horizontal="centerContinuous" vertical="center"/>
    </xf>
    <xf numFmtId="0" fontId="67" fillId="0" borderId="14" xfId="57" applyFont="1" applyFill="1" applyBorder="1" applyAlignment="1">
      <alignment vertical="center"/>
    </xf>
    <xf numFmtId="0" fontId="67" fillId="0" borderId="0" xfId="60" applyFont="1" applyFill="1" applyAlignment="1">
      <alignment vertical="center"/>
    </xf>
    <xf numFmtId="0" fontId="67" fillId="0" borderId="0" xfId="60" applyFont="1" applyFill="1" applyAlignment="1">
      <alignment horizontal="right" vertical="center"/>
    </xf>
    <xf numFmtId="0" fontId="67" fillId="0" borderId="0" xfId="60" applyFont="1" applyFill="1" applyAlignment="1">
      <alignment horizontal="centerContinuous" vertical="center"/>
    </xf>
    <xf numFmtId="0" fontId="67" fillId="0" borderId="18" xfId="60" applyFont="1" applyFill="1" applyBorder="1" applyAlignment="1">
      <alignment horizontal="center" vertical="center"/>
    </xf>
    <xf numFmtId="0" fontId="67" fillId="0" borderId="11" xfId="60" applyFont="1" applyFill="1" applyBorder="1" applyAlignment="1">
      <alignment horizontal="centerContinuous" vertical="center"/>
    </xf>
    <xf numFmtId="0" fontId="67" fillId="0" borderId="12" xfId="60" applyFont="1" applyFill="1" applyBorder="1" applyAlignment="1">
      <alignment horizontal="centerContinuous" vertical="center"/>
    </xf>
    <xf numFmtId="0" fontId="67" fillId="0" borderId="21" xfId="60" applyFont="1" applyFill="1" applyBorder="1" applyAlignment="1">
      <alignment vertical="center"/>
    </xf>
    <xf numFmtId="0" fontId="67" fillId="0" borderId="15" xfId="60" applyFont="1" applyFill="1" applyBorder="1" applyAlignment="1">
      <alignment vertical="center"/>
    </xf>
    <xf numFmtId="0" fontId="67" fillId="0" borderId="0" xfId="60" applyFont="1" applyFill="1" applyBorder="1" applyAlignment="1">
      <alignment horizontal="right" vertical="center"/>
    </xf>
    <xf numFmtId="0" fontId="67" fillId="0" borderId="22" xfId="60" applyFont="1" applyFill="1" applyBorder="1" applyAlignment="1">
      <alignment vertical="center"/>
    </xf>
    <xf numFmtId="0" fontId="67" fillId="0" borderId="10" xfId="60" applyFont="1" applyFill="1" applyBorder="1" applyAlignment="1">
      <alignment vertical="center"/>
    </xf>
    <xf numFmtId="0" fontId="67" fillId="0" borderId="24" xfId="60" applyFont="1" applyFill="1" applyBorder="1" applyAlignment="1">
      <alignment vertical="center"/>
    </xf>
    <xf numFmtId="0" fontId="67" fillId="0" borderId="39" xfId="60" applyFont="1" applyFill="1" applyBorder="1" applyAlignment="1">
      <alignment vertical="center"/>
    </xf>
    <xf numFmtId="0" fontId="58" fillId="0" borderId="0" xfId="54" applyFont="1" applyAlignment="1">
      <alignment vertical="center"/>
    </xf>
    <xf numFmtId="176" fontId="18" fillId="0" borderId="0" xfId="53" applyNumberFormat="1" applyFont="1" applyFill="1" applyBorder="1" applyAlignment="1">
      <alignment horizontal="center" vertical="center"/>
    </xf>
    <xf numFmtId="0" fontId="66" fillId="0" borderId="0" xfId="53" applyFont="1" applyFill="1" applyBorder="1" applyAlignment="1">
      <alignment horizontal="center" vertical="center"/>
    </xf>
    <xf numFmtId="0" fontId="66" fillId="0" borderId="64" xfId="53" applyFont="1" applyFill="1" applyBorder="1" applyAlignment="1">
      <alignment horizontal="center" vertical="center"/>
    </xf>
    <xf numFmtId="0" fontId="18" fillId="0" borderId="0" xfId="53" applyFont="1" applyFill="1" applyBorder="1" applyAlignment="1">
      <alignment horizontal="right" vertical="center"/>
    </xf>
    <xf numFmtId="0" fontId="18" fillId="0" borderId="60" xfId="53" applyFont="1" applyFill="1" applyBorder="1" applyAlignment="1">
      <alignment horizontal="right" vertical="center"/>
    </xf>
    <xf numFmtId="0" fontId="66" fillId="0" borderId="0" xfId="62" applyFont="1">
      <alignment vertical="center"/>
    </xf>
    <xf numFmtId="0" fontId="62" fillId="0" borderId="0" xfId="53" quotePrefix="1">
      <alignment vertical="center"/>
    </xf>
    <xf numFmtId="0" fontId="18" fillId="0" borderId="0" xfId="53" applyFont="1" applyFill="1" applyBorder="1" applyAlignment="1">
      <alignment horizontal="center"/>
    </xf>
    <xf numFmtId="0" fontId="66" fillId="0" borderId="0" xfId="53" applyFont="1" applyFill="1" applyBorder="1" applyAlignment="1">
      <alignment horizontal="left" vertical="center"/>
    </xf>
    <xf numFmtId="0" fontId="78" fillId="0" borderId="0" xfId="60" applyFont="1" applyFill="1" applyAlignment="1">
      <alignment vertical="center"/>
    </xf>
    <xf numFmtId="0" fontId="15" fillId="0" borderId="26" xfId="0" applyFont="1" applyBorder="1" applyAlignment="1" applyProtection="1">
      <alignment vertical="center" shrinkToFit="1"/>
    </xf>
    <xf numFmtId="0" fontId="15" fillId="0" borderId="26" xfId="0" applyFont="1" applyBorder="1" applyAlignment="1" applyProtection="1">
      <alignment vertical="center"/>
    </xf>
    <xf numFmtId="0" fontId="26" fillId="0" borderId="0" xfId="0" applyFont="1" applyFill="1" applyAlignment="1">
      <alignment vertical="center"/>
    </xf>
    <xf numFmtId="0" fontId="18" fillId="0" borderId="0" xfId="53" applyFont="1" applyFill="1" applyBorder="1" applyAlignment="1">
      <alignment vertical="center"/>
    </xf>
    <xf numFmtId="0" fontId="67" fillId="0" borderId="20" xfId="57" applyFont="1" applyFill="1" applyBorder="1" applyAlignment="1">
      <alignment horizontal="center" vertical="center"/>
    </xf>
    <xf numFmtId="0" fontId="67" fillId="0" borderId="15" xfId="60" applyFont="1" applyFill="1" applyBorder="1" applyAlignment="1">
      <alignment horizontal="center" vertical="center"/>
    </xf>
    <xf numFmtId="0" fontId="67" fillId="0" borderId="0" xfId="60" applyFont="1" applyFill="1" applyAlignment="1">
      <alignment horizontal="center" vertical="center"/>
    </xf>
    <xf numFmtId="0" fontId="0" fillId="0" borderId="0" xfId="0" applyAlignment="1"/>
    <xf numFmtId="0" fontId="67" fillId="0" borderId="21" xfId="60" applyFont="1" applyFill="1" applyBorder="1" applyAlignment="1">
      <alignment horizontal="center" vertical="center"/>
    </xf>
    <xf numFmtId="0" fontId="81" fillId="0" borderId="0" xfId="0" applyFont="1" applyAlignment="1" applyProtection="1">
      <alignment vertical="center"/>
    </xf>
    <xf numFmtId="176" fontId="15" fillId="0" borderId="0" xfId="0" applyNumberFormat="1" applyFont="1" applyFill="1" applyBorder="1" applyAlignment="1" applyProtection="1">
      <protection locked="0"/>
    </xf>
    <xf numFmtId="0" fontId="67" fillId="0" borderId="0" xfId="57" applyFont="1" applyFill="1" applyAlignment="1">
      <alignment horizontal="right" vertical="center" indent="1"/>
    </xf>
    <xf numFmtId="0" fontId="67" fillId="0" borderId="0" xfId="57" applyFont="1" applyFill="1" applyAlignment="1">
      <alignment horizontal="right" vertical="top" indent="1"/>
    </xf>
    <xf numFmtId="0" fontId="67" fillId="0" borderId="0" xfId="60" applyFont="1" applyFill="1" applyAlignment="1">
      <alignment horizontal="right" vertical="center" indent="1"/>
    </xf>
    <xf numFmtId="0" fontId="67" fillId="0" borderId="24" xfId="60" applyFont="1" applyFill="1" applyBorder="1" applyAlignment="1">
      <alignment horizontal="distributed" vertical="center" justifyLastLine="1"/>
    </xf>
    <xf numFmtId="0" fontId="67" fillId="0" borderId="0" xfId="57" applyFont="1" applyFill="1" applyAlignment="1">
      <alignment horizontal="right" indent="1"/>
    </xf>
    <xf numFmtId="0" fontId="67" fillId="0" borderId="0" xfId="58" applyFont="1" applyFill="1" applyAlignment="1">
      <alignment horizontal="right" indent="1"/>
    </xf>
    <xf numFmtId="0" fontId="67" fillId="0" borderId="10" xfId="57" applyFont="1" applyFill="1" applyBorder="1" applyAlignment="1">
      <alignment horizontal="distributed" vertical="center" justifyLastLine="1"/>
    </xf>
    <xf numFmtId="0" fontId="27" fillId="0" borderId="18" xfId="0" applyFont="1" applyBorder="1" applyAlignment="1" applyProtection="1">
      <alignment horizontal="center" vertical="center" shrinkToFit="1"/>
    </xf>
    <xf numFmtId="0" fontId="29" fillId="0" borderId="18" xfId="0" applyFont="1" applyBorder="1" applyAlignment="1" applyProtection="1">
      <alignment horizontal="center" vertical="center" shrinkToFit="1"/>
    </xf>
    <xf numFmtId="0" fontId="31" fillId="0" borderId="0" xfId="0" applyFont="1" applyAlignment="1">
      <alignment vertical="center"/>
    </xf>
    <xf numFmtId="0" fontId="32" fillId="0" borderId="11" xfId="0" applyFont="1" applyBorder="1" applyAlignment="1">
      <alignment horizontal="center" vertical="center"/>
    </xf>
    <xf numFmtId="0" fontId="36" fillId="0" borderId="19" xfId="0" applyFont="1" applyBorder="1" applyAlignment="1">
      <alignment horizontal="center" vertical="center"/>
    </xf>
    <xf numFmtId="0" fontId="32" fillId="0" borderId="12" xfId="0" applyFont="1" applyBorder="1" applyAlignment="1">
      <alignment horizontal="center" vertical="center"/>
    </xf>
    <xf numFmtId="0" fontId="0" fillId="0" borderId="1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12" xfId="0" quotePrefix="1"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32" fillId="0" borderId="0" xfId="0" applyFont="1" applyAlignment="1">
      <alignment vertical="center"/>
    </xf>
    <xf numFmtId="0" fontId="0" fillId="27" borderId="23" xfId="0" applyNumberFormat="1" applyFill="1" applyBorder="1" applyAlignment="1" applyProtection="1">
      <alignment horizontal="left" vertical="center"/>
      <protection locked="0"/>
    </xf>
    <xf numFmtId="0" fontId="0" fillId="27" borderId="23" xfId="0" applyFill="1" applyBorder="1" applyAlignment="1" applyProtection="1">
      <alignment horizontal="left" vertical="center"/>
      <protection locked="0"/>
    </xf>
    <xf numFmtId="0" fontId="0" fillId="27" borderId="23" xfId="0" applyFill="1" applyBorder="1" applyAlignment="1" applyProtection="1">
      <alignment vertical="center"/>
      <protection locked="0"/>
    </xf>
    <xf numFmtId="0" fontId="0" fillId="27" borderId="23" xfId="0" applyFill="1" applyBorder="1" applyAlignment="1" applyProtection="1">
      <alignment vertical="center" shrinkToFit="1"/>
      <protection locked="0"/>
    </xf>
    <xf numFmtId="176" fontId="0" fillId="27" borderId="23" xfId="0" applyNumberFormat="1" applyFill="1" applyBorder="1" applyAlignment="1" applyProtection="1">
      <alignment horizontal="left" vertical="center"/>
      <protection locked="0"/>
    </xf>
    <xf numFmtId="38" fontId="0" fillId="27" borderId="23" xfId="33" applyFont="1" applyFill="1" applyBorder="1" applyAlignment="1" applyProtection="1">
      <alignment horizontal="left" vertical="center"/>
      <protection locked="0"/>
    </xf>
    <xf numFmtId="0" fontId="29" fillId="0" borderId="0" xfId="54" applyFont="1" applyFill="1" applyBorder="1" applyAlignment="1">
      <alignment vertical="center"/>
    </xf>
    <xf numFmtId="0" fontId="18" fillId="27" borderId="0" xfId="53" applyFont="1" applyFill="1" applyBorder="1" applyAlignment="1">
      <alignment horizontal="left"/>
    </xf>
    <xf numFmtId="0" fontId="15" fillId="27" borderId="0" xfId="0" applyFont="1" applyFill="1" applyBorder="1" applyProtection="1"/>
    <xf numFmtId="0" fontId="18" fillId="27" borderId="0" xfId="53" applyFont="1" applyFill="1" applyBorder="1">
      <alignment vertical="center"/>
    </xf>
    <xf numFmtId="0" fontId="67" fillId="27" borderId="0" xfId="57" applyFont="1" applyFill="1" applyAlignment="1">
      <alignment vertical="center" shrinkToFit="1"/>
    </xf>
    <xf numFmtId="0" fontId="67" fillId="27" borderId="0" xfId="57" applyFont="1" applyFill="1" applyAlignment="1">
      <alignment vertical="center"/>
    </xf>
    <xf numFmtId="0" fontId="67" fillId="27" borderId="0" xfId="60" applyFont="1" applyFill="1" applyAlignment="1">
      <alignment vertical="center"/>
    </xf>
    <xf numFmtId="0" fontId="31" fillId="0" borderId="0" xfId="0" applyFont="1" applyFill="1" applyAlignment="1">
      <alignment horizontal="center" vertical="center"/>
    </xf>
    <xf numFmtId="0" fontId="26" fillId="30" borderId="0" xfId="0" applyFont="1" applyFill="1" applyAlignment="1">
      <alignment vertical="center"/>
    </xf>
    <xf numFmtId="0" fontId="26" fillId="0" borderId="0" xfId="0" applyFont="1" applyFill="1" applyAlignment="1">
      <alignment vertical="center"/>
    </xf>
    <xf numFmtId="0" fontId="18" fillId="0" borderId="0" xfId="65" applyFont="1" applyAlignment="1">
      <alignment vertical="center"/>
    </xf>
    <xf numFmtId="0" fontId="13" fillId="0" borderId="0" xfId="65" applyAlignment="1">
      <alignment vertical="center"/>
    </xf>
    <xf numFmtId="0" fontId="72" fillId="0" borderId="0" xfId="65" applyFont="1" applyAlignment="1">
      <alignment vertical="center"/>
    </xf>
    <xf numFmtId="0" fontId="55" fillId="0" borderId="0" xfId="65" applyFont="1" applyAlignment="1">
      <alignment vertical="center"/>
    </xf>
    <xf numFmtId="0" fontId="23" fillId="0" borderId="0" xfId="65" applyFont="1" applyAlignment="1">
      <alignment vertical="center"/>
    </xf>
    <xf numFmtId="0" fontId="23" fillId="0" borderId="10" xfId="65" applyFont="1" applyBorder="1" applyAlignment="1">
      <alignment vertical="center"/>
    </xf>
    <xf numFmtId="0" fontId="72" fillId="0" borderId="0" xfId="65" applyFont="1" applyBorder="1" applyAlignment="1">
      <alignment vertical="top" wrapText="1"/>
    </xf>
    <xf numFmtId="0" fontId="23" fillId="0" borderId="0" xfId="65" applyFont="1" applyAlignment="1">
      <alignment horizontal="left" vertical="center" wrapText="1"/>
    </xf>
    <xf numFmtId="0" fontId="23" fillId="0" borderId="0" xfId="65" applyFont="1" applyAlignment="1">
      <alignment vertical="top" wrapText="1"/>
    </xf>
    <xf numFmtId="0" fontId="72" fillId="0" borderId="26" xfId="65" applyFont="1" applyBorder="1" applyAlignment="1">
      <alignment vertical="top" wrapText="1"/>
    </xf>
    <xf numFmtId="0" fontId="72" fillId="0" borderId="10" xfId="65" applyFont="1" applyBorder="1" applyAlignment="1">
      <alignment vertical="top" wrapText="1"/>
    </xf>
    <xf numFmtId="0" fontId="13" fillId="31" borderId="10" xfId="65" applyFill="1" applyBorder="1" applyAlignment="1">
      <alignment vertical="center"/>
    </xf>
    <xf numFmtId="0" fontId="13" fillId="31" borderId="0" xfId="65" applyFill="1" applyBorder="1" applyAlignment="1">
      <alignment vertical="center"/>
    </xf>
    <xf numFmtId="0" fontId="13" fillId="31" borderId="26" xfId="65" applyFill="1" applyBorder="1" applyAlignment="1">
      <alignment vertical="center"/>
    </xf>
    <xf numFmtId="0" fontId="26" fillId="0" borderId="0" xfId="0" applyFont="1" applyFill="1" applyAlignment="1">
      <alignment vertical="center"/>
    </xf>
    <xf numFmtId="0" fontId="0" fillId="26" borderId="0" xfId="0" applyFill="1" applyAlignment="1">
      <alignment vertical="center"/>
    </xf>
    <xf numFmtId="176" fontId="18" fillId="27" borderId="0" xfId="0" applyNumberFormat="1" applyFont="1" applyFill="1" applyAlignment="1">
      <alignment vertical="center"/>
    </xf>
    <xf numFmtId="0" fontId="34" fillId="0" borderId="97" xfId="0" applyFont="1" applyFill="1" applyBorder="1" applyAlignment="1">
      <alignment horizontal="center" vertical="center" shrinkToFit="1"/>
    </xf>
    <xf numFmtId="0" fontId="34" fillId="0" borderId="41" xfId="0" applyFont="1" applyFill="1" applyBorder="1" applyAlignment="1">
      <alignment horizontal="center" vertical="center" shrinkToFit="1"/>
    </xf>
    <xf numFmtId="0" fontId="26" fillId="0" borderId="0" xfId="0" applyFont="1" applyFill="1" applyAlignment="1">
      <alignment vertical="center"/>
    </xf>
    <xf numFmtId="0" fontId="58" fillId="0" borderId="0" xfId="65" applyFont="1" applyAlignment="1">
      <alignment vertical="center"/>
    </xf>
    <xf numFmtId="0" fontId="76" fillId="0" borderId="0" xfId="65" applyFont="1" applyAlignment="1">
      <alignment vertical="center"/>
    </xf>
    <xf numFmtId="0" fontId="0" fillId="0" borderId="0" xfId="0" applyAlignment="1">
      <alignment horizontal="right" vertical="center"/>
    </xf>
    <xf numFmtId="176" fontId="18" fillId="28" borderId="25" xfId="53" applyNumberFormat="1" applyFont="1" applyFill="1" applyBorder="1" applyAlignment="1">
      <alignment vertical="center"/>
    </xf>
    <xf numFmtId="176" fontId="18" fillId="0" borderId="0" xfId="53" applyNumberFormat="1" applyFont="1" applyFill="1" applyAlignment="1">
      <alignment vertical="center"/>
    </xf>
    <xf numFmtId="0" fontId="15" fillId="0" borderId="14" xfId="0" applyFont="1" applyFill="1" applyBorder="1" applyProtection="1"/>
    <xf numFmtId="0" fontId="15" fillId="0" borderId="25" xfId="0" applyFont="1" applyFill="1" applyBorder="1" applyProtection="1"/>
    <xf numFmtId="0" fontId="15" fillId="0" borderId="0" xfId="0" applyFont="1" applyFill="1" applyBorder="1" applyProtection="1">
      <protection locked="0"/>
    </xf>
    <xf numFmtId="0" fontId="15" fillId="0" borderId="15" xfId="0" applyFont="1" applyFill="1" applyBorder="1" applyAlignment="1" applyProtection="1">
      <alignment horizontal="right" indent="1"/>
      <protection locked="0"/>
    </xf>
    <xf numFmtId="0" fontId="15" fillId="0" borderId="0" xfId="0" applyFont="1" applyFill="1" applyBorder="1" applyProtection="1"/>
    <xf numFmtId="0" fontId="15" fillId="0" borderId="15" xfId="0" applyFont="1" applyFill="1" applyBorder="1" applyProtection="1"/>
    <xf numFmtId="0" fontId="18" fillId="0" borderId="0" xfId="53" applyFont="1" applyFill="1" applyBorder="1" applyAlignment="1">
      <alignment vertical="center" wrapText="1"/>
    </xf>
    <xf numFmtId="0" fontId="34" fillId="0" borderId="22" xfId="0" applyFont="1" applyFill="1" applyBorder="1" applyAlignment="1">
      <alignment horizontal="center" vertical="center" shrinkToFit="1"/>
    </xf>
    <xf numFmtId="0" fontId="21" fillId="0" borderId="0" xfId="53" applyFont="1" applyFill="1">
      <alignment vertical="center"/>
    </xf>
    <xf numFmtId="0" fontId="18" fillId="27" borderId="60" xfId="53" applyFont="1" applyFill="1" applyBorder="1" applyAlignment="1">
      <alignment vertical="center"/>
    </xf>
    <xf numFmtId="0" fontId="18" fillId="27" borderId="60" xfId="53" applyNumberFormat="1" applyFont="1" applyFill="1" applyBorder="1" applyAlignment="1">
      <alignment vertical="center"/>
    </xf>
    <xf numFmtId="0" fontId="18" fillId="0" borderId="0" xfId="62" applyFont="1">
      <alignment vertical="center"/>
    </xf>
    <xf numFmtId="0" fontId="83" fillId="0" borderId="0" xfId="53" applyFont="1">
      <alignment vertical="center"/>
    </xf>
    <xf numFmtId="0" fontId="18" fillId="0" borderId="60" xfId="62" applyFont="1" applyBorder="1">
      <alignment vertical="center"/>
    </xf>
    <xf numFmtId="0" fontId="18" fillId="0" borderId="0" xfId="62" applyFont="1" applyAlignment="1">
      <alignment horizontal="right" vertical="center"/>
    </xf>
    <xf numFmtId="0" fontId="18" fillId="28" borderId="0" xfId="62" applyFont="1" applyFill="1">
      <alignment vertical="center"/>
    </xf>
    <xf numFmtId="0" fontId="18" fillId="28" borderId="179" xfId="53" applyNumberFormat="1" applyFont="1" applyFill="1" applyBorder="1" applyAlignment="1">
      <alignment vertical="center" shrinkToFit="1"/>
    </xf>
    <xf numFmtId="0" fontId="18" fillId="28" borderId="179" xfId="53" quotePrefix="1" applyNumberFormat="1" applyFont="1" applyFill="1" applyBorder="1" applyAlignment="1">
      <alignment vertical="center" shrinkToFit="1"/>
    </xf>
    <xf numFmtId="0" fontId="18" fillId="0" borderId="178" xfId="53" applyFont="1" applyFill="1" applyBorder="1" applyAlignment="1">
      <alignment horizontal="center" vertical="center"/>
    </xf>
    <xf numFmtId="0" fontId="18" fillId="0" borderId="178" xfId="53" applyFont="1" applyFill="1" applyBorder="1" applyAlignment="1">
      <alignment horizontal="center" vertical="center" textRotation="255" shrinkToFit="1"/>
    </xf>
    <xf numFmtId="0" fontId="18" fillId="0" borderId="178" xfId="53" applyFont="1" applyFill="1" applyBorder="1" applyAlignment="1">
      <alignment horizontal="center" vertical="center" wrapText="1"/>
    </xf>
    <xf numFmtId="0" fontId="57" fillId="0" borderId="178" xfId="53" applyFont="1" applyFill="1" applyBorder="1" applyAlignment="1">
      <alignment horizontal="center" vertical="center" textRotation="255" wrapText="1" shrinkToFit="1"/>
    </xf>
    <xf numFmtId="0" fontId="18" fillId="28" borderId="178" xfId="53" applyNumberFormat="1" applyFont="1" applyFill="1" applyBorder="1" applyAlignment="1">
      <alignment vertical="center" shrinkToFit="1"/>
    </xf>
    <xf numFmtId="0" fontId="18" fillId="28" borderId="178" xfId="53" quotePrefix="1" applyNumberFormat="1" applyFont="1" applyFill="1" applyBorder="1" applyAlignment="1">
      <alignment vertical="center" shrinkToFit="1"/>
    </xf>
    <xf numFmtId="0" fontId="32" fillId="0" borderId="0" xfId="0" applyFont="1" applyFill="1" applyAlignment="1">
      <alignment vertical="center"/>
    </xf>
    <xf numFmtId="0" fontId="26" fillId="0" borderId="0" xfId="0" applyFont="1" applyAlignment="1">
      <alignment horizontal="left" vertical="center"/>
    </xf>
    <xf numFmtId="0" fontId="31" fillId="0" borderId="0" xfId="0" applyFont="1" applyAlignment="1">
      <alignment horizontal="center" vertical="center"/>
    </xf>
    <xf numFmtId="0" fontId="26" fillId="0" borderId="0" xfId="0" applyFont="1" applyAlignment="1">
      <alignment vertical="center"/>
    </xf>
    <xf numFmtId="0" fontId="59" fillId="0" borderId="29" xfId="0" applyFont="1" applyBorder="1" applyAlignment="1">
      <alignment vertical="center"/>
    </xf>
    <xf numFmtId="0" fontId="34" fillId="0" borderId="21" xfId="0" applyFont="1" applyFill="1" applyBorder="1" applyAlignment="1">
      <alignment horizontal="center" vertical="center" shrinkToFit="1"/>
    </xf>
    <xf numFmtId="0" fontId="34" fillId="0" borderId="105" xfId="0" applyFont="1" applyFill="1" applyBorder="1" applyAlignment="1">
      <alignment horizontal="center" vertical="center" shrinkToFit="1"/>
    </xf>
    <xf numFmtId="0" fontId="26" fillId="0" borderId="0" xfId="0" applyFont="1" applyAlignment="1">
      <alignment horizontal="center" vertical="center"/>
    </xf>
    <xf numFmtId="0" fontId="34" fillId="0" borderId="102" xfId="0" applyFont="1" applyFill="1" applyBorder="1" applyAlignment="1">
      <alignment horizontal="center" vertical="center" shrinkToFit="1"/>
    </xf>
    <xf numFmtId="0" fontId="34" fillId="0" borderId="106" xfId="0" applyFont="1" applyFill="1" applyBorder="1" applyAlignment="1">
      <alignment horizontal="center" vertical="center" shrinkToFit="1"/>
    </xf>
    <xf numFmtId="0" fontId="26" fillId="0" borderId="0" xfId="0" applyFont="1" applyFill="1" applyAlignment="1">
      <alignment horizontal="center" vertical="center" shrinkToFit="1"/>
    </xf>
    <xf numFmtId="0" fontId="20" fillId="0" borderId="22" xfId="0" applyFont="1" applyFill="1" applyBorder="1" applyAlignment="1">
      <alignment horizontal="center" vertical="center" shrinkToFit="1"/>
    </xf>
    <xf numFmtId="0" fontId="20" fillId="0" borderId="21" xfId="0" applyFont="1" applyFill="1" applyBorder="1" applyAlignment="1">
      <alignment horizontal="center" vertical="center" shrinkToFit="1"/>
    </xf>
    <xf numFmtId="0" fontId="20" fillId="0" borderId="105" xfId="0" applyFont="1" applyFill="1" applyBorder="1" applyAlignment="1">
      <alignment horizontal="center" vertical="center" shrinkToFit="1"/>
    </xf>
    <xf numFmtId="0" fontId="20" fillId="0" borderId="0" xfId="0" applyFont="1" applyAlignment="1">
      <alignment horizontal="center" vertical="center"/>
    </xf>
    <xf numFmtId="0" fontId="20" fillId="0" borderId="0" xfId="0" applyFont="1" applyFill="1" applyAlignment="1">
      <alignment horizontal="center" vertical="center" shrinkToFit="1"/>
    </xf>
    <xf numFmtId="0" fontId="34" fillId="0" borderId="38" xfId="0" applyFont="1" applyFill="1" applyBorder="1" applyAlignment="1">
      <alignment horizontal="center" vertical="center" shrinkToFit="1"/>
    </xf>
    <xf numFmtId="0" fontId="34" fillId="0" borderId="44" xfId="0" applyFont="1" applyFill="1" applyBorder="1" applyAlignment="1">
      <alignment horizontal="center" vertical="center" shrinkToFit="1"/>
    </xf>
    <xf numFmtId="0" fontId="32" fillId="0" borderId="0" xfId="0" applyFont="1" applyFill="1" applyAlignment="1"/>
    <xf numFmtId="0" fontId="85" fillId="0" borderId="111" xfId="0" applyFont="1" applyFill="1" applyBorder="1" applyAlignment="1">
      <alignment vertical="center" wrapText="1"/>
    </xf>
    <xf numFmtId="0" fontId="85" fillId="0" borderId="109" xfId="0" applyFont="1" applyFill="1" applyBorder="1" applyAlignment="1">
      <alignment vertical="center" wrapText="1"/>
    </xf>
    <xf numFmtId="0" fontId="85" fillId="0" borderId="112" xfId="0" applyFont="1" applyFill="1" applyBorder="1" applyAlignment="1">
      <alignment vertical="center" wrapText="1"/>
    </xf>
    <xf numFmtId="38" fontId="22" fillId="28" borderId="178" xfId="33" applyFont="1" applyFill="1" applyBorder="1" applyAlignment="1">
      <alignment shrinkToFit="1"/>
    </xf>
    <xf numFmtId="38" fontId="22" fillId="28" borderId="179" xfId="33" applyFont="1" applyFill="1" applyBorder="1" applyAlignment="1">
      <alignment shrinkToFit="1"/>
    </xf>
    <xf numFmtId="0" fontId="54" fillId="26" borderId="0" xfId="0" applyFont="1" applyFill="1" applyAlignment="1">
      <alignment vertical="center"/>
    </xf>
    <xf numFmtId="0" fontId="18" fillId="35" borderId="0" xfId="0" applyFont="1" applyFill="1" applyAlignment="1">
      <alignment vertical="center"/>
    </xf>
    <xf numFmtId="0" fontId="18" fillId="35" borderId="0" xfId="0" applyFont="1" applyFill="1" applyBorder="1" applyAlignment="1">
      <alignment vertical="center"/>
    </xf>
    <xf numFmtId="0" fontId="22" fillId="35" borderId="0" xfId="0" applyFont="1" applyFill="1" applyAlignment="1">
      <alignment horizontal="right" vertical="center"/>
    </xf>
    <xf numFmtId="0" fontId="54" fillId="0" borderId="0" xfId="0" applyFont="1" applyAlignment="1">
      <alignment vertical="center"/>
    </xf>
    <xf numFmtId="0" fontId="55" fillId="35" borderId="0" xfId="0" applyFont="1" applyFill="1" applyBorder="1" applyAlignment="1">
      <alignment horizontal="center" vertical="top"/>
    </xf>
    <xf numFmtId="0" fontId="18" fillId="35" borderId="0" xfId="0" applyFont="1" applyFill="1" applyBorder="1" applyAlignment="1">
      <alignment horizontal="center" vertical="center"/>
    </xf>
    <xf numFmtId="0" fontId="18" fillId="35" borderId="14" xfId="0" applyFont="1" applyFill="1" applyBorder="1" applyAlignment="1">
      <alignment vertical="center"/>
    </xf>
    <xf numFmtId="0" fontId="18" fillId="35" borderId="14" xfId="0" applyFont="1" applyFill="1" applyBorder="1" applyAlignment="1">
      <alignment horizontal="distributed" vertical="center" wrapText="1"/>
    </xf>
    <xf numFmtId="0" fontId="18" fillId="35" borderId="0" xfId="0" applyFont="1" applyFill="1" applyBorder="1" applyAlignment="1"/>
    <xf numFmtId="0" fontId="18" fillId="35" borderId="26" xfId="0" applyFont="1" applyFill="1" applyBorder="1" applyAlignment="1">
      <alignment vertical="center"/>
    </xf>
    <xf numFmtId="0" fontId="18" fillId="35" borderId="0" xfId="0" applyFont="1" applyFill="1" applyBorder="1" applyAlignment="1">
      <alignment horizontal="left" vertical="center"/>
    </xf>
    <xf numFmtId="0" fontId="18" fillId="26" borderId="0" xfId="0" applyFont="1" applyFill="1" applyBorder="1" applyAlignment="1">
      <alignment vertical="center"/>
    </xf>
    <xf numFmtId="0" fontId="18" fillId="35" borderId="16" xfId="0" applyFont="1" applyFill="1" applyBorder="1" applyAlignment="1">
      <alignment vertical="center"/>
    </xf>
    <xf numFmtId="0" fontId="18" fillId="35" borderId="17" xfId="0" applyFont="1" applyFill="1" applyBorder="1" applyAlignment="1">
      <alignment vertical="center"/>
    </xf>
    <xf numFmtId="0" fontId="18" fillId="35" borderId="10" xfId="0" applyFont="1" applyFill="1" applyBorder="1" applyAlignment="1">
      <alignment vertical="center"/>
    </xf>
    <xf numFmtId="0" fontId="18" fillId="35" borderId="0" xfId="0" applyFont="1" applyFill="1" applyBorder="1" applyAlignment="1">
      <alignment horizontal="distributed" vertical="center" wrapText="1"/>
    </xf>
    <xf numFmtId="0" fontId="21" fillId="35" borderId="0" xfId="0" applyFont="1" applyFill="1" applyBorder="1" applyAlignment="1">
      <alignment horizontal="distributed" vertical="center" wrapText="1"/>
    </xf>
    <xf numFmtId="0" fontId="18" fillId="35" borderId="13" xfId="0" applyFont="1" applyFill="1" applyBorder="1" applyAlignment="1">
      <alignment vertical="center"/>
    </xf>
    <xf numFmtId="0" fontId="18" fillId="35" borderId="25" xfId="0" applyFont="1" applyFill="1" applyBorder="1" applyAlignment="1">
      <alignment vertical="center"/>
    </xf>
    <xf numFmtId="0" fontId="18" fillId="35" borderId="24" xfId="0" applyFont="1" applyFill="1" applyBorder="1" applyAlignment="1">
      <alignment vertical="center"/>
    </xf>
    <xf numFmtId="0" fontId="21" fillId="26" borderId="0" xfId="0" applyFont="1" applyFill="1" applyBorder="1" applyAlignment="1">
      <alignment horizontal="left" vertical="center" wrapText="1"/>
    </xf>
    <xf numFmtId="0" fontId="21" fillId="26" borderId="0" xfId="0" applyFont="1" applyFill="1" applyBorder="1" applyAlignment="1">
      <alignment horizontal="center" vertical="center" wrapText="1"/>
    </xf>
    <xf numFmtId="0" fontId="21" fillId="26" borderId="0" xfId="0" applyFont="1" applyFill="1" applyBorder="1" applyAlignment="1">
      <alignment horizontal="left" vertical="center"/>
    </xf>
    <xf numFmtId="0" fontId="18" fillId="35" borderId="15" xfId="0" applyFont="1" applyFill="1" applyBorder="1" applyAlignment="1">
      <alignment vertical="center"/>
    </xf>
    <xf numFmtId="0" fontId="93" fillId="26" borderId="0" xfId="0" applyFont="1" applyFill="1" applyAlignment="1">
      <alignment horizontal="left" vertical="center"/>
    </xf>
    <xf numFmtId="0" fontId="23" fillId="35" borderId="0" xfId="0" applyFont="1" applyFill="1" applyBorder="1" applyAlignment="1">
      <alignment horizontal="distributed" vertical="center" wrapText="1"/>
    </xf>
    <xf numFmtId="0" fontId="23" fillId="35" borderId="14" xfId="0" applyFont="1" applyFill="1" applyBorder="1" applyAlignment="1">
      <alignment horizontal="distributed" vertical="center" wrapText="1"/>
    </xf>
    <xf numFmtId="0" fontId="94" fillId="35" borderId="0" xfId="0" applyFont="1" applyFill="1" applyBorder="1" applyAlignment="1">
      <alignment horizontal="left" vertical="center"/>
    </xf>
    <xf numFmtId="0" fontId="54" fillId="26" borderId="0" xfId="0" applyFont="1" applyFill="1" applyAlignment="1">
      <alignment horizontal="left" vertical="center"/>
    </xf>
    <xf numFmtId="0" fontId="94" fillId="26" borderId="0" xfId="0" applyFont="1" applyFill="1" applyAlignment="1">
      <alignment horizontal="left" vertical="center"/>
    </xf>
    <xf numFmtId="0" fontId="94" fillId="26" borderId="0" xfId="0" applyFont="1" applyFill="1" applyBorder="1" applyAlignment="1">
      <alignment horizontal="center" vertical="center"/>
    </xf>
    <xf numFmtId="0" fontId="94" fillId="35" borderId="0" xfId="0" applyFont="1" applyFill="1" applyAlignment="1">
      <alignment horizontal="left" vertical="center"/>
    </xf>
    <xf numFmtId="0" fontId="54" fillId="0" borderId="0" xfId="0" applyFont="1" applyBorder="1" applyAlignment="1">
      <alignment vertical="center"/>
    </xf>
    <xf numFmtId="0" fontId="18" fillId="35" borderId="0" xfId="0" applyFont="1" applyFill="1" applyAlignment="1">
      <alignment horizontal="distributed" vertical="center"/>
    </xf>
    <xf numFmtId="0" fontId="18" fillId="0" borderId="0" xfId="0" applyFont="1" applyFill="1" applyBorder="1" applyAlignment="1">
      <alignment vertical="center"/>
    </xf>
    <xf numFmtId="0" fontId="21" fillId="35" borderId="0" xfId="0" applyFont="1" applyFill="1" applyBorder="1" applyAlignment="1">
      <alignment vertical="center"/>
    </xf>
    <xf numFmtId="0" fontId="21" fillId="35" borderId="0" xfId="0" applyFont="1" applyFill="1" applyBorder="1" applyAlignment="1">
      <alignment horizontal="right" vertical="center"/>
    </xf>
    <xf numFmtId="0" fontId="56" fillId="35" borderId="0" xfId="0" applyFont="1" applyFill="1" applyBorder="1" applyAlignment="1">
      <alignment vertical="center"/>
    </xf>
    <xf numFmtId="0" fontId="18" fillId="35" borderId="0" xfId="0" applyFont="1" applyFill="1" applyBorder="1" applyAlignment="1">
      <alignment horizontal="distributed" vertical="center"/>
    </xf>
    <xf numFmtId="0" fontId="21" fillId="35" borderId="0" xfId="0" applyFont="1" applyFill="1" applyAlignment="1">
      <alignment vertical="center"/>
    </xf>
    <xf numFmtId="0" fontId="94" fillId="35" borderId="0" xfId="0" applyFont="1" applyFill="1" applyAlignment="1">
      <alignment vertical="center"/>
    </xf>
    <xf numFmtId="0" fontId="96" fillId="35" borderId="0" xfId="0" applyFont="1" applyFill="1" applyAlignment="1">
      <alignment vertical="center"/>
    </xf>
    <xf numFmtId="0" fontId="54" fillId="35" borderId="0" xfId="0" applyFont="1" applyFill="1" applyAlignment="1">
      <alignment vertical="center"/>
    </xf>
    <xf numFmtId="0" fontId="71" fillId="26" borderId="0" xfId="0" applyFont="1" applyFill="1" applyAlignment="1">
      <alignment vertical="center"/>
    </xf>
    <xf numFmtId="0" fontId="94" fillId="26" borderId="0" xfId="0" applyFont="1" applyFill="1" applyAlignment="1">
      <alignment vertical="center"/>
    </xf>
    <xf numFmtId="0" fontId="54" fillId="26" borderId="0" xfId="0" applyFont="1" applyFill="1" applyBorder="1" applyAlignment="1">
      <alignment vertical="center"/>
    </xf>
    <xf numFmtId="0" fontId="19" fillId="0" borderId="0" xfId="66" applyFont="1" applyFill="1" applyAlignment="1">
      <alignment vertical="center"/>
    </xf>
    <xf numFmtId="0" fontId="18" fillId="0" borderId="0" xfId="66" applyFont="1" applyFill="1" applyAlignment="1">
      <alignment vertical="center"/>
    </xf>
    <xf numFmtId="0" fontId="0" fillId="0" borderId="0" xfId="66" applyFont="1" applyAlignment="1">
      <alignment horizontal="right" vertical="top"/>
    </xf>
    <xf numFmtId="0" fontId="0" fillId="0" borderId="0" xfId="66" applyFont="1" applyAlignment="1">
      <alignment vertical="center"/>
    </xf>
    <xf numFmtId="0" fontId="18" fillId="0" borderId="0" xfId="66" applyFont="1" applyFill="1" applyBorder="1" applyAlignment="1">
      <alignment vertical="center"/>
    </xf>
    <xf numFmtId="0" fontId="97" fillId="0" borderId="0" xfId="66" applyFont="1" applyFill="1" applyBorder="1" applyAlignment="1">
      <alignment horizontal="left" vertical="center"/>
    </xf>
    <xf numFmtId="0" fontId="90" fillId="0" borderId="0" xfId="66" applyFont="1" applyFill="1" applyBorder="1" applyAlignment="1">
      <alignment vertical="center" wrapText="1"/>
    </xf>
    <xf numFmtId="0" fontId="26" fillId="0" borderId="0" xfId="66" applyFont="1" applyFill="1" applyBorder="1" applyAlignment="1">
      <alignment vertical="center"/>
    </xf>
    <xf numFmtId="0" fontId="56" fillId="0" borderId="0" xfId="66" applyFont="1" applyFill="1" applyAlignment="1">
      <alignment horizontal="distributed" vertical="center" indent="1"/>
    </xf>
    <xf numFmtId="0" fontId="98" fillId="0" borderId="0" xfId="66" applyFont="1" applyFill="1" applyBorder="1" applyAlignment="1">
      <alignment horizontal="center" vertical="center"/>
    </xf>
    <xf numFmtId="0" fontId="18" fillId="0" borderId="0" xfId="66" applyFont="1" applyFill="1" applyBorder="1" applyAlignment="1">
      <alignment horizontal="right" vertical="center"/>
    </xf>
    <xf numFmtId="0" fontId="21" fillId="0" borderId="0" xfId="66" applyFont="1" applyFill="1" applyBorder="1" applyAlignment="1">
      <alignment horizontal="right" vertical="center"/>
    </xf>
    <xf numFmtId="0" fontId="18" fillId="0" borderId="0" xfId="66" applyFont="1" applyFill="1" applyBorder="1" applyAlignment="1">
      <alignment horizontal="center" vertical="center" wrapText="1"/>
    </xf>
    <xf numFmtId="0" fontId="21" fillId="0" borderId="0" xfId="66" applyFont="1" applyFill="1" applyBorder="1" applyAlignment="1"/>
    <xf numFmtId="0" fontId="21" fillId="0" borderId="0" xfId="66" applyFont="1" applyFill="1" applyBorder="1" applyAlignment="1">
      <alignment vertical="center"/>
    </xf>
    <xf numFmtId="0" fontId="21" fillId="0" borderId="0" xfId="66" applyFont="1" applyFill="1" applyAlignment="1">
      <alignment vertical="center"/>
    </xf>
    <xf numFmtId="0" fontId="99" fillId="0" borderId="0" xfId="66" applyFont="1" applyFill="1" applyBorder="1" applyAlignment="1">
      <alignment vertical="center"/>
    </xf>
    <xf numFmtId="0" fontId="100" fillId="0" borderId="0" xfId="66" applyFont="1" applyFill="1" applyBorder="1" applyAlignment="1">
      <alignment vertical="center"/>
    </xf>
    <xf numFmtId="0" fontId="26" fillId="0" borderId="0" xfId="66" applyFont="1" applyAlignment="1">
      <alignment vertical="center"/>
    </xf>
    <xf numFmtId="0" fontId="21" fillId="0" borderId="0" xfId="66" applyFont="1" applyAlignment="1">
      <alignment vertical="center"/>
    </xf>
    <xf numFmtId="0" fontId="99" fillId="0" borderId="0" xfId="66" applyFont="1" applyAlignment="1">
      <alignment vertical="center" wrapText="1"/>
    </xf>
    <xf numFmtId="0" fontId="21" fillId="0" borderId="0" xfId="66" applyFont="1" applyAlignment="1">
      <alignment vertical="center" wrapText="1"/>
    </xf>
    <xf numFmtId="0" fontId="57" fillId="0" borderId="0" xfId="66" applyFont="1" applyAlignment="1">
      <alignment vertical="center"/>
    </xf>
    <xf numFmtId="0" fontId="99" fillId="0" borderId="0" xfId="66" applyFont="1" applyAlignment="1">
      <alignment vertical="center"/>
    </xf>
    <xf numFmtId="0" fontId="57" fillId="0" borderId="0" xfId="66" applyFont="1" applyAlignment="1">
      <alignment vertical="center" wrapText="1"/>
    </xf>
    <xf numFmtId="0" fontId="101" fillId="0" borderId="0" xfId="66" applyFont="1" applyAlignment="1">
      <alignment vertical="center" wrapText="1"/>
    </xf>
    <xf numFmtId="0" fontId="18" fillId="0" borderId="0" xfId="66" applyFont="1" applyAlignment="1">
      <alignment vertical="center"/>
    </xf>
    <xf numFmtId="0" fontId="101" fillId="0" borderId="0" xfId="66" applyFont="1" applyAlignment="1">
      <alignment vertical="center"/>
    </xf>
    <xf numFmtId="0" fontId="102" fillId="0" borderId="0" xfId="66" applyFont="1" applyAlignment="1">
      <alignment vertical="center"/>
    </xf>
    <xf numFmtId="0" fontId="95" fillId="0" borderId="0" xfId="44" applyFont="1" applyAlignment="1">
      <alignment vertical="center"/>
    </xf>
    <xf numFmtId="0" fontId="95" fillId="0" borderId="0" xfId="44" applyFont="1" applyFill="1" applyAlignment="1">
      <alignment vertical="center"/>
    </xf>
    <xf numFmtId="0" fontId="62" fillId="0" borderId="0" xfId="44">
      <alignment vertical="center"/>
    </xf>
    <xf numFmtId="0" fontId="95" fillId="27" borderId="0" xfId="44" applyFont="1" applyFill="1" applyAlignment="1">
      <alignment horizontal="left" vertical="center"/>
    </xf>
    <xf numFmtId="0" fontId="62" fillId="27" borderId="0" xfId="44" applyFill="1">
      <alignment vertical="center"/>
    </xf>
    <xf numFmtId="0" fontId="95" fillId="27" borderId="0" xfId="44" applyFont="1" applyFill="1">
      <alignment vertical="center"/>
    </xf>
    <xf numFmtId="0" fontId="27" fillId="33" borderId="234" xfId="67" applyFont="1" applyFill="1" applyBorder="1" applyAlignment="1">
      <alignment horizontal="center" vertical="center"/>
    </xf>
    <xf numFmtId="0" fontId="80" fillId="28" borderId="178" xfId="53" applyNumberFormat="1" applyFont="1" applyFill="1" applyBorder="1" applyAlignment="1">
      <alignment vertical="center" shrinkToFit="1"/>
    </xf>
    <xf numFmtId="0" fontId="80" fillId="28" borderId="179" xfId="53" applyNumberFormat="1" applyFont="1" applyFill="1" applyBorder="1" applyAlignment="1">
      <alignment vertical="center" shrinkToFit="1"/>
    </xf>
    <xf numFmtId="0" fontId="29" fillId="31" borderId="26" xfId="54" applyFont="1" applyFill="1" applyBorder="1" applyAlignment="1">
      <alignment vertical="center"/>
    </xf>
    <xf numFmtId="0" fontId="29" fillId="31" borderId="11" xfId="54" applyFont="1" applyFill="1" applyBorder="1" applyAlignment="1">
      <alignment vertical="center"/>
    </xf>
    <xf numFmtId="0" fontId="29" fillId="31" borderId="50" xfId="54" applyFont="1" applyFill="1" applyBorder="1" applyAlignment="1">
      <alignment vertical="center"/>
    </xf>
    <xf numFmtId="0" fontId="73" fillId="31" borderId="16" xfId="54" applyFont="1" applyFill="1" applyBorder="1" applyAlignment="1">
      <alignment vertical="center"/>
    </xf>
    <xf numFmtId="0" fontId="73" fillId="31" borderId="0" xfId="54" applyFont="1" applyFill="1" applyBorder="1" applyAlignment="1">
      <alignment vertical="center"/>
    </xf>
    <xf numFmtId="0" fontId="73" fillId="31" borderId="31" xfId="54" applyFont="1" applyFill="1" applyBorder="1" applyAlignment="1">
      <alignment vertical="center"/>
    </xf>
    <xf numFmtId="0" fontId="73" fillId="31" borderId="13" xfId="54" applyFont="1" applyFill="1" applyBorder="1" applyAlignment="1">
      <alignment vertical="center"/>
    </xf>
    <xf numFmtId="0" fontId="73" fillId="31" borderId="14" xfId="54" applyFont="1" applyFill="1" applyBorder="1" applyAlignment="1">
      <alignment vertical="center"/>
    </xf>
    <xf numFmtId="0" fontId="73" fillId="31" borderId="43" xfId="54" applyFont="1" applyFill="1" applyBorder="1" applyAlignment="1">
      <alignment vertical="center"/>
    </xf>
    <xf numFmtId="0" fontId="73" fillId="31" borderId="36" xfId="54" applyFont="1" applyFill="1" applyBorder="1" applyAlignment="1">
      <alignment vertical="center"/>
    </xf>
    <xf numFmtId="0" fontId="73" fillId="31" borderId="32" xfId="54" applyFont="1" applyFill="1" applyBorder="1" applyAlignment="1">
      <alignment vertical="center"/>
    </xf>
    <xf numFmtId="0" fontId="73" fillId="31" borderId="33" xfId="54" applyFont="1" applyFill="1" applyBorder="1" applyAlignment="1">
      <alignment vertical="center"/>
    </xf>
    <xf numFmtId="0" fontId="106" fillId="0" borderId="0" xfId="81" applyFont="1">
      <alignment vertical="center"/>
    </xf>
    <xf numFmtId="0" fontId="13" fillId="0" borderId="0" xfId="81" applyFont="1">
      <alignment vertical="center"/>
    </xf>
    <xf numFmtId="0" fontId="13" fillId="0" borderId="11" xfId="81" applyFont="1" applyBorder="1" applyProtection="1">
      <alignment vertical="center"/>
      <protection locked="0"/>
    </xf>
    <xf numFmtId="0" fontId="13" fillId="0" borderId="26" xfId="81" applyFont="1" applyBorder="1" applyProtection="1">
      <alignment vertical="center"/>
      <protection locked="0"/>
    </xf>
    <xf numFmtId="0" fontId="13" fillId="0" borderId="12" xfId="81" applyFont="1" applyBorder="1" applyProtection="1">
      <alignment vertical="center"/>
      <protection locked="0"/>
    </xf>
    <xf numFmtId="0" fontId="13" fillId="32" borderId="11" xfId="81" applyFont="1" applyFill="1" applyBorder="1">
      <alignment vertical="center"/>
    </xf>
    <xf numFmtId="0" fontId="13" fillId="32" borderId="26" xfId="81" applyFont="1" applyFill="1" applyBorder="1">
      <alignment vertical="center"/>
    </xf>
    <xf numFmtId="0" fontId="13" fillId="32" borderId="12" xfId="81" applyFont="1" applyFill="1" applyBorder="1">
      <alignment vertical="center"/>
    </xf>
    <xf numFmtId="14" fontId="13" fillId="0" borderId="18" xfId="81" applyNumberFormat="1" applyFont="1" applyBorder="1" applyAlignment="1" applyProtection="1">
      <alignment horizontal="center" vertical="center"/>
      <protection locked="0"/>
    </xf>
    <xf numFmtId="0" fontId="13" fillId="32" borderId="11" xfId="81" applyFont="1" applyFill="1" applyBorder="1" applyAlignment="1">
      <alignment horizontal="center" vertical="center"/>
    </xf>
    <xf numFmtId="0" fontId="13" fillId="0" borderId="18" xfId="81" applyFont="1" applyBorder="1" applyProtection="1">
      <alignment vertical="center"/>
      <protection locked="0"/>
    </xf>
    <xf numFmtId="0" fontId="107" fillId="0" borderId="0" xfId="81" applyFont="1">
      <alignment vertical="center"/>
    </xf>
    <xf numFmtId="0" fontId="108" fillId="0" borderId="0" xfId="81" applyFont="1">
      <alignment vertical="center"/>
    </xf>
    <xf numFmtId="0" fontId="13" fillId="32" borderId="18" xfId="81" applyFont="1" applyFill="1" applyBorder="1" applyAlignment="1">
      <alignment horizontal="center" vertical="center" wrapText="1"/>
    </xf>
    <xf numFmtId="0" fontId="109" fillId="0" borderId="0" xfId="81" applyFont="1" applyAlignment="1" applyProtection="1">
      <alignment vertical="center" wrapText="1"/>
      <protection locked="0"/>
    </xf>
    <xf numFmtId="0" fontId="107" fillId="0" borderId="18" xfId="81" applyFont="1" applyBorder="1" applyAlignment="1" applyProtection="1">
      <alignment horizontal="center" vertical="center"/>
      <protection locked="0"/>
    </xf>
    <xf numFmtId="0" fontId="107" fillId="0" borderId="0" xfId="81" applyFont="1" applyAlignment="1">
      <alignment horizontal="center" vertical="center"/>
    </xf>
    <xf numFmtId="0" fontId="32" fillId="0" borderId="0" xfId="81" applyFont="1" applyAlignment="1" applyProtection="1">
      <alignment horizontal="center" vertical="center" wrapText="1"/>
      <protection locked="0"/>
    </xf>
    <xf numFmtId="0" fontId="13" fillId="0" borderId="18" xfId="81" applyFont="1" applyBorder="1" applyAlignment="1" applyProtection="1">
      <alignment horizontal="center" vertical="center" wrapText="1"/>
      <protection locked="0"/>
    </xf>
    <xf numFmtId="0" fontId="13" fillId="0" borderId="0" xfId="81" applyFont="1" applyAlignment="1">
      <alignment horizontal="center" vertical="center" wrapText="1"/>
    </xf>
    <xf numFmtId="0" fontId="13" fillId="32" borderId="18" xfId="81" applyFont="1" applyFill="1" applyBorder="1" applyAlignment="1">
      <alignment horizontal="center" vertical="center"/>
    </xf>
    <xf numFmtId="0" fontId="13" fillId="0" borderId="18" xfId="81" applyFont="1" applyBorder="1" applyAlignment="1" applyProtection="1">
      <alignment horizontal="center" vertical="center"/>
      <protection locked="0"/>
    </xf>
    <xf numFmtId="0" fontId="13" fillId="0" borderId="18" xfId="81" applyFont="1" applyBorder="1" applyAlignment="1" applyProtection="1">
      <alignment vertical="center" wrapTex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0" borderId="0" xfId="81" applyFont="1" applyAlignment="1">
      <alignment horizontal="right" vertical="center"/>
    </xf>
    <xf numFmtId="0" fontId="62" fillId="0" borderId="0" xfId="82"/>
    <xf numFmtId="0" fontId="62" fillId="0" borderId="0" xfId="82" applyAlignment="1">
      <alignment horizontal="center"/>
    </xf>
    <xf numFmtId="38" fontId="62" fillId="25" borderId="0" xfId="51" applyFont="1" applyFill="1" applyAlignment="1">
      <alignment horizontal="right"/>
    </xf>
    <xf numFmtId="0" fontId="62" fillId="0" borderId="0" xfId="82" applyFill="1"/>
    <xf numFmtId="0" fontId="62" fillId="0" borderId="0" xfId="82" applyFill="1" applyAlignment="1">
      <alignment horizontal="center"/>
    </xf>
    <xf numFmtId="0" fontId="27" fillId="0" borderId="0" xfId="0" applyFont="1" applyAlignment="1"/>
    <xf numFmtId="0" fontId="27" fillId="0" borderId="0" xfId="0" applyFont="1" applyAlignment="1">
      <alignment horizontal="center"/>
    </xf>
    <xf numFmtId="0" fontId="26" fillId="0" borderId="0" xfId="0" applyFont="1" applyAlignment="1"/>
    <xf numFmtId="0" fontId="113" fillId="0" borderId="0" xfId="0" applyFont="1" applyAlignment="1"/>
    <xf numFmtId="0" fontId="71" fillId="0" borderId="20" xfId="0" applyFont="1" applyBorder="1" applyAlignment="1">
      <alignment vertical="center"/>
    </xf>
    <xf numFmtId="0" fontId="116" fillId="0" borderId="0" xfId="0" applyFont="1" applyFill="1" applyBorder="1" applyAlignment="1">
      <alignment horizontal="left" vertical="center"/>
    </xf>
    <xf numFmtId="0" fontId="88" fillId="0" borderId="0" xfId="0" applyFont="1" applyFill="1" applyAlignment="1">
      <alignment horizontal="left" vertical="center" wrapText="1"/>
    </xf>
    <xf numFmtId="0" fontId="26" fillId="0" borderId="0" xfId="0" applyFont="1" applyFill="1" applyAlignment="1">
      <alignment vertical="center" wrapText="1"/>
    </xf>
    <xf numFmtId="0" fontId="85" fillId="0" borderId="110" xfId="0" applyFont="1" applyFill="1" applyBorder="1" applyAlignment="1">
      <alignment horizontal="center" vertical="center" wrapText="1"/>
    </xf>
    <xf numFmtId="0" fontId="85" fillId="0" borderId="107" xfId="0" applyFont="1" applyFill="1" applyBorder="1" applyAlignment="1">
      <alignment vertical="center" wrapText="1"/>
    </xf>
    <xf numFmtId="0" fontId="18" fillId="0" borderId="60" xfId="53" applyFont="1" applyFill="1" applyBorder="1" applyAlignment="1">
      <alignment vertical="center"/>
    </xf>
    <xf numFmtId="0" fontId="18" fillId="0" borderId="60" xfId="53" applyFont="1" applyFill="1" applyBorder="1" applyAlignment="1">
      <alignment vertical="center"/>
    </xf>
    <xf numFmtId="0" fontId="55" fillId="35" borderId="0" xfId="0" applyFont="1" applyFill="1" applyAlignment="1">
      <alignment horizontal="center" vertical="top"/>
    </xf>
    <xf numFmtId="0" fontId="56" fillId="35" borderId="0" xfId="0" applyFont="1" applyFill="1" applyAlignment="1">
      <alignment horizontal="left" vertical="center"/>
    </xf>
    <xf numFmtId="0" fontId="18" fillId="26" borderId="14" xfId="0" applyFont="1" applyFill="1" applyBorder="1" applyAlignment="1">
      <alignment horizontal="distributed" vertical="center"/>
    </xf>
    <xf numFmtId="0" fontId="18" fillId="26" borderId="10" xfId="0" applyFont="1" applyFill="1" applyBorder="1" applyAlignment="1">
      <alignment horizontal="distributed" vertical="center"/>
    </xf>
    <xf numFmtId="0" fontId="18" fillId="26" borderId="0" xfId="0" applyFont="1" applyFill="1" applyAlignment="1">
      <alignment vertical="center"/>
    </xf>
    <xf numFmtId="0" fontId="21" fillId="35" borderId="0" xfId="0" applyFont="1" applyFill="1" applyAlignment="1">
      <alignment horizontal="distributed" vertical="center"/>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24" xfId="0" applyFont="1" applyFill="1" applyBorder="1" applyAlignment="1">
      <alignment horizontal="center"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24" xfId="0" applyFont="1" applyFill="1" applyBorder="1" applyAlignment="1">
      <alignment vertical="center"/>
    </xf>
    <xf numFmtId="0" fontId="18" fillId="26" borderId="0" xfId="0" applyFont="1" applyFill="1" applyBorder="1" applyAlignment="1">
      <alignment horizontal="distributed" vertical="center"/>
    </xf>
    <xf numFmtId="0" fontId="18" fillId="26" borderId="0"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0" fillId="26" borderId="25"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24" xfId="0" applyFont="1" applyFill="1" applyBorder="1" applyAlignment="1">
      <alignment vertical="center"/>
    </xf>
    <xf numFmtId="0" fontId="18" fillId="26" borderId="16" xfId="0" applyFont="1" applyFill="1" applyBorder="1" applyAlignment="1">
      <alignment vertical="center"/>
    </xf>
    <xf numFmtId="0" fontId="18" fillId="26" borderId="15" xfId="0" applyFont="1" applyFill="1" applyBorder="1" applyAlignment="1">
      <alignment vertical="center"/>
    </xf>
    <xf numFmtId="0" fontId="18" fillId="26" borderId="17" xfId="0" applyFont="1" applyFill="1" applyBorder="1" applyAlignment="1">
      <alignment horizontal="center" vertical="center" wrapText="1"/>
    </xf>
    <xf numFmtId="0" fontId="18" fillId="26" borderId="0" xfId="0" applyFont="1" applyFill="1" applyBorder="1" applyAlignment="1">
      <alignment horizontal="center" vertical="center"/>
    </xf>
    <xf numFmtId="0" fontId="18" fillId="26" borderId="15" xfId="0" applyFont="1" applyFill="1" applyBorder="1" applyAlignment="1">
      <alignment horizontal="center" vertical="center"/>
    </xf>
    <xf numFmtId="0" fontId="18" fillId="26" borderId="13" xfId="0" applyFont="1" applyFill="1" applyBorder="1" applyAlignment="1">
      <alignment vertical="center"/>
    </xf>
    <xf numFmtId="0" fontId="18" fillId="35" borderId="0" xfId="0" applyFont="1" applyFill="1" applyBorder="1" applyAlignment="1">
      <alignment horizontal="right" vertical="center"/>
    </xf>
    <xf numFmtId="0" fontId="56" fillId="35" borderId="0" xfId="0" applyFont="1" applyFill="1" applyAlignment="1">
      <alignment vertical="center"/>
    </xf>
    <xf numFmtId="0" fontId="18" fillId="26" borderId="16" xfId="0" applyFont="1" applyFill="1" applyBorder="1" applyAlignment="1">
      <alignment horizontal="center" vertical="center" wrapText="1"/>
    </xf>
    <xf numFmtId="0" fontId="95" fillId="0" borderId="0" xfId="44" applyFont="1" applyAlignment="1">
      <alignment horizontal="center" vertical="center"/>
    </xf>
    <xf numFmtId="0" fontId="95" fillId="0" borderId="0" xfId="44" applyFont="1">
      <alignment vertical="center"/>
    </xf>
    <xf numFmtId="0" fontId="62" fillId="25" borderId="0" xfId="82" applyFill="1" applyAlignment="1">
      <alignment horizontal="center"/>
    </xf>
    <xf numFmtId="0" fontId="79" fillId="0" borderId="0" xfId="83" applyFont="1" applyFill="1" applyBorder="1" applyAlignment="1">
      <alignment vertical="center"/>
    </xf>
    <xf numFmtId="0" fontId="79" fillId="0" borderId="0" xfId="83" applyFont="1" applyFill="1" applyBorder="1" applyAlignment="1">
      <alignment horizontal="center" vertical="center"/>
    </xf>
    <xf numFmtId="0" fontId="79" fillId="0" borderId="0" xfId="83" applyFont="1" applyFill="1" applyBorder="1" applyAlignment="1">
      <alignment horizontal="left" vertical="center"/>
    </xf>
    <xf numFmtId="0" fontId="118" fillId="36" borderId="0" xfId="83" applyFont="1" applyFill="1">
      <alignment vertical="center"/>
    </xf>
    <xf numFmtId="0" fontId="118" fillId="36" borderId="0" xfId="83" applyFont="1" applyFill="1" applyAlignment="1">
      <alignment horizontal="center" vertical="center"/>
    </xf>
    <xf numFmtId="0" fontId="79" fillId="0" borderId="13" xfId="83" applyFont="1" applyFill="1" applyBorder="1" applyAlignment="1">
      <alignment vertical="center"/>
    </xf>
    <xf numFmtId="0" fontId="79" fillId="0" borderId="14" xfId="83" applyFont="1" applyFill="1" applyBorder="1" applyAlignment="1">
      <alignment vertical="center"/>
    </xf>
    <xf numFmtId="0" fontId="79" fillId="0" borderId="25" xfId="83" applyFont="1" applyFill="1" applyBorder="1" applyAlignment="1">
      <alignment vertical="center"/>
    </xf>
    <xf numFmtId="0" fontId="79" fillId="0" borderId="16" xfId="83" applyFont="1" applyFill="1" applyBorder="1" applyAlignment="1">
      <alignment vertical="center"/>
    </xf>
    <xf numFmtId="0" fontId="79" fillId="0" borderId="0" xfId="84" quotePrefix="1" applyFont="1" applyFill="1" applyAlignment="1"/>
    <xf numFmtId="0" fontId="118" fillId="0" borderId="0" xfId="83" applyFont="1" applyFill="1" applyAlignment="1">
      <alignment horizontal="center" vertical="center"/>
    </xf>
    <xf numFmtId="0" fontId="79" fillId="0" borderId="15" xfId="83" applyFont="1" applyFill="1" applyBorder="1" applyAlignment="1">
      <alignment vertical="center"/>
    </xf>
    <xf numFmtId="0" fontId="79" fillId="31" borderId="0" xfId="83" applyFont="1" applyFill="1" applyBorder="1" applyAlignment="1">
      <alignment vertical="center"/>
    </xf>
    <xf numFmtId="0" fontId="79" fillId="0" borderId="0" xfId="83" applyNumberFormat="1" applyFont="1" applyFill="1" applyBorder="1" applyAlignment="1">
      <alignment vertical="center"/>
    </xf>
    <xf numFmtId="0" fontId="79" fillId="0" borderId="17" xfId="83" applyFont="1" applyFill="1" applyBorder="1" applyAlignment="1">
      <alignment vertical="center"/>
    </xf>
    <xf numFmtId="0" fontId="79" fillId="0" borderId="24" xfId="83" applyFont="1" applyFill="1" applyBorder="1" applyAlignment="1">
      <alignment vertical="center"/>
    </xf>
    <xf numFmtId="0" fontId="79" fillId="0" borderId="10" xfId="83" applyFont="1" applyFill="1" applyBorder="1" applyAlignment="1">
      <alignment vertical="center"/>
    </xf>
    <xf numFmtId="0" fontId="79" fillId="0" borderId="24" xfId="83" applyFont="1" applyFill="1" applyBorder="1" applyAlignment="1">
      <alignment horizontal="center" vertical="center"/>
    </xf>
    <xf numFmtId="0" fontId="118" fillId="0" borderId="0" xfId="83" applyFont="1" applyFill="1">
      <alignment vertical="center"/>
    </xf>
    <xf numFmtId="0" fontId="18" fillId="0" borderId="213" xfId="53" applyFont="1" applyFill="1" applyBorder="1">
      <alignment vertical="center"/>
    </xf>
    <xf numFmtId="0" fontId="66" fillId="0" borderId="213" xfId="53" applyFont="1" applyFill="1" applyBorder="1">
      <alignment vertical="center"/>
    </xf>
    <xf numFmtId="0" fontId="66" fillId="0" borderId="213" xfId="53" applyFont="1" applyFill="1" applyBorder="1" applyAlignment="1">
      <alignment horizontal="center" vertical="center"/>
    </xf>
    <xf numFmtId="0" fontId="18" fillId="0" borderId="213" xfId="53" quotePrefix="1" applyFont="1" applyFill="1" applyBorder="1">
      <alignment vertical="center"/>
    </xf>
    <xf numFmtId="0" fontId="18" fillId="0" borderId="236" xfId="53" applyFont="1" applyFill="1" applyBorder="1">
      <alignment vertical="center"/>
    </xf>
    <xf numFmtId="186" fontId="15" fillId="27" borderId="16" xfId="0" applyNumberFormat="1" applyFont="1" applyFill="1" applyBorder="1" applyAlignment="1" applyProtection="1">
      <alignment horizontal="left" indent="1"/>
    </xf>
    <xf numFmtId="0" fontId="0" fillId="27" borderId="11" xfId="81" applyFont="1" applyFill="1" applyBorder="1" applyProtection="1">
      <alignment vertical="center"/>
      <protection locked="0"/>
    </xf>
    <xf numFmtId="0" fontId="13" fillId="27" borderId="26" xfId="81" applyFont="1" applyFill="1" applyBorder="1" applyProtection="1">
      <alignment vertical="center"/>
      <protection locked="0"/>
    </xf>
    <xf numFmtId="0" fontId="13" fillId="27" borderId="12" xfId="81" applyFont="1" applyFill="1" applyBorder="1" applyProtection="1">
      <alignment vertical="center"/>
      <protection locked="0"/>
    </xf>
    <xf numFmtId="0" fontId="13" fillId="27" borderId="11" xfId="81" applyFont="1" applyFill="1" applyBorder="1" applyProtection="1">
      <alignment vertical="center"/>
      <protection locked="0"/>
    </xf>
    <xf numFmtId="14" fontId="13" fillId="28" borderId="18" xfId="81" applyNumberFormat="1" applyFont="1" applyFill="1" applyBorder="1" applyAlignment="1" applyProtection="1">
      <alignment horizontal="center" vertical="center"/>
      <protection locked="0"/>
    </xf>
    <xf numFmtId="0" fontId="13" fillId="28" borderId="18" xfId="81" applyFont="1" applyFill="1" applyBorder="1" applyProtection="1">
      <alignment vertical="center"/>
      <protection locked="0"/>
    </xf>
    <xf numFmtId="0" fontId="107"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horizontal="center" vertical="center" wrapText="1"/>
      <protection locked="0"/>
    </xf>
    <xf numFmtId="0" fontId="13" fillId="28" borderId="18" xfId="81" applyFont="1" applyFill="1" applyBorder="1" applyAlignment="1" applyProtection="1">
      <alignment horizontal="center" vertical="center"/>
      <protection locked="0"/>
    </xf>
    <xf numFmtId="0" fontId="13" fillId="28" borderId="18" xfId="81" applyFont="1" applyFill="1" applyBorder="1" applyAlignment="1" applyProtection="1">
      <alignment vertical="center" wrapText="1"/>
      <protection locked="0"/>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19" fillId="0" borderId="0" xfId="86" applyFont="1" applyAlignment="1">
      <alignment horizontal="left" vertical="center"/>
    </xf>
    <xf numFmtId="0" fontId="83" fillId="0" borderId="0" xfId="86" applyFont="1">
      <alignment vertical="center"/>
    </xf>
    <xf numFmtId="0" fontId="119" fillId="0" borderId="0" xfId="86" applyFont="1" applyAlignment="1">
      <alignment horizontal="justify" vertical="center"/>
    </xf>
    <xf numFmtId="0" fontId="120" fillId="0" borderId="0" xfId="86" applyFont="1" applyFill="1" applyAlignment="1">
      <alignment horizontal="justify" vertical="center"/>
    </xf>
    <xf numFmtId="0" fontId="83" fillId="0" borderId="0" xfId="86" applyFont="1" applyFill="1">
      <alignment vertical="center"/>
    </xf>
    <xf numFmtId="0" fontId="121" fillId="0" borderId="0" xfId="86" applyFont="1" applyFill="1" applyAlignment="1">
      <alignment vertical="center" wrapText="1"/>
    </xf>
    <xf numFmtId="0" fontId="83" fillId="0" borderId="0" xfId="86" applyFont="1" applyFill="1" applyAlignment="1">
      <alignment vertical="center"/>
    </xf>
    <xf numFmtId="0" fontId="122" fillId="0" borderId="0" xfId="86" applyFont="1" applyAlignment="1">
      <alignment horizontal="center" vertical="center"/>
    </xf>
    <xf numFmtId="0" fontId="121" fillId="0" borderId="0" xfId="86" applyFont="1" applyAlignment="1">
      <alignment horizontal="justify" vertical="center"/>
    </xf>
    <xf numFmtId="0" fontId="121" fillId="0" borderId="0" xfId="86" applyFont="1" applyAlignment="1">
      <alignment vertical="center" wrapText="1"/>
    </xf>
    <xf numFmtId="0" fontId="121" fillId="0" borderId="256" xfId="86" applyFont="1" applyBorder="1" applyAlignment="1">
      <alignment horizontal="justify" vertical="top" wrapText="1"/>
    </xf>
    <xf numFmtId="0" fontId="83" fillId="0" borderId="257" xfId="86" applyFont="1" applyBorder="1">
      <alignment vertical="center"/>
    </xf>
    <xf numFmtId="0" fontId="83" fillId="0" borderId="258" xfId="86" applyFont="1" applyBorder="1">
      <alignment vertical="center"/>
    </xf>
    <xf numFmtId="0" fontId="83" fillId="0" borderId="259" xfId="86" applyFont="1" applyBorder="1" applyAlignment="1">
      <alignment horizontal="justify" vertical="top" wrapText="1"/>
    </xf>
    <xf numFmtId="0" fontId="83" fillId="0" borderId="0" xfId="86" applyFont="1" applyBorder="1">
      <alignment vertical="center"/>
    </xf>
    <xf numFmtId="0" fontId="83" fillId="0" borderId="260" xfId="86" applyFont="1" applyBorder="1">
      <alignment vertical="center"/>
    </xf>
    <xf numFmtId="0" fontId="121" fillId="0" borderId="261" xfId="86" applyFont="1" applyBorder="1" applyAlignment="1">
      <alignment horizontal="justify" vertical="top" wrapText="1"/>
    </xf>
    <xf numFmtId="0" fontId="83" fillId="0" borderId="262" xfId="86" applyFont="1" applyBorder="1">
      <alignment vertical="center"/>
    </xf>
    <xf numFmtId="0" fontId="83" fillId="0" borderId="263" xfId="86" applyFont="1" applyBorder="1">
      <alignment vertical="center"/>
    </xf>
    <xf numFmtId="0" fontId="125" fillId="0" borderId="30" xfId="86" applyFont="1" applyBorder="1" applyAlignment="1">
      <alignment horizontal="center" vertical="center" wrapText="1"/>
    </xf>
    <xf numFmtId="0" fontId="125" fillId="0" borderId="122" xfId="86" applyFont="1" applyBorder="1" applyAlignment="1">
      <alignment horizontal="center" vertical="center" wrapText="1"/>
    </xf>
    <xf numFmtId="0" fontId="123" fillId="0" borderId="109" xfId="86" applyFont="1" applyBorder="1" applyAlignment="1">
      <alignment horizontal="center" vertical="center" wrapText="1"/>
    </xf>
    <xf numFmtId="0" fontId="123" fillId="0" borderId="112" xfId="86" applyFont="1" applyBorder="1" applyAlignment="1">
      <alignment horizontal="center" vertical="center" wrapText="1"/>
    </xf>
    <xf numFmtId="0" fontId="126" fillId="0" borderId="112" xfId="86" applyFont="1" applyBorder="1" applyAlignment="1">
      <alignment horizontal="center" vertical="center" wrapText="1"/>
    </xf>
    <xf numFmtId="0" fontId="123" fillId="0" borderId="33" xfId="86" applyFont="1" applyBorder="1" applyAlignment="1">
      <alignment horizontal="center" vertical="center" wrapText="1"/>
    </xf>
    <xf numFmtId="0" fontId="127" fillId="0" borderId="112" xfId="86" applyFont="1" applyBorder="1" applyAlignment="1">
      <alignment horizontal="center" vertical="center" wrapText="1"/>
    </xf>
    <xf numFmtId="0" fontId="22" fillId="0" borderId="0" xfId="0" applyFont="1"/>
    <xf numFmtId="0" fontId="20" fillId="0" borderId="0" xfId="0" applyFont="1"/>
    <xf numFmtId="0" fontId="26" fillId="0" borderId="0" xfId="0" applyFont="1" applyAlignment="1">
      <alignment horizontal="center"/>
    </xf>
    <xf numFmtId="0" fontId="86" fillId="0" borderId="13" xfId="0" applyFont="1" applyFill="1" applyBorder="1" applyAlignment="1">
      <alignment vertical="center"/>
    </xf>
    <xf numFmtId="0" fontId="85" fillId="0" borderId="0" xfId="0" applyFont="1" applyAlignment="1">
      <alignment horizontal="right"/>
    </xf>
    <xf numFmtId="0" fontId="26" fillId="0" borderId="0" xfId="0" applyFont="1"/>
    <xf numFmtId="0" fontId="86" fillId="0" borderId="17" xfId="0" applyFont="1" applyFill="1" applyBorder="1" applyAlignment="1">
      <alignment vertical="center"/>
    </xf>
    <xf numFmtId="0" fontId="31" fillId="0" borderId="0" xfId="0" applyFont="1" applyAlignment="1"/>
    <xf numFmtId="0" fontId="85" fillId="0" borderId="0" xfId="0" applyFont="1" applyAlignment="1">
      <alignment horizontal="right" vertical="top"/>
    </xf>
    <xf numFmtId="0" fontId="85" fillId="0" borderId="0" xfId="0" applyFont="1" applyFill="1" applyBorder="1" applyAlignment="1">
      <alignment horizontal="distributed" vertical="center" shrinkToFit="1"/>
    </xf>
    <xf numFmtId="0" fontId="130" fillId="0" borderId="0" xfId="0" applyFont="1" applyFill="1" applyBorder="1" applyAlignment="1">
      <alignment horizontal="center" shrinkToFit="1"/>
    </xf>
    <xf numFmtId="0" fontId="26" fillId="0" borderId="0" xfId="0" applyFont="1" applyFill="1" applyBorder="1" applyAlignment="1">
      <alignment horizontal="center"/>
    </xf>
    <xf numFmtId="0" fontId="85" fillId="0" borderId="0" xfId="0"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Fill="1" applyBorder="1" applyAlignment="1">
      <alignment vertical="center"/>
    </xf>
    <xf numFmtId="0" fontId="26" fillId="0" borderId="0" xfId="0" applyFont="1" applyFill="1" applyAlignment="1">
      <alignment horizontal="center"/>
    </xf>
    <xf numFmtId="0" fontId="85" fillId="0" borderId="0" xfId="0" applyFont="1" applyFill="1" applyAlignment="1">
      <alignment shrinkToFit="1"/>
    </xf>
    <xf numFmtId="0" fontId="32" fillId="0" borderId="0" xfId="0" applyFont="1" applyFill="1"/>
    <xf numFmtId="0" fontId="132" fillId="0" borderId="0" xfId="0" applyFont="1" applyFill="1" applyBorder="1" applyAlignment="1">
      <alignment horizontal="center"/>
    </xf>
    <xf numFmtId="0" fontId="130" fillId="27" borderId="18" xfId="0" applyFont="1" applyFill="1" applyBorder="1" applyAlignment="1">
      <alignment shrinkToFit="1"/>
    </xf>
    <xf numFmtId="49" fontId="130" fillId="0" borderId="0" xfId="0" applyNumberFormat="1" applyFont="1" applyFill="1" applyBorder="1" applyAlignment="1">
      <alignment shrinkToFit="1"/>
    </xf>
    <xf numFmtId="0" fontId="130" fillId="33" borderId="18" xfId="0" applyFont="1" applyFill="1" applyBorder="1" applyAlignment="1">
      <alignment shrinkToFit="1"/>
    </xf>
    <xf numFmtId="0" fontId="130" fillId="37" borderId="21" xfId="0" applyFont="1" applyFill="1" applyBorder="1" applyAlignment="1">
      <alignment horizontal="center"/>
    </xf>
    <xf numFmtId="0" fontId="130" fillId="37" borderId="194" xfId="0" applyFont="1" applyFill="1" applyBorder="1" applyAlignment="1">
      <alignment horizontal="center"/>
    </xf>
    <xf numFmtId="0" fontId="130" fillId="38" borderId="18" xfId="0" applyFont="1" applyFill="1" applyBorder="1" applyAlignment="1">
      <alignment shrinkToFit="1"/>
    </xf>
    <xf numFmtId="0" fontId="130" fillId="0" borderId="0" xfId="0" applyFont="1" applyFill="1" applyBorder="1" applyAlignment="1">
      <alignment shrinkToFit="1"/>
    </xf>
    <xf numFmtId="0" fontId="32" fillId="34" borderId="264" xfId="0" applyFont="1" applyFill="1" applyBorder="1" applyAlignment="1">
      <alignment horizontal="left" vertical="center" shrinkToFit="1"/>
    </xf>
    <xf numFmtId="0" fontId="130" fillId="33" borderId="22" xfId="0" applyFont="1" applyFill="1" applyBorder="1" applyAlignment="1">
      <alignment shrinkToFit="1"/>
    </xf>
    <xf numFmtId="0" fontId="86" fillId="37" borderId="194" xfId="0" applyFont="1" applyFill="1" applyBorder="1" applyAlignment="1">
      <alignment horizontal="center" vertical="center"/>
    </xf>
    <xf numFmtId="0" fontId="85" fillId="0" borderId="22" xfId="0" applyFont="1" applyBorder="1" applyAlignment="1">
      <alignment horizontal="center" shrinkToFit="1"/>
    </xf>
    <xf numFmtId="0" fontId="85" fillId="0" borderId="18" xfId="0" applyFont="1" applyBorder="1" applyAlignment="1">
      <alignment horizontal="distributed" vertical="center" shrinkToFit="1"/>
    </xf>
    <xf numFmtId="0" fontId="32" fillId="0" borderId="0" xfId="0" applyFont="1" applyFill="1" applyBorder="1"/>
    <xf numFmtId="38" fontId="130" fillId="34" borderId="201" xfId="87" applyFont="1" applyFill="1" applyBorder="1" applyAlignment="1">
      <alignment horizontal="center" shrinkToFit="1"/>
    </xf>
    <xf numFmtId="0" fontId="26" fillId="0" borderId="265" xfId="0" applyFont="1" applyFill="1" applyBorder="1" applyAlignment="1">
      <alignment horizontal="center"/>
    </xf>
    <xf numFmtId="0" fontId="26" fillId="0" borderId="16" xfId="0" applyFont="1" applyFill="1" applyBorder="1" applyAlignment="1">
      <alignment horizontal="center"/>
    </xf>
    <xf numFmtId="0" fontId="85" fillId="0" borderId="0" xfId="0" applyFont="1" applyBorder="1" applyAlignment="1">
      <alignment horizontal="center" shrinkToFit="1"/>
    </xf>
    <xf numFmtId="0" fontId="85" fillId="0" borderId="0" xfId="0" applyFont="1" applyBorder="1" applyAlignment="1">
      <alignment horizontal="distributed" vertical="center" shrinkToFit="1"/>
    </xf>
    <xf numFmtId="0" fontId="130" fillId="0" borderId="0" xfId="0" applyFont="1" applyBorder="1" applyAlignment="1">
      <alignment shrinkToFit="1"/>
    </xf>
    <xf numFmtId="0" fontId="20" fillId="0" borderId="0" xfId="0" applyFont="1" applyFill="1"/>
    <xf numFmtId="0" fontId="85" fillId="26" borderId="16" xfId="0" applyFont="1" applyFill="1" applyBorder="1" applyAlignment="1">
      <alignment horizontal="distributed" vertical="center"/>
    </xf>
    <xf numFmtId="0" fontId="134" fillId="33" borderId="18" xfId="0" applyFont="1" applyFill="1" applyBorder="1" applyAlignment="1">
      <alignment horizontal="center" vertical="center"/>
    </xf>
    <xf numFmtId="0" fontId="85" fillId="0" borderId="0" xfId="0" applyFont="1" applyAlignment="1">
      <alignment shrinkToFit="1"/>
    </xf>
    <xf numFmtId="0" fontId="32" fillId="0" borderId="0" xfId="0" applyFont="1" applyFill="1" applyBorder="1" applyAlignment="1">
      <alignment horizontal="distributed" vertical="center"/>
    </xf>
    <xf numFmtId="0" fontId="32" fillId="0" borderId="18" xfId="0" applyFont="1" applyBorder="1" applyAlignment="1">
      <alignment horizontal="distributed" vertical="center"/>
    </xf>
    <xf numFmtId="0" fontId="32" fillId="0" borderId="18" xfId="0" applyFont="1" applyFill="1" applyBorder="1" applyAlignment="1">
      <alignment horizontal="distributed" vertical="center"/>
    </xf>
    <xf numFmtId="0" fontId="85" fillId="0" borderId="22" xfId="0" applyFont="1" applyBorder="1" applyAlignment="1">
      <alignment horizontal="center" vertical="center"/>
    </xf>
    <xf numFmtId="0" fontId="26" fillId="0" borderId="0" xfId="0" applyFont="1" applyFill="1" applyBorder="1" applyAlignment="1">
      <alignment horizontal="distributed" vertical="center"/>
    </xf>
    <xf numFmtId="0" fontId="85" fillId="0" borderId="0" xfId="0" applyFont="1" applyBorder="1" applyAlignment="1">
      <alignment horizontal="center" vertical="center" shrinkToFit="1"/>
    </xf>
    <xf numFmtId="0" fontId="32" fillId="0" borderId="0" xfId="0" applyFont="1"/>
    <xf numFmtId="0" fontId="20" fillId="0" borderId="0" xfId="0" applyFont="1" applyFill="1" applyBorder="1"/>
    <xf numFmtId="0" fontId="26" fillId="0" borderId="15" xfId="0" applyFont="1" applyFill="1" applyBorder="1" applyAlignment="1">
      <alignment horizontal="center"/>
    </xf>
    <xf numFmtId="0" fontId="32" fillId="0" borderId="0" xfId="0" applyFont="1" applyFill="1" applyBorder="1" applyAlignment="1">
      <alignment horizontal="center" vertical="center"/>
    </xf>
    <xf numFmtId="0" fontId="86" fillId="37" borderId="191" xfId="0" applyFont="1" applyFill="1" applyBorder="1" applyAlignment="1">
      <alignment horizontal="center" vertical="center"/>
    </xf>
    <xf numFmtId="0" fontId="133" fillId="0" borderId="0" xfId="0" applyFont="1" applyAlignment="1">
      <alignment vertical="center"/>
    </xf>
    <xf numFmtId="0" fontId="136" fillId="0" borderId="0" xfId="0" applyFont="1" applyAlignment="1">
      <alignment horizontal="left"/>
    </xf>
    <xf numFmtId="0" fontId="18" fillId="28" borderId="0" xfId="0" applyFont="1" applyFill="1" applyAlignment="1">
      <alignment vertical="center"/>
    </xf>
    <xf numFmtId="0" fontId="18" fillId="28" borderId="14" xfId="0" applyFont="1" applyFill="1" applyBorder="1" applyAlignment="1">
      <alignment horizontal="right" vertical="center" wrapText="1"/>
    </xf>
    <xf numFmtId="0" fontId="18" fillId="28" borderId="16" xfId="0" applyFont="1" applyFill="1" applyBorder="1" applyAlignment="1">
      <alignment horizontal="left" vertical="center" wrapText="1"/>
    </xf>
    <xf numFmtId="0" fontId="18" fillId="28" borderId="16"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14" xfId="0" applyFont="1" applyFill="1" applyBorder="1" applyAlignment="1">
      <alignment horizontal="center" vertical="center" wrapText="1"/>
    </xf>
    <xf numFmtId="0" fontId="18" fillId="28" borderId="14" xfId="0" applyFont="1" applyFill="1" applyBorder="1" applyAlignment="1">
      <alignment horizontal="distributed" vertical="center"/>
    </xf>
    <xf numFmtId="0" fontId="18" fillId="28" borderId="14" xfId="0" applyFont="1" applyFill="1" applyBorder="1" applyAlignment="1">
      <alignment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18" fillId="28" borderId="0" xfId="0" applyFont="1" applyFill="1" applyBorder="1" applyAlignment="1">
      <alignment horizontal="right" vertical="center" wrapText="1"/>
    </xf>
    <xf numFmtId="0" fontId="18" fillId="28" borderId="0" xfId="0" applyFont="1" applyFill="1" applyBorder="1" applyAlignment="1">
      <alignment horizontal="center" vertical="center" wrapText="1"/>
    </xf>
    <xf numFmtId="0" fontId="18" fillId="28" borderId="0" xfId="0" applyFont="1" applyFill="1" applyBorder="1" applyAlignment="1">
      <alignment horizontal="distributed" vertical="center"/>
    </xf>
    <xf numFmtId="0" fontId="18" fillId="28" borderId="0" xfId="0" applyFont="1" applyFill="1" applyBorder="1" applyAlignment="1">
      <alignment vertical="center"/>
    </xf>
    <xf numFmtId="0" fontId="18" fillId="28" borderId="0"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0" xfId="0" applyFont="1" applyFill="1" applyBorder="1" applyAlignment="1">
      <alignment horizontal="center" vertical="center" wrapText="1"/>
    </xf>
    <xf numFmtId="0" fontId="18" fillId="28" borderId="10" xfId="0" applyFont="1" applyFill="1" applyBorder="1" applyAlignment="1">
      <alignment vertical="center"/>
    </xf>
    <xf numFmtId="0" fontId="18" fillId="28" borderId="10" xfId="0" applyFont="1" applyFill="1" applyBorder="1" applyAlignment="1">
      <alignment horizontal="center"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center" vertical="center"/>
    </xf>
    <xf numFmtId="0" fontId="21" fillId="28" borderId="0" xfId="0" applyFont="1" applyFill="1" applyAlignment="1">
      <alignment horizontal="distributed" vertical="center" wrapText="1"/>
    </xf>
    <xf numFmtId="0" fontId="21" fillId="28" borderId="10" xfId="0" applyFont="1" applyFill="1" applyBorder="1" applyAlignment="1">
      <alignment horizontal="distributed" vertical="center" wrapText="1"/>
    </xf>
    <xf numFmtId="0" fontId="95" fillId="0" borderId="0" xfId="44" applyFont="1" applyFill="1">
      <alignment vertical="center"/>
    </xf>
    <xf numFmtId="0" fontId="107" fillId="0" borderId="0" xfId="0" applyFont="1" applyAlignment="1">
      <alignment horizontal="center" vertical="center"/>
    </xf>
    <xf numFmtId="0" fontId="27" fillId="0" borderId="0" xfId="0" applyFont="1" applyAlignment="1">
      <alignment vertical="center"/>
    </xf>
    <xf numFmtId="0" fontId="27" fillId="0" borderId="0" xfId="0" applyFont="1" applyAlignment="1">
      <alignment horizontal="right" vertical="center"/>
    </xf>
    <xf numFmtId="0" fontId="58" fillId="0" borderId="0" xfId="0" applyFont="1"/>
    <xf numFmtId="0" fontId="18" fillId="0" borderId="18" xfId="62" applyFont="1" applyBorder="1">
      <alignment vertical="center"/>
    </xf>
    <xf numFmtId="0" fontId="21" fillId="0" borderId="18" xfId="62" applyFont="1" applyBorder="1">
      <alignment vertical="center"/>
    </xf>
    <xf numFmtId="0" fontId="21" fillId="0" borderId="18" xfId="62" applyFont="1" applyBorder="1" applyAlignment="1">
      <alignment vertical="center" shrinkToFit="1"/>
    </xf>
    <xf numFmtId="0" fontId="83" fillId="0" borderId="0" xfId="44" applyFont="1" applyAlignment="1">
      <alignment vertical="center"/>
    </xf>
    <xf numFmtId="0" fontId="121" fillId="0" borderId="0" xfId="44" applyFont="1" applyAlignment="1">
      <alignment vertical="center" wrapText="1"/>
    </xf>
    <xf numFmtId="0" fontId="119" fillId="0" borderId="0" xfId="44" applyFont="1" applyAlignment="1">
      <alignment horizontal="justify" vertical="center"/>
    </xf>
    <xf numFmtId="0" fontId="119" fillId="0" borderId="0" xfId="44" applyFont="1" applyAlignment="1">
      <alignment vertical="center" wrapText="1"/>
    </xf>
    <xf numFmtId="0" fontId="139" fillId="0" borderId="0" xfId="44" applyFont="1" applyAlignment="1">
      <alignment horizontal="justify" vertical="center"/>
    </xf>
    <xf numFmtId="49" fontId="140" fillId="0" borderId="0" xfId="44" applyNumberFormat="1" applyFont="1" applyAlignment="1">
      <alignment horizontal="right" vertical="top" wrapText="1"/>
    </xf>
    <xf numFmtId="0" fontId="119" fillId="28" borderId="0" xfId="44" applyFont="1" applyFill="1" applyAlignment="1">
      <alignment vertical="center" wrapText="1"/>
    </xf>
    <xf numFmtId="0" fontId="83" fillId="28" borderId="0" xfId="44" applyFont="1" applyFill="1" applyAlignment="1">
      <alignment vertical="center"/>
    </xf>
    <xf numFmtId="0" fontId="83" fillId="28" borderId="0" xfId="44" applyFont="1" applyFill="1" applyAlignment="1">
      <alignment horizontal="right" vertical="center"/>
    </xf>
    <xf numFmtId="0" fontId="18" fillId="0" borderId="0" xfId="88" applyFont="1" applyProtection="1">
      <alignment vertical="center"/>
    </xf>
    <xf numFmtId="0" fontId="13" fillId="0" borderId="0" xfId="88" applyProtection="1">
      <alignment vertical="center"/>
    </xf>
    <xf numFmtId="0" fontId="23" fillId="0" borderId="0" xfId="88" applyFont="1" applyAlignment="1" applyProtection="1">
      <alignment horizontal="right" vertical="center"/>
    </xf>
    <xf numFmtId="0" fontId="23" fillId="0" borderId="0" xfId="88" applyFont="1" applyFill="1" applyAlignment="1" applyProtection="1">
      <alignment horizontal="right" vertical="center"/>
    </xf>
    <xf numFmtId="0" fontId="13" fillId="0" borderId="0" xfId="88" applyFill="1" applyProtection="1">
      <alignment vertical="center"/>
    </xf>
    <xf numFmtId="0" fontId="24" fillId="0" borderId="0" xfId="88" applyFont="1" applyAlignment="1" applyProtection="1">
      <alignment horizontal="center" vertical="center"/>
    </xf>
    <xf numFmtId="0" fontId="23" fillId="0" borderId="13" xfId="88" applyFont="1" applyBorder="1" applyAlignment="1" applyProtection="1">
      <alignment vertical="center" wrapText="1"/>
    </xf>
    <xf numFmtId="0" fontId="23" fillId="0" borderId="14" xfId="88" applyFont="1" applyBorder="1" applyAlignment="1" applyProtection="1">
      <alignment vertical="center" wrapText="1"/>
    </xf>
    <xf numFmtId="0" fontId="23" fillId="0" borderId="18" xfId="88" applyFont="1" applyBorder="1" applyAlignment="1" applyProtection="1">
      <alignment horizontal="center" vertical="center" wrapText="1"/>
    </xf>
    <xf numFmtId="0" fontId="23" fillId="0" borderId="14" xfId="88" applyFont="1" applyBorder="1" applyAlignment="1" applyProtection="1">
      <alignment horizontal="justify" vertical="top" wrapText="1"/>
    </xf>
    <xf numFmtId="0" fontId="26" fillId="0" borderId="0" xfId="88" applyFont="1" applyProtection="1">
      <alignment vertical="center"/>
    </xf>
    <xf numFmtId="0" fontId="13" fillId="0" borderId="0" xfId="88" applyAlignment="1" applyProtection="1">
      <alignment vertical="center"/>
    </xf>
    <xf numFmtId="0" fontId="60" fillId="0" borderId="0" xfId="44" applyFont="1" applyAlignment="1">
      <alignment horizontal="justify" vertical="center"/>
    </xf>
    <xf numFmtId="177" fontId="21" fillId="0" borderId="0" xfId="0" applyNumberFormat="1" applyFont="1" applyFill="1" applyBorder="1" applyAlignment="1" applyProtection="1">
      <alignment horizontal="center" vertical="center" shrinkToFit="1"/>
    </xf>
    <xf numFmtId="0" fontId="142" fillId="0" borderId="0" xfId="89" applyFont="1" applyFill="1">
      <alignment vertical="center"/>
    </xf>
    <xf numFmtId="0" fontId="143" fillId="0" borderId="0" xfId="89" applyFont="1" applyFill="1" applyBorder="1" applyAlignment="1">
      <alignment vertical="center"/>
    </xf>
    <xf numFmtId="176" fontId="144" fillId="0" borderId="0" xfId="89" applyNumberFormat="1" applyFont="1" applyFill="1" applyBorder="1" applyAlignment="1">
      <alignment horizontal="center" vertical="center"/>
    </xf>
    <xf numFmtId="0" fontId="142" fillId="0" borderId="0" xfId="89" applyFont="1" applyFill="1" applyBorder="1">
      <alignment vertical="center"/>
    </xf>
    <xf numFmtId="0" fontId="142" fillId="0" borderId="14" xfId="89" applyFont="1" applyFill="1" applyBorder="1" applyAlignment="1">
      <alignment vertical="center"/>
    </xf>
    <xf numFmtId="0" fontId="142" fillId="0" borderId="43" xfId="89" applyFont="1" applyFill="1" applyBorder="1" applyAlignment="1">
      <alignment vertical="center"/>
    </xf>
    <xf numFmtId="0" fontId="142" fillId="0" borderId="0" xfId="89" applyFont="1" applyFill="1" applyBorder="1" applyAlignment="1">
      <alignment horizontal="left" vertical="center" indent="1"/>
    </xf>
    <xf numFmtId="0" fontId="142" fillId="0" borderId="0" xfId="89" applyFont="1" applyFill="1" applyAlignment="1">
      <alignment horizontal="center" vertical="center"/>
    </xf>
    <xf numFmtId="0" fontId="142" fillId="0" borderId="10" xfId="89" applyFont="1" applyFill="1" applyBorder="1" applyAlignment="1">
      <alignment vertical="center"/>
    </xf>
    <xf numFmtId="0" fontId="142" fillId="0" borderId="34" xfId="89" applyFont="1" applyFill="1" applyBorder="1" applyAlignment="1">
      <alignment vertical="center"/>
    </xf>
    <xf numFmtId="0" fontId="142" fillId="0" borderId="0" xfId="89" applyFont="1" applyFill="1" applyBorder="1" applyAlignment="1">
      <alignment vertical="center"/>
    </xf>
    <xf numFmtId="0" fontId="37" fillId="0" borderId="0" xfId="0" applyFont="1" applyBorder="1" applyAlignment="1"/>
    <xf numFmtId="0" fontId="142" fillId="0" borderId="29" xfId="89" applyFont="1" applyFill="1" applyBorder="1">
      <alignment vertical="center"/>
    </xf>
    <xf numFmtId="0" fontId="142" fillId="0" borderId="30" xfId="89" applyFont="1" applyFill="1" applyBorder="1">
      <alignment vertical="center"/>
    </xf>
    <xf numFmtId="0" fontId="142" fillId="0" borderId="38" xfId="89" applyFont="1" applyFill="1" applyBorder="1" applyAlignment="1">
      <alignment horizontal="center" vertical="center"/>
    </xf>
    <xf numFmtId="0" fontId="142" fillId="0" borderId="31" xfId="89" applyFont="1" applyFill="1" applyBorder="1">
      <alignment vertical="center"/>
    </xf>
    <xf numFmtId="0" fontId="142" fillId="0" borderId="38" xfId="89" applyFont="1" applyFill="1" applyBorder="1">
      <alignment vertical="center"/>
    </xf>
    <xf numFmtId="0" fontId="142" fillId="0" borderId="44" xfId="89" applyFont="1" applyFill="1" applyBorder="1">
      <alignment vertical="center"/>
    </xf>
    <xf numFmtId="0" fontId="142" fillId="0" borderId="32" xfId="89" applyFont="1" applyFill="1" applyBorder="1">
      <alignment vertical="center"/>
    </xf>
    <xf numFmtId="0" fontId="142" fillId="0" borderId="32" xfId="89" applyFont="1" applyFill="1" applyBorder="1" applyAlignment="1">
      <alignment horizontal="center" vertical="center"/>
    </xf>
    <xf numFmtId="0" fontId="144" fillId="0" borderId="32" xfId="89" applyFont="1" applyFill="1" applyBorder="1" applyAlignment="1">
      <alignment horizontal="center" vertical="center"/>
    </xf>
    <xf numFmtId="0" fontId="142" fillId="0" borderId="33" xfId="89" applyFont="1" applyFill="1" applyBorder="1">
      <alignment vertical="center"/>
    </xf>
    <xf numFmtId="0" fontId="144" fillId="0" borderId="29" xfId="89" applyFont="1" applyFill="1" applyBorder="1" applyAlignment="1">
      <alignment vertical="center"/>
    </xf>
    <xf numFmtId="0" fontId="142" fillId="0" borderId="29" xfId="89" applyFont="1" applyFill="1" applyBorder="1" applyAlignment="1">
      <alignment vertical="center"/>
    </xf>
    <xf numFmtId="0" fontId="142" fillId="0" borderId="0" xfId="89" applyFont="1" applyFill="1" applyBorder="1" applyAlignment="1">
      <alignment horizontal="center" vertical="center"/>
    </xf>
    <xf numFmtId="0" fontId="144" fillId="0" borderId="0" xfId="89" applyFont="1" applyFill="1" applyBorder="1" applyAlignment="1">
      <alignment vertical="center"/>
    </xf>
    <xf numFmtId="0" fontId="142" fillId="0" borderId="0" xfId="89" applyFont="1" applyFill="1" applyBorder="1" applyAlignment="1">
      <alignment vertical="top" wrapText="1"/>
    </xf>
    <xf numFmtId="0" fontId="142" fillId="0" borderId="0" xfId="89" applyFont="1" applyFill="1" applyBorder="1" applyAlignment="1">
      <alignment horizontal="center" vertical="top" wrapText="1"/>
    </xf>
    <xf numFmtId="0" fontId="142" fillId="0" borderId="0" xfId="89" applyFont="1" applyFill="1" applyBorder="1" applyAlignment="1">
      <alignment horizontal="left" vertical="center"/>
    </xf>
    <xf numFmtId="187" fontId="145" fillId="0" borderId="0" xfId="85" applyNumberFormat="1" applyFont="1" applyFill="1" applyBorder="1" applyAlignment="1">
      <alignment horizontal="right" vertical="top"/>
    </xf>
    <xf numFmtId="0" fontId="142" fillId="0" borderId="10" xfId="89" applyFont="1" applyFill="1" applyBorder="1">
      <alignment vertical="center"/>
    </xf>
    <xf numFmtId="0" fontId="142" fillId="0" borderId="10" xfId="89" applyFont="1" applyFill="1" applyBorder="1" applyAlignment="1">
      <alignment horizontal="right" vertical="center"/>
    </xf>
    <xf numFmtId="176" fontId="142" fillId="0" borderId="10" xfId="89" applyNumberFormat="1" applyFont="1" applyFill="1" applyBorder="1" applyAlignment="1">
      <alignment vertical="center"/>
    </xf>
    <xf numFmtId="0" fontId="142" fillId="0" borderId="34" xfId="89" applyFont="1" applyFill="1" applyBorder="1">
      <alignment vertical="center"/>
    </xf>
    <xf numFmtId="0" fontId="142" fillId="0" borderId="0" xfId="89" applyFont="1" applyFill="1" applyBorder="1" applyAlignment="1">
      <alignment horizontal="right" vertical="center"/>
    </xf>
    <xf numFmtId="0" fontId="142" fillId="0" borderId="31" xfId="89" applyFont="1" applyFill="1" applyBorder="1" applyAlignment="1">
      <alignment vertical="center"/>
    </xf>
    <xf numFmtId="0" fontId="142" fillId="0" borderId="32" xfId="89" applyFont="1" applyFill="1" applyBorder="1" applyAlignment="1">
      <alignment vertical="center"/>
    </xf>
    <xf numFmtId="176" fontId="142" fillId="0" borderId="32" xfId="89" applyNumberFormat="1" applyFont="1" applyFill="1" applyBorder="1" applyAlignment="1">
      <alignment vertical="center"/>
    </xf>
    <xf numFmtId="0" fontId="142" fillId="0" borderId="33" xfId="89" applyFont="1" applyFill="1" applyBorder="1" applyAlignment="1">
      <alignment vertical="center"/>
    </xf>
    <xf numFmtId="186" fontId="67" fillId="27" borderId="0" xfId="60" applyNumberFormat="1" applyFont="1" applyFill="1" applyAlignment="1">
      <alignment horizontal="left" vertical="center" indent="1"/>
    </xf>
    <xf numFmtId="0" fontId="147" fillId="0" borderId="0" xfId="95" applyAlignment="1">
      <alignment vertical="center"/>
    </xf>
    <xf numFmtId="0" fontId="147" fillId="0" borderId="0" xfId="95" applyBorder="1" applyAlignment="1">
      <alignment vertical="center"/>
    </xf>
    <xf numFmtId="0" fontId="147" fillId="0" borderId="0" xfId="95" quotePrefix="1" applyAlignment="1">
      <alignment vertical="center"/>
    </xf>
    <xf numFmtId="0" fontId="147" fillId="0" borderId="0" xfId="95" applyAlignment="1">
      <alignment horizontal="left" vertical="center"/>
    </xf>
    <xf numFmtId="0" fontId="62" fillId="28" borderId="0" xfId="82" applyFill="1" applyAlignment="1">
      <alignment horizontal="center"/>
    </xf>
    <xf numFmtId="38" fontId="62" fillId="28" borderId="0" xfId="51" applyFont="1" applyFill="1" applyAlignment="1">
      <alignment horizontal="right"/>
    </xf>
    <xf numFmtId="0" fontId="116" fillId="0" borderId="0" xfId="96" applyFont="1" applyFill="1" applyBorder="1" applyAlignment="1">
      <alignment horizontal="center" vertical="top" wrapText="1"/>
    </xf>
    <xf numFmtId="0" fontId="4" fillId="0" borderId="0" xfId="96" applyFill="1">
      <alignment vertical="center"/>
    </xf>
    <xf numFmtId="0" fontId="116" fillId="0" borderId="0" xfId="96" applyFont="1" applyFill="1" applyBorder="1" applyAlignment="1">
      <alignment horizontal="justify" vertical="top" wrapText="1"/>
    </xf>
    <xf numFmtId="0" fontId="116" fillId="0" borderId="0" xfId="96" applyFont="1" applyFill="1" applyAlignment="1">
      <alignment horizontal="right" vertical="center" wrapText="1"/>
    </xf>
    <xf numFmtId="0" fontId="155" fillId="0" borderId="0" xfId="96" applyFont="1" applyFill="1" applyAlignment="1">
      <alignment horizontal="center" vertical="center" wrapText="1"/>
    </xf>
    <xf numFmtId="0" fontId="116" fillId="0" borderId="0" xfId="96" applyFont="1" applyFill="1" applyAlignment="1">
      <alignment horizontal="justify" vertical="center" wrapText="1"/>
    </xf>
    <xf numFmtId="0" fontId="116" fillId="0" borderId="0" xfId="96" applyFont="1" applyFill="1" applyAlignment="1">
      <alignment horizontal="left" vertical="center" wrapText="1"/>
    </xf>
    <xf numFmtId="0" fontId="158" fillId="0" borderId="0" xfId="96" applyFont="1" applyFill="1" applyAlignment="1">
      <alignment horizontal="center" vertical="center" wrapText="1"/>
    </xf>
    <xf numFmtId="0" fontId="160" fillId="0" borderId="13" xfId="96" applyFont="1" applyFill="1" applyBorder="1" applyAlignment="1">
      <alignment vertical="center" wrapText="1"/>
    </xf>
    <xf numFmtId="0" fontId="160" fillId="0" borderId="14" xfId="96" applyFont="1" applyFill="1" applyBorder="1" applyAlignment="1">
      <alignment vertical="center" wrapText="1"/>
    </xf>
    <xf numFmtId="0" fontId="160" fillId="0" borderId="25" xfId="96" applyFont="1" applyFill="1" applyBorder="1" applyAlignment="1">
      <alignment vertical="center" wrapText="1"/>
    </xf>
    <xf numFmtId="0" fontId="160" fillId="0" borderId="17" xfId="96" applyFont="1" applyFill="1" applyBorder="1" applyAlignment="1">
      <alignment vertical="center" wrapText="1"/>
    </xf>
    <xf numFmtId="0" fontId="160" fillId="0" borderId="10" xfId="96" applyFont="1" applyFill="1" applyBorder="1" applyAlignment="1">
      <alignment vertical="center" wrapText="1"/>
    </xf>
    <xf numFmtId="0" fontId="160" fillId="0" borderId="24" xfId="96" applyFont="1" applyFill="1" applyBorder="1" applyAlignment="1">
      <alignment vertical="center" wrapText="1"/>
    </xf>
    <xf numFmtId="0" fontId="157" fillId="0" borderId="295" xfId="96" applyFont="1" applyFill="1" applyBorder="1" applyAlignment="1">
      <alignment vertical="center" wrapText="1"/>
    </xf>
    <xf numFmtId="0" fontId="157" fillId="0" borderId="298" xfId="96" applyFont="1" applyFill="1" applyBorder="1" applyAlignment="1">
      <alignment vertical="center" wrapText="1"/>
    </xf>
    <xf numFmtId="0" fontId="157" fillId="0" borderId="16" xfId="96" applyFont="1" applyFill="1" applyBorder="1" applyAlignment="1">
      <alignment vertical="top" wrapText="1"/>
    </xf>
    <xf numFmtId="0" fontId="157" fillId="0" borderId="0" xfId="96" applyFont="1" applyFill="1" applyBorder="1" applyAlignment="1">
      <alignment vertical="top" wrapText="1"/>
    </xf>
    <xf numFmtId="0" fontId="157" fillId="0" borderId="15" xfId="96" applyFont="1" applyFill="1" applyBorder="1" applyAlignment="1">
      <alignment vertical="top" wrapText="1"/>
    </xf>
    <xf numFmtId="0" fontId="157" fillId="0" borderId="17" xfId="96" applyFont="1" applyFill="1" applyBorder="1" applyAlignment="1">
      <alignment vertical="top" wrapText="1"/>
    </xf>
    <xf numFmtId="0" fontId="157" fillId="0" borderId="10" xfId="96" applyFont="1" applyFill="1" applyBorder="1" applyAlignment="1">
      <alignment vertical="top" wrapText="1"/>
    </xf>
    <xf numFmtId="0" fontId="157" fillId="0" borderId="24" xfId="96" applyFont="1" applyFill="1" applyBorder="1" applyAlignment="1">
      <alignment vertical="top" wrapText="1"/>
    </xf>
    <xf numFmtId="0" fontId="154" fillId="0" borderId="0" xfId="96" applyFont="1" applyFill="1" applyAlignment="1">
      <alignment horizontal="justify" vertical="center" wrapText="1"/>
    </xf>
    <xf numFmtId="0" fontId="116" fillId="0" borderId="0" xfId="96" applyFont="1" applyFill="1" applyBorder="1" applyAlignment="1">
      <alignment horizontal="justify" vertical="center"/>
    </xf>
    <xf numFmtId="0" fontId="4" fillId="0" borderId="0" xfId="96" applyFill="1" applyBorder="1">
      <alignment vertical="center"/>
    </xf>
    <xf numFmtId="0" fontId="161" fillId="0" borderId="0" xfId="96" applyFont="1" applyFill="1" applyBorder="1" applyAlignment="1">
      <alignment vertical="center" wrapText="1"/>
    </xf>
    <xf numFmtId="0" fontId="116" fillId="0" borderId="0" xfId="96" applyFont="1" applyFill="1" applyBorder="1" applyAlignment="1">
      <alignment vertical="center" wrapText="1"/>
    </xf>
    <xf numFmtId="0" fontId="157" fillId="0" borderId="0" xfId="96" applyFont="1" applyFill="1" applyBorder="1" applyAlignment="1">
      <alignment horizontal="justify" vertical="center"/>
    </xf>
    <xf numFmtId="0" fontId="159" fillId="0" borderId="0" xfId="96" applyFont="1" applyFill="1" applyBorder="1" applyAlignment="1">
      <alignment horizontal="justify" vertical="center"/>
    </xf>
    <xf numFmtId="0" fontId="154" fillId="0" borderId="0" xfId="96" applyFont="1" applyFill="1" applyBorder="1" applyAlignment="1">
      <alignment horizontal="left" vertical="center" wrapText="1"/>
    </xf>
    <xf numFmtId="0" fontId="4" fillId="0" borderId="13" xfId="96" applyFill="1" applyBorder="1">
      <alignment vertical="center"/>
    </xf>
    <xf numFmtId="0" fontId="116" fillId="0" borderId="14" xfId="96" applyFont="1" applyFill="1" applyBorder="1" applyAlignment="1">
      <alignment vertical="center" wrapText="1"/>
    </xf>
    <xf numFmtId="0" fontId="116" fillId="0" borderId="25" xfId="96" applyFont="1" applyFill="1" applyBorder="1" applyAlignment="1">
      <alignment horizontal="right" vertical="center" wrapText="1"/>
    </xf>
    <xf numFmtId="0" fontId="4" fillId="0" borderId="16" xfId="96" applyFill="1" applyBorder="1">
      <alignment vertical="center"/>
    </xf>
    <xf numFmtId="0" fontId="155" fillId="0" borderId="15" xfId="96" applyFont="1" applyFill="1" applyBorder="1" applyAlignment="1">
      <alignment horizontal="center" vertical="center" wrapText="1"/>
    </xf>
    <xf numFmtId="0" fontId="4" fillId="0" borderId="15" xfId="96" applyFill="1" applyBorder="1">
      <alignment vertical="center"/>
    </xf>
    <xf numFmtId="0" fontId="116" fillId="0" borderId="15" xfId="96" applyFont="1" applyFill="1" applyBorder="1" applyAlignment="1">
      <alignment horizontal="justify" vertical="center" wrapText="1"/>
    </xf>
    <xf numFmtId="0" fontId="116" fillId="0" borderId="15" xfId="96" applyFont="1" applyFill="1" applyBorder="1" applyAlignment="1">
      <alignment horizontal="left" vertical="center" wrapText="1"/>
    </xf>
    <xf numFmtId="0" fontId="158" fillId="0" borderId="15" xfId="96" applyFont="1" applyFill="1" applyBorder="1" applyAlignment="1">
      <alignment horizontal="center" vertical="center" wrapText="1"/>
    </xf>
    <xf numFmtId="0" fontId="154" fillId="0" borderId="15" xfId="96" applyFont="1" applyFill="1" applyBorder="1" applyAlignment="1">
      <alignment horizontal="justify" vertical="center" wrapText="1"/>
    </xf>
    <xf numFmtId="0" fontId="4" fillId="0" borderId="17" xfId="96" applyFill="1" applyBorder="1">
      <alignment vertical="center"/>
    </xf>
    <xf numFmtId="0" fontId="154" fillId="0" borderId="24" xfId="96" applyFont="1" applyFill="1" applyBorder="1" applyAlignment="1">
      <alignment horizontal="justify" vertical="center" wrapText="1"/>
    </xf>
    <xf numFmtId="0" fontId="116" fillId="0" borderId="0" xfId="96" applyFont="1" applyFill="1" applyBorder="1" applyAlignment="1">
      <alignment horizontal="justify" vertical="top" wrapText="1"/>
    </xf>
    <xf numFmtId="0" fontId="116" fillId="0" borderId="0" xfId="96" applyFont="1" applyFill="1" applyBorder="1" applyAlignment="1">
      <alignment horizontal="center" vertical="center" wrapText="1"/>
    </xf>
    <xf numFmtId="0" fontId="116" fillId="0" borderId="18" xfId="96" applyFont="1" applyFill="1" applyBorder="1" applyAlignment="1">
      <alignment horizontal="center" vertical="center" wrapText="1"/>
    </xf>
    <xf numFmtId="0" fontId="154" fillId="0" borderId="18" xfId="96" applyFont="1" applyFill="1" applyBorder="1" applyAlignment="1">
      <alignment horizontal="center" vertical="center" wrapText="1"/>
    </xf>
    <xf numFmtId="0" fontId="116" fillId="0" borderId="18" xfId="96" applyFont="1" applyFill="1" applyBorder="1" applyAlignment="1">
      <alignment horizontal="center" vertical="center" wrapText="1"/>
    </xf>
    <xf numFmtId="0" fontId="116" fillId="0" borderId="15" xfId="96" applyFont="1" applyFill="1" applyBorder="1" applyAlignment="1">
      <alignment horizontal="right" vertical="center" wrapText="1"/>
    </xf>
    <xf numFmtId="0" fontId="157" fillId="0" borderId="0" xfId="96" applyFont="1" applyFill="1" applyBorder="1" applyAlignment="1">
      <alignment horizontal="left" vertical="center" wrapText="1"/>
    </xf>
    <xf numFmtId="0" fontId="116" fillId="0" borderId="0" xfId="96" applyFont="1" applyFill="1" applyBorder="1" applyAlignment="1">
      <alignment horizontal="center" vertical="center"/>
    </xf>
    <xf numFmtId="0" fontId="116" fillId="0" borderId="0" xfId="96" applyFont="1" applyFill="1" applyBorder="1" applyAlignment="1">
      <alignment vertical="center"/>
    </xf>
    <xf numFmtId="0" fontId="154" fillId="0" borderId="0" xfId="0" applyFont="1" applyAlignment="1">
      <alignment horizontal="justify" vertical="center"/>
    </xf>
    <xf numFmtId="0" fontId="116" fillId="0" borderId="0" xfId="0" applyFont="1" applyAlignment="1">
      <alignment vertical="center" wrapText="1"/>
    </xf>
    <xf numFmtId="0" fontId="154" fillId="0" borderId="0" xfId="0" applyFont="1" applyAlignment="1">
      <alignment horizontal="right" vertical="center"/>
    </xf>
    <xf numFmtId="0" fontId="116" fillId="0" borderId="0" xfId="0" applyFont="1" applyAlignment="1">
      <alignment vertical="center"/>
    </xf>
    <xf numFmtId="0" fontId="0" fillId="0" borderId="0" xfId="0" applyAlignment="1">
      <alignment vertical="center"/>
    </xf>
    <xf numFmtId="0" fontId="87" fillId="0" borderId="0" xfId="0" applyFont="1" applyAlignment="1">
      <alignment horizontal="center" vertical="center"/>
    </xf>
    <xf numFmtId="0" fontId="87" fillId="0" borderId="0" xfId="0" applyFont="1" applyAlignment="1">
      <alignment horizontal="justify" vertical="center"/>
    </xf>
    <xf numFmtId="0" fontId="154" fillId="0" borderId="0" xfId="96" applyFont="1" applyFill="1" applyBorder="1" applyAlignment="1">
      <alignment horizontal="justify" vertical="center" wrapText="1"/>
    </xf>
    <xf numFmtId="0" fontId="154" fillId="0" borderId="0" xfId="0" applyFont="1" applyAlignment="1">
      <alignment vertical="center" wrapText="1"/>
    </xf>
    <xf numFmtId="0" fontId="87" fillId="0" borderId="0" xfId="0" applyFont="1" applyAlignment="1">
      <alignment vertical="center" wrapText="1"/>
    </xf>
    <xf numFmtId="0" fontId="160" fillId="0" borderId="15" xfId="0" applyFont="1" applyBorder="1" applyAlignment="1">
      <alignment vertical="center" wrapText="1"/>
    </xf>
    <xf numFmtId="0" fontId="157" fillId="0" borderId="302" xfId="96" applyFont="1" applyFill="1" applyBorder="1" applyAlignment="1">
      <alignment vertical="center" wrapText="1"/>
    </xf>
    <xf numFmtId="0" fontId="0" fillId="0" borderId="0" xfId="0" applyFont="1" applyAlignment="1">
      <alignment vertical="center"/>
    </xf>
    <xf numFmtId="0" fontId="87" fillId="0" borderId="0" xfId="0" applyFont="1" applyAlignment="1">
      <alignment horizontal="right" vertical="center"/>
    </xf>
    <xf numFmtId="0" fontId="0" fillId="0" borderId="0" xfId="0" applyFont="1" applyAlignment="1">
      <alignment horizontal="center" vertical="center"/>
    </xf>
    <xf numFmtId="0" fontId="3" fillId="0" borderId="0" xfId="97">
      <alignment vertical="center"/>
    </xf>
    <xf numFmtId="0" fontId="167" fillId="0" borderId="0" xfId="97" applyFont="1" applyAlignment="1">
      <alignment horizontal="right" vertical="center"/>
    </xf>
    <xf numFmtId="0" fontId="119" fillId="0" borderId="0" xfId="97" applyFont="1" applyAlignment="1">
      <alignment horizontal="right" vertical="center"/>
    </xf>
    <xf numFmtId="0" fontId="119" fillId="0" borderId="0" xfId="97" applyFont="1" applyAlignment="1">
      <alignment vertical="center" wrapText="1"/>
    </xf>
    <xf numFmtId="0" fontId="3" fillId="0" borderId="0" xfId="97" applyAlignment="1">
      <alignment vertical="center"/>
    </xf>
    <xf numFmtId="0" fontId="3" fillId="27" borderId="0" xfId="97" applyFill="1" applyAlignment="1">
      <alignment horizontal="left" vertical="center"/>
    </xf>
    <xf numFmtId="0" fontId="140" fillId="0" borderId="0" xfId="97" applyFont="1" applyBorder="1" applyAlignment="1">
      <alignment horizontal="center" vertical="center" wrapText="1"/>
    </xf>
    <xf numFmtId="0" fontId="119" fillId="0" borderId="0" xfId="97" applyFont="1" applyAlignment="1">
      <alignment vertical="center"/>
    </xf>
    <xf numFmtId="0" fontId="3" fillId="0" borderId="0" xfId="97" applyFill="1" applyAlignment="1">
      <alignment horizontal="right" vertical="center"/>
    </xf>
    <xf numFmtId="0" fontId="119" fillId="0" borderId="0" xfId="97" applyFont="1" applyAlignment="1">
      <alignment horizontal="center" vertical="center" wrapText="1"/>
    </xf>
    <xf numFmtId="0" fontId="3" fillId="0" borderId="0" xfId="97" applyAlignment="1">
      <alignment horizontal="right" vertical="center"/>
    </xf>
    <xf numFmtId="0" fontId="140" fillId="0" borderId="306" xfId="97" applyFont="1" applyBorder="1" applyAlignment="1">
      <alignment horizontal="center" vertical="center" wrapText="1"/>
    </xf>
    <xf numFmtId="0" fontId="164" fillId="0" borderId="0" xfId="97" applyFont="1">
      <alignment vertical="center"/>
    </xf>
    <xf numFmtId="0" fontId="140" fillId="0" borderId="0" xfId="97" applyFont="1">
      <alignment vertical="center"/>
    </xf>
    <xf numFmtId="0" fontId="140" fillId="0" borderId="0" xfId="97" applyFont="1" applyAlignment="1">
      <alignment vertical="center"/>
    </xf>
    <xf numFmtId="0" fontId="164" fillId="0" borderId="0" xfId="97" applyFont="1" applyAlignment="1">
      <alignment vertical="center"/>
    </xf>
    <xf numFmtId="0" fontId="140" fillId="0" borderId="0" xfId="97" quotePrefix="1" applyFont="1" applyAlignment="1">
      <alignment horizontal="right" vertical="top"/>
    </xf>
    <xf numFmtId="0" fontId="169" fillId="0" borderId="0" xfId="97" applyFont="1" applyBorder="1" applyAlignment="1">
      <alignment horizontal="justify" vertical="top" wrapText="1"/>
    </xf>
    <xf numFmtId="0" fontId="169" fillId="28" borderId="306" xfId="97" applyFont="1" applyFill="1" applyBorder="1" applyAlignment="1">
      <alignment horizontal="justify" vertical="top" wrapText="1"/>
    </xf>
    <xf numFmtId="0" fontId="140" fillId="28" borderId="307" xfId="97" applyFont="1" applyFill="1" applyBorder="1" applyAlignment="1">
      <alignment horizontal="center" vertical="center" wrapText="1"/>
    </xf>
    <xf numFmtId="0" fontId="140" fillId="28" borderId="308" xfId="97" applyFont="1" applyFill="1" applyBorder="1" applyAlignment="1">
      <alignment horizontal="center" vertical="center" wrapText="1"/>
    </xf>
    <xf numFmtId="0" fontId="169" fillId="0" borderId="306" xfId="97" applyFont="1" applyFill="1" applyBorder="1" applyAlignment="1">
      <alignment horizontal="justify" vertical="top" wrapText="1"/>
    </xf>
    <xf numFmtId="0" fontId="3" fillId="0" borderId="13" xfId="97" applyBorder="1">
      <alignment vertical="center"/>
    </xf>
    <xf numFmtId="0" fontId="116" fillId="0" borderId="0" xfId="97" applyFont="1" applyBorder="1" applyAlignment="1">
      <alignment horizontal="center" vertical="top" wrapText="1"/>
    </xf>
    <xf numFmtId="0" fontId="116" fillId="0" borderId="0" xfId="97" applyFont="1" applyBorder="1" applyAlignment="1">
      <alignment horizontal="justify" vertical="top" wrapText="1"/>
    </xf>
    <xf numFmtId="0" fontId="116" fillId="0" borderId="0" xfId="97" applyFont="1" applyBorder="1" applyAlignment="1">
      <alignment horizontal="center" vertical="center" wrapText="1"/>
    </xf>
    <xf numFmtId="0" fontId="116" fillId="0" borderId="0" xfId="97" applyFont="1" applyBorder="1" applyAlignment="1">
      <alignment vertical="top" wrapText="1"/>
    </xf>
    <xf numFmtId="0" fontId="116" fillId="0" borderId="0" xfId="97" applyFont="1" applyAlignment="1">
      <alignment horizontal="right" vertical="center" wrapText="1"/>
    </xf>
    <xf numFmtId="0" fontId="155" fillId="0" borderId="0" xfId="97" applyFont="1" applyAlignment="1">
      <alignment horizontal="center" vertical="center" wrapText="1"/>
    </xf>
    <xf numFmtId="0" fontId="116" fillId="0" borderId="0" xfId="97" applyFont="1" applyAlignment="1">
      <alignment horizontal="justify" vertical="center" wrapText="1"/>
    </xf>
    <xf numFmtId="0" fontId="116" fillId="0" borderId="0" xfId="97" applyFont="1" applyAlignment="1">
      <alignment horizontal="left" vertical="center" wrapText="1"/>
    </xf>
    <xf numFmtId="0" fontId="158" fillId="0" borderId="0" xfId="97" applyFont="1" applyAlignment="1">
      <alignment horizontal="center" vertical="center" wrapText="1"/>
    </xf>
    <xf numFmtId="0" fontId="159" fillId="0" borderId="0" xfId="97" applyFont="1" applyAlignment="1">
      <alignment horizontal="justify" vertical="center"/>
    </xf>
    <xf numFmtId="0" fontId="160" fillId="0" borderId="13" xfId="97" applyFont="1" applyBorder="1" applyAlignment="1">
      <alignment vertical="center" wrapText="1"/>
    </xf>
    <xf numFmtId="0" fontId="160" fillId="0" borderId="14" xfId="97" applyFont="1" applyBorder="1" applyAlignment="1">
      <alignment vertical="center" wrapText="1"/>
    </xf>
    <xf numFmtId="0" fontId="160" fillId="0" borderId="25" xfId="97" applyFont="1" applyBorder="1" applyAlignment="1">
      <alignment vertical="center" wrapText="1"/>
    </xf>
    <xf numFmtId="0" fontId="160" fillId="0" borderId="17" xfId="97" applyFont="1" applyBorder="1" applyAlignment="1">
      <alignment vertical="center" wrapText="1"/>
    </xf>
    <xf numFmtId="0" fontId="160" fillId="0" borderId="10" xfId="97" applyFont="1" applyBorder="1" applyAlignment="1">
      <alignment vertical="center" wrapText="1"/>
    </xf>
    <xf numFmtId="0" fontId="160" fillId="0" borderId="24" xfId="97" applyFont="1" applyBorder="1" applyAlignment="1">
      <alignment vertical="center" wrapText="1"/>
    </xf>
    <xf numFmtId="0" fontId="160" fillId="0" borderId="0" xfId="97" applyFont="1" applyBorder="1" applyAlignment="1">
      <alignment vertical="center" wrapText="1"/>
    </xf>
    <xf numFmtId="0" fontId="3" fillId="0" borderId="14" xfId="97" applyBorder="1">
      <alignment vertical="center"/>
    </xf>
    <xf numFmtId="0" fontId="3" fillId="0" borderId="25" xfId="97" applyBorder="1">
      <alignment vertical="center"/>
    </xf>
    <xf numFmtId="0" fontId="3" fillId="0" borderId="16" xfId="97" applyBorder="1">
      <alignment vertical="center"/>
    </xf>
    <xf numFmtId="0" fontId="116" fillId="0" borderId="15" xfId="97" applyFont="1" applyBorder="1" applyAlignment="1">
      <alignment horizontal="right" vertical="center" wrapText="1"/>
    </xf>
    <xf numFmtId="0" fontId="116" fillId="0" borderId="0" xfId="97" applyFont="1" applyBorder="1" applyAlignment="1">
      <alignment horizontal="right" vertical="center" wrapText="1"/>
    </xf>
    <xf numFmtId="0" fontId="155" fillId="0" borderId="15" xfId="97" applyFont="1" applyBorder="1" applyAlignment="1">
      <alignment horizontal="center" vertical="center" wrapText="1"/>
    </xf>
    <xf numFmtId="0" fontId="155" fillId="0" borderId="0" xfId="97" applyFont="1" applyBorder="1" applyAlignment="1">
      <alignment horizontal="center" vertical="center" wrapText="1"/>
    </xf>
    <xf numFmtId="0" fontId="116" fillId="0" borderId="0" xfId="97" applyFont="1" applyBorder="1" applyAlignment="1">
      <alignment horizontal="justify" vertical="center"/>
    </xf>
    <xf numFmtId="0" fontId="3" fillId="0" borderId="0" xfId="97" applyBorder="1">
      <alignment vertical="center"/>
    </xf>
    <xf numFmtId="0" fontId="3" fillId="0" borderId="15" xfId="97" applyBorder="1">
      <alignment vertical="center"/>
    </xf>
    <xf numFmtId="0" fontId="116" fillId="0" borderId="0" xfId="97" applyFont="1" applyBorder="1" applyAlignment="1">
      <alignment vertical="center" wrapText="1"/>
    </xf>
    <xf numFmtId="0" fontId="116" fillId="0" borderId="15" xfId="97" applyFont="1" applyBorder="1" applyAlignment="1">
      <alignment vertical="center" wrapText="1"/>
    </xf>
    <xf numFmtId="0" fontId="116" fillId="0" borderId="15" xfId="97" applyFont="1" applyBorder="1" applyAlignment="1">
      <alignment horizontal="center" vertical="center" wrapText="1"/>
    </xf>
    <xf numFmtId="0" fontId="116" fillId="0" borderId="15" xfId="97" applyFont="1" applyBorder="1" applyAlignment="1">
      <alignment horizontal="left" vertical="center" wrapText="1"/>
    </xf>
    <xf numFmtId="0" fontId="157" fillId="0" borderId="0" xfId="97" applyFont="1" applyBorder="1" applyAlignment="1">
      <alignment horizontal="justify" vertical="center"/>
    </xf>
    <xf numFmtId="0" fontId="158" fillId="0" borderId="15" xfId="97" applyFont="1" applyBorder="1" applyAlignment="1">
      <alignment horizontal="center" vertical="center" wrapText="1"/>
    </xf>
    <xf numFmtId="0" fontId="159" fillId="0" borderId="0" xfId="97" applyFont="1" applyBorder="1" applyAlignment="1">
      <alignment horizontal="justify" vertical="center"/>
    </xf>
    <xf numFmtId="0" fontId="160" fillId="0" borderId="15" xfId="97" applyFont="1" applyBorder="1" applyAlignment="1">
      <alignment horizontal="center" vertical="center" wrapText="1"/>
    </xf>
    <xf numFmtId="0" fontId="160" fillId="0" borderId="15" xfId="97" applyFont="1" applyBorder="1" applyAlignment="1">
      <alignment vertical="center" wrapText="1"/>
    </xf>
    <xf numFmtId="0" fontId="3" fillId="0" borderId="17" xfId="97" applyBorder="1">
      <alignment vertical="center"/>
    </xf>
    <xf numFmtId="0" fontId="160" fillId="0" borderId="10"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0" xfId="96" applyFont="1" applyFill="1" applyBorder="1" applyAlignment="1">
      <alignment vertical="center" wrapText="1"/>
    </xf>
    <xf numFmtId="0" fontId="116" fillId="0" borderId="16" xfId="97" applyFont="1" applyBorder="1" applyAlignment="1">
      <alignment vertical="center" wrapText="1"/>
    </xf>
    <xf numFmtId="0" fontId="116" fillId="0" borderId="0" xfId="97" applyFont="1" applyBorder="1" applyAlignment="1">
      <alignment horizontal="left" vertical="center"/>
    </xf>
    <xf numFmtId="0" fontId="116" fillId="0" borderId="0" xfId="97" applyFont="1" applyBorder="1" applyAlignment="1">
      <alignment horizontal="left" vertical="center" wrapText="1"/>
    </xf>
    <xf numFmtId="0" fontId="116" fillId="0" borderId="25" xfId="97" applyFont="1" applyBorder="1" applyAlignment="1">
      <alignment horizontal="center" wrapText="1"/>
    </xf>
    <xf numFmtId="3" fontId="160" fillId="0" borderId="26" xfId="96" applyNumberFormat="1" applyFont="1" applyFill="1" applyBorder="1" applyAlignment="1">
      <alignment vertical="center" wrapText="1"/>
    </xf>
    <xf numFmtId="0" fontId="3" fillId="0" borderId="0" xfId="97">
      <alignment vertical="center"/>
    </xf>
    <xf numFmtId="0" fontId="116" fillId="0" borderId="0" xfId="97" applyFont="1" applyBorder="1" applyAlignment="1">
      <alignment horizontal="center" vertical="top" wrapText="1"/>
    </xf>
    <xf numFmtId="0" fontId="116" fillId="0" borderId="0" xfId="97" applyFont="1" applyBorder="1" applyAlignment="1">
      <alignment horizontal="justify" vertical="top" wrapText="1"/>
    </xf>
    <xf numFmtId="0" fontId="112" fillId="0" borderId="16" xfId="96" applyFont="1" applyFill="1" applyBorder="1" applyAlignment="1">
      <alignment horizontal="center" vertical="center"/>
    </xf>
    <xf numFmtId="0" fontId="112" fillId="0" borderId="0" xfId="96" applyFont="1" applyFill="1" applyBorder="1" applyAlignment="1">
      <alignment horizontal="center" vertical="center"/>
    </xf>
    <xf numFmtId="0" fontId="2" fillId="0" borderId="0" xfId="98">
      <alignment vertical="center"/>
    </xf>
    <xf numFmtId="0" fontId="2" fillId="0" borderId="0" xfId="98" applyBorder="1">
      <alignment vertical="center"/>
    </xf>
    <xf numFmtId="0" fontId="116" fillId="0" borderId="0" xfId="98" applyFont="1" applyBorder="1" applyAlignment="1">
      <alignment horizontal="center" vertical="top" wrapText="1"/>
    </xf>
    <xf numFmtId="0" fontId="116" fillId="0" borderId="0" xfId="98" applyFont="1" applyBorder="1" applyAlignment="1">
      <alignment horizontal="justify" vertical="top" wrapText="1"/>
    </xf>
    <xf numFmtId="0" fontId="116" fillId="0" borderId="0" xfId="98" applyFont="1" applyBorder="1" applyAlignment="1">
      <alignment vertical="top" wrapText="1"/>
    </xf>
    <xf numFmtId="0" fontId="116" fillId="0" borderId="0" xfId="98" applyFont="1" applyBorder="1" applyAlignment="1">
      <alignment horizontal="center" vertical="center" wrapText="1"/>
    </xf>
    <xf numFmtId="0" fontId="116" fillId="0" borderId="0" xfId="98" applyFont="1" applyAlignment="1">
      <alignment horizontal="right" vertical="center" wrapText="1"/>
    </xf>
    <xf numFmtId="0" fontId="155" fillId="0" borderId="0" xfId="98" applyFont="1" applyAlignment="1">
      <alignment horizontal="center" vertical="center" wrapText="1"/>
    </xf>
    <xf numFmtId="0" fontId="116" fillId="0" borderId="0" xfId="98" applyFont="1" applyAlignment="1">
      <alignment vertical="center" wrapText="1"/>
    </xf>
    <xf numFmtId="0" fontId="116" fillId="0" borderId="0" xfId="98" applyFont="1" applyAlignment="1">
      <alignment horizontal="justify" vertical="center" wrapText="1"/>
    </xf>
    <xf numFmtId="0" fontId="116" fillId="0" borderId="0" xfId="98" applyFont="1" applyAlignment="1">
      <alignment horizontal="center" vertical="center" wrapText="1"/>
    </xf>
    <xf numFmtId="0" fontId="116" fillId="0" borderId="0" xfId="98" applyFont="1" applyAlignment="1">
      <alignment horizontal="left" vertical="center" wrapText="1"/>
    </xf>
    <xf numFmtId="0" fontId="158" fillId="0" borderId="0" xfId="98" applyFont="1" applyAlignment="1">
      <alignment horizontal="center" vertical="center" wrapText="1"/>
    </xf>
    <xf numFmtId="0" fontId="160" fillId="0" borderId="13" xfId="98" applyFont="1" applyBorder="1" applyAlignment="1">
      <alignment vertical="center" wrapText="1"/>
    </xf>
    <xf numFmtId="0" fontId="160" fillId="0" borderId="14" xfId="98" applyFont="1" applyBorder="1" applyAlignment="1">
      <alignment vertical="center" wrapText="1"/>
    </xf>
    <xf numFmtId="0" fontId="160" fillId="0" borderId="25" xfId="98" applyFont="1" applyBorder="1" applyAlignment="1">
      <alignment vertical="center" wrapText="1"/>
    </xf>
    <xf numFmtId="0" fontId="160" fillId="0" borderId="17" xfId="98" applyFont="1" applyBorder="1" applyAlignment="1">
      <alignment vertical="center" wrapText="1"/>
    </xf>
    <xf numFmtId="0" fontId="160" fillId="0" borderId="10" xfId="98" applyFont="1" applyBorder="1" applyAlignment="1">
      <alignment vertical="center" wrapText="1"/>
    </xf>
    <xf numFmtId="0" fontId="160" fillId="0" borderId="24" xfId="98" applyFont="1" applyBorder="1" applyAlignment="1">
      <alignment vertical="center" wrapText="1"/>
    </xf>
    <xf numFmtId="0" fontId="116" fillId="0" borderId="0" xfId="98" applyFont="1" applyBorder="1" applyAlignment="1">
      <alignment vertical="center" wrapText="1"/>
    </xf>
    <xf numFmtId="0" fontId="160" fillId="0" borderId="14" xfId="98" applyFont="1" applyBorder="1" applyAlignment="1">
      <alignment horizontal="center" vertical="center" wrapText="1"/>
    </xf>
    <xf numFmtId="0" fontId="160" fillId="0" borderId="10" xfId="98" applyFont="1" applyBorder="1" applyAlignment="1">
      <alignment horizontal="center" vertical="center" wrapText="1"/>
    </xf>
    <xf numFmtId="0" fontId="160" fillId="28" borderId="11" xfId="98" applyFont="1" applyFill="1" applyBorder="1" applyAlignment="1">
      <alignment vertical="center" wrapText="1"/>
    </xf>
    <xf numFmtId="0" fontId="62" fillId="0" borderId="0" xfId="98" applyFont="1">
      <alignment vertical="center"/>
    </xf>
    <xf numFmtId="0" fontId="83" fillId="0" borderId="0" xfId="98" applyFont="1">
      <alignment vertical="center"/>
    </xf>
    <xf numFmtId="0" fontId="83" fillId="0" borderId="0" xfId="98" applyFont="1" applyBorder="1" applyAlignment="1">
      <alignment vertical="center"/>
    </xf>
    <xf numFmtId="0" fontId="83" fillId="0" borderId="0" xfId="98" applyFont="1" applyBorder="1">
      <alignment vertical="center"/>
    </xf>
    <xf numFmtId="0" fontId="119" fillId="0" borderId="0" xfId="98" applyFont="1" applyBorder="1" applyAlignment="1">
      <alignment vertical="center" wrapText="1"/>
    </xf>
    <xf numFmtId="0" fontId="121" fillId="0" borderId="0" xfId="98" applyFont="1" applyBorder="1" applyAlignment="1">
      <alignment vertical="top" wrapText="1"/>
    </xf>
    <xf numFmtId="0" fontId="121" fillId="0" borderId="0" xfId="98" applyFont="1" applyBorder="1" applyAlignment="1">
      <alignment horizontal="justify" vertical="top" wrapText="1"/>
    </xf>
    <xf numFmtId="0" fontId="121" fillId="0" borderId="0" xfId="98" applyFont="1" applyAlignment="1">
      <alignment vertical="center" wrapText="1"/>
    </xf>
    <xf numFmtId="0" fontId="121" fillId="0" borderId="0" xfId="98" applyFont="1" applyAlignment="1">
      <alignment horizontal="right" vertical="center" wrapText="1"/>
    </xf>
    <xf numFmtId="0" fontId="122" fillId="0" borderId="0" xfId="98" applyFont="1" applyAlignment="1">
      <alignment horizontal="center" vertical="center" wrapText="1"/>
    </xf>
    <xf numFmtId="0" fontId="121" fillId="0" borderId="0" xfId="98" applyFont="1" applyAlignment="1">
      <alignment horizontal="justify" vertical="center"/>
    </xf>
    <xf numFmtId="0" fontId="121" fillId="0" borderId="0" xfId="98" applyFont="1" applyAlignment="1">
      <alignment horizontal="justify" vertical="center" wrapText="1"/>
    </xf>
    <xf numFmtId="0" fontId="121" fillId="0" borderId="0" xfId="98" applyFont="1" applyAlignment="1">
      <alignment horizontal="center" vertical="center" wrapText="1"/>
    </xf>
    <xf numFmtId="0" fontId="121" fillId="0" borderId="0" xfId="98" applyFont="1" applyAlignment="1">
      <alignment horizontal="left" vertical="center" wrapText="1"/>
    </xf>
    <xf numFmtId="0" fontId="140" fillId="0" borderId="0" xfId="98" applyFont="1" applyAlignment="1">
      <alignment horizontal="justify" vertical="center"/>
    </xf>
    <xf numFmtId="0" fontId="170" fillId="0" borderId="0" xfId="98" applyFont="1" applyAlignment="1">
      <alignment horizontal="center" vertical="center" wrapText="1"/>
    </xf>
    <xf numFmtId="0" fontId="119" fillId="0" borderId="0" xfId="98" applyFont="1" applyAlignment="1">
      <alignment horizontal="justify" vertical="center"/>
    </xf>
    <xf numFmtId="0" fontId="168" fillId="0" borderId="11" xfId="98" applyFont="1" applyFill="1" applyBorder="1" applyAlignment="1">
      <alignment vertical="center" wrapText="1"/>
    </xf>
    <xf numFmtId="38" fontId="168" fillId="0" borderId="26" xfId="98" applyNumberFormat="1" applyFont="1" applyFill="1" applyBorder="1" applyAlignment="1">
      <alignment vertical="center" wrapText="1"/>
    </xf>
    <xf numFmtId="0" fontId="168" fillId="0" borderId="26" xfId="98" applyFont="1" applyFill="1" applyBorder="1" applyAlignment="1">
      <alignment vertical="center" wrapText="1"/>
    </xf>
    <xf numFmtId="0" fontId="168" fillId="0" borderId="12" xfId="98" applyFont="1" applyFill="1" applyBorder="1" applyAlignment="1">
      <alignment vertical="center" wrapText="1"/>
    </xf>
    <xf numFmtId="0" fontId="168" fillId="0" borderId="13" xfId="98" applyFont="1" applyBorder="1" applyAlignment="1">
      <alignment vertical="center" wrapText="1"/>
    </xf>
    <xf numFmtId="0" fontId="83" fillId="0" borderId="14" xfId="98" applyFont="1" applyBorder="1" applyAlignment="1">
      <alignment horizontal="center" vertical="center" wrapText="1"/>
    </xf>
    <xf numFmtId="0" fontId="168" fillId="0" borderId="25" xfId="98" applyFont="1" applyBorder="1" applyAlignment="1">
      <alignment vertical="center" wrapText="1"/>
    </xf>
    <xf numFmtId="0" fontId="168" fillId="0" borderId="17" xfId="98" applyFont="1" applyBorder="1" applyAlignment="1">
      <alignment vertical="center" wrapText="1"/>
    </xf>
    <xf numFmtId="0" fontId="83" fillId="0" borderId="10" xfId="98" applyFont="1" applyBorder="1" applyAlignment="1">
      <alignment horizontal="center" vertical="center" wrapText="1"/>
    </xf>
    <xf numFmtId="0" fontId="168" fillId="0" borderId="24" xfId="98" applyFont="1" applyBorder="1" applyAlignment="1">
      <alignment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87" fillId="0" borderId="0" xfId="98" applyFont="1">
      <alignment vertical="center"/>
    </xf>
    <xf numFmtId="0" fontId="116" fillId="0" borderId="13" xfId="98" applyFont="1" applyBorder="1" applyAlignment="1">
      <alignment vertical="center" wrapText="1"/>
    </xf>
    <xf numFmtId="0" fontId="116" fillId="0" borderId="11" xfId="98" applyFont="1" applyBorder="1" applyAlignment="1">
      <alignment vertical="center" wrapText="1"/>
    </xf>
    <xf numFmtId="0" fontId="160" fillId="0" borderId="12" xfId="98" applyFont="1" applyBorder="1" applyAlignment="1">
      <alignment vertical="center" wrapText="1"/>
    </xf>
    <xf numFmtId="0" fontId="160" fillId="0" borderId="0" xfId="98" applyFont="1" applyBorder="1" applyAlignment="1">
      <alignment horizontal="center" vertical="center" wrapText="1"/>
    </xf>
    <xf numFmtId="0" fontId="160" fillId="0" borderId="0" xfId="98" applyFont="1" applyBorder="1" applyAlignment="1">
      <alignment vertical="center" wrapText="1"/>
    </xf>
    <xf numFmtId="0" fontId="160" fillId="0" borderId="26" xfId="98" applyFont="1" applyBorder="1" applyAlignment="1">
      <alignment horizontal="center" vertical="center" wrapText="1"/>
    </xf>
    <xf numFmtId="0" fontId="116" fillId="27" borderId="0" xfId="98" applyFont="1" applyFill="1" applyAlignment="1">
      <alignment horizontal="left" vertical="center" wrapText="1"/>
    </xf>
    <xf numFmtId="0" fontId="160" fillId="0" borderId="18" xfId="98" applyFont="1" applyBorder="1" applyAlignment="1">
      <alignment horizontal="center" vertical="center" wrapText="1"/>
    </xf>
    <xf numFmtId="0" fontId="160" fillId="0" borderId="11" xfId="98" applyFont="1" applyBorder="1" applyAlignment="1">
      <alignment horizontal="center" vertical="center" wrapText="1"/>
    </xf>
    <xf numFmtId="0" fontId="160" fillId="0" borderId="11" xfId="98" applyFont="1" applyBorder="1" applyAlignment="1">
      <alignment vertical="center" wrapText="1"/>
    </xf>
    <xf numFmtId="0" fontId="160" fillId="0" borderId="26" xfId="98" applyFont="1" applyBorder="1" applyAlignment="1">
      <alignment vertical="center" wrapText="1"/>
    </xf>
    <xf numFmtId="0" fontId="116" fillId="0" borderId="10" xfId="98" applyFont="1" applyBorder="1" applyAlignment="1">
      <alignment horizontal="center" vertical="center" wrapText="1"/>
    </xf>
    <xf numFmtId="0" fontId="160" fillId="0" borderId="26" xfId="98" applyFont="1" applyBorder="1" applyAlignment="1">
      <alignment horizontal="left" vertical="center" wrapText="1"/>
    </xf>
    <xf numFmtId="0" fontId="116" fillId="0" borderId="0" xfId="98" applyFont="1" applyBorder="1" applyAlignment="1">
      <alignment horizontal="left" vertical="center" wrapText="1"/>
    </xf>
    <xf numFmtId="0" fontId="2" fillId="0" borderId="0" xfId="98" applyAlignment="1">
      <alignment horizontal="right" vertical="center"/>
    </xf>
    <xf numFmtId="0" fontId="2" fillId="0" borderId="16" xfId="98" applyBorder="1">
      <alignment vertical="center"/>
    </xf>
    <xf numFmtId="0" fontId="2" fillId="0" borderId="15" xfId="98" applyBorder="1">
      <alignment vertical="center"/>
    </xf>
    <xf numFmtId="0" fontId="2" fillId="0" borderId="17" xfId="98" applyBorder="1">
      <alignment vertical="center"/>
    </xf>
    <xf numFmtId="0" fontId="2" fillId="0" borderId="10" xfId="98" applyBorder="1">
      <alignment vertical="center"/>
    </xf>
    <xf numFmtId="0" fontId="2" fillId="0" borderId="24" xfId="98" applyBorder="1">
      <alignment vertical="center"/>
    </xf>
    <xf numFmtId="0" fontId="160" fillId="28" borderId="13" xfId="98" applyFont="1" applyFill="1" applyBorder="1" applyAlignment="1">
      <alignment vertical="center" wrapText="1"/>
    </xf>
    <xf numFmtId="0" fontId="160" fillId="28" borderId="17" xfId="98" applyFont="1" applyFill="1" applyBorder="1" applyAlignment="1">
      <alignment vertical="center" wrapText="1"/>
    </xf>
    <xf numFmtId="0" fontId="171" fillId="0" borderId="0" xfId="98" applyFont="1">
      <alignment vertical="center"/>
    </xf>
    <xf numFmtId="0" fontId="87" fillId="0" borderId="11" xfId="98" applyFont="1" applyBorder="1" applyAlignment="1">
      <alignment horizontal="center" vertical="center" wrapText="1"/>
    </xf>
    <xf numFmtId="0" fontId="87" fillId="0" borderId="0" xfId="98" applyFont="1" applyAlignment="1">
      <alignment horizontal="center" vertical="center" wrapText="1"/>
    </xf>
    <xf numFmtId="0" fontId="87" fillId="0" borderId="18" xfId="98" applyFont="1" applyBorder="1" applyAlignment="1">
      <alignment horizontal="center" vertical="center" wrapText="1"/>
    </xf>
    <xf numFmtId="0" fontId="111" fillId="0" borderId="0" xfId="98" applyFont="1">
      <alignment vertical="center"/>
    </xf>
    <xf numFmtId="0" fontId="157" fillId="0" borderId="0" xfId="98" applyFont="1" applyAlignment="1">
      <alignment horizontal="center" vertical="center" wrapText="1"/>
    </xf>
    <xf numFmtId="0" fontId="157" fillId="0" borderId="0" xfId="98" applyFont="1" applyAlignment="1">
      <alignment horizontal="left" vertical="center" wrapText="1"/>
    </xf>
    <xf numFmtId="0" fontId="87" fillId="0" borderId="13" xfId="98" applyFont="1" applyBorder="1" applyAlignment="1">
      <alignment vertical="center" wrapText="1"/>
    </xf>
    <xf numFmtId="0" fontId="87" fillId="0" borderId="14" xfId="98" applyFont="1" applyBorder="1" applyAlignment="1">
      <alignment vertical="center" wrapText="1"/>
    </xf>
    <xf numFmtId="0" fontId="87" fillId="0" borderId="25" xfId="98" applyFont="1" applyBorder="1" applyAlignment="1">
      <alignment vertical="center" wrapText="1"/>
    </xf>
    <xf numFmtId="0" fontId="87" fillId="0" borderId="17" xfId="98" applyFont="1" applyBorder="1" applyAlignment="1">
      <alignment vertical="center" wrapText="1"/>
    </xf>
    <xf numFmtId="0" fontId="87" fillId="0" borderId="10" xfId="98" applyFont="1" applyBorder="1" applyAlignment="1">
      <alignment vertical="center" wrapText="1"/>
    </xf>
    <xf numFmtId="0" fontId="87" fillId="0" borderId="24" xfId="98" applyFont="1" applyBorder="1" applyAlignment="1">
      <alignment vertical="center" wrapText="1"/>
    </xf>
    <xf numFmtId="38" fontId="87" fillId="0" borderId="11" xfId="98" applyNumberFormat="1" applyFont="1" applyFill="1" applyBorder="1" applyAlignment="1">
      <alignment vertical="center" wrapText="1"/>
    </xf>
    <xf numFmtId="0" fontId="87" fillId="0" borderId="26" xfId="98" applyFont="1" applyFill="1" applyBorder="1" applyAlignment="1">
      <alignment vertical="center" wrapText="1"/>
    </xf>
    <xf numFmtId="0" fontId="87" fillId="0" borderId="12" xfId="98" applyFont="1" applyFill="1" applyBorder="1" applyAlignment="1">
      <alignment vertical="center" wrapText="1"/>
    </xf>
    <xf numFmtId="0" fontId="2" fillId="0" borderId="13" xfId="98" applyBorder="1">
      <alignment vertical="center"/>
    </xf>
    <xf numFmtId="0" fontId="2" fillId="0" borderId="14" xfId="98" applyBorder="1">
      <alignment vertical="center"/>
    </xf>
    <xf numFmtId="0" fontId="2" fillId="0" borderId="25" xfId="98" applyBorder="1">
      <alignment vertical="center"/>
    </xf>
    <xf numFmtId="0" fontId="34" fillId="0" borderId="12" xfId="0" applyFont="1" applyBorder="1" applyAlignment="1">
      <alignment vertical="center"/>
    </xf>
    <xf numFmtId="176" fontId="160" fillId="0" borderId="10" xfId="98" applyNumberFormat="1" applyFont="1" applyFill="1" applyBorder="1" applyAlignment="1">
      <alignment vertical="center" wrapText="1"/>
    </xf>
    <xf numFmtId="0" fontId="157" fillId="0" borderId="301" xfId="96" applyFont="1" applyFill="1" applyBorder="1" applyAlignment="1">
      <alignment horizontal="center" vertical="center" wrapText="1"/>
    </xf>
    <xf numFmtId="0" fontId="0" fillId="0" borderId="17" xfId="0" applyBorder="1" applyAlignment="1">
      <alignment vertical="center"/>
    </xf>
    <xf numFmtId="0" fontId="0" fillId="0" borderId="24" xfId="0" applyBorder="1" applyAlignment="1">
      <alignment vertical="center"/>
    </xf>
    <xf numFmtId="0" fontId="0" fillId="27" borderId="312" xfId="0" applyFill="1" applyBorder="1" applyAlignment="1" applyProtection="1">
      <alignment horizontal="left" vertical="center"/>
      <protection locked="0"/>
    </xf>
    <xf numFmtId="0" fontId="0" fillId="27" borderId="311" xfId="0" applyFill="1" applyBorder="1" applyAlignment="1" applyProtection="1">
      <alignment horizontal="left" vertical="center"/>
      <protection locked="0"/>
    </xf>
    <xf numFmtId="0" fontId="175" fillId="0" borderId="0" xfId="99" applyFont="1" applyAlignment="1">
      <alignment horizontal="left" vertical="center"/>
    </xf>
    <xf numFmtId="0" fontId="175" fillId="0" borderId="0" xfId="99" applyFont="1" applyBorder="1" applyAlignment="1">
      <alignment horizontal="left" vertical="center"/>
    </xf>
    <xf numFmtId="0" fontId="176" fillId="0" borderId="0" xfId="99" applyFont="1" applyAlignment="1">
      <alignment horizontal="right" vertical="center"/>
    </xf>
    <xf numFmtId="0" fontId="175" fillId="0" borderId="16" xfId="99" applyFont="1" applyBorder="1" applyAlignment="1">
      <alignment horizontal="left" vertical="center"/>
    </xf>
    <xf numFmtId="0" fontId="175" fillId="0" borderId="15" xfId="99" applyFont="1" applyBorder="1" applyAlignment="1">
      <alignment horizontal="left" vertical="center"/>
    </xf>
    <xf numFmtId="0" fontId="175" fillId="0" borderId="0" xfId="99" applyFont="1" applyBorder="1" applyAlignment="1">
      <alignment horizontal="center" vertical="center"/>
    </xf>
    <xf numFmtId="0" fontId="175" fillId="0" borderId="17" xfId="99" applyFont="1" applyBorder="1" applyAlignment="1">
      <alignment horizontal="left" vertical="center"/>
    </xf>
    <xf numFmtId="0" fontId="175" fillId="0" borderId="24" xfId="99" applyFont="1" applyBorder="1" applyAlignment="1">
      <alignment horizontal="left" vertical="center"/>
    </xf>
    <xf numFmtId="0" fontId="177" fillId="0" borderId="0" xfId="99" applyFont="1" applyAlignment="1">
      <alignment horizontal="center" vertical="center"/>
    </xf>
    <xf numFmtId="0" fontId="175" fillId="0" borderId="0" xfId="99" applyFont="1" applyAlignment="1">
      <alignment horizontal="center" vertical="center"/>
    </xf>
    <xf numFmtId="0" fontId="175" fillId="0" borderId="10" xfId="99" applyFont="1" applyBorder="1" applyAlignment="1">
      <alignment horizontal="left" vertical="center"/>
    </xf>
    <xf numFmtId="0" fontId="175" fillId="0" borderId="0" xfId="99" applyFont="1" applyAlignment="1">
      <alignment horizontal="right" vertical="center"/>
    </xf>
    <xf numFmtId="0" fontId="175" fillId="0" borderId="10" xfId="99" applyFont="1" applyBorder="1" applyAlignment="1">
      <alignment horizontal="center" vertical="center"/>
    </xf>
    <xf numFmtId="0" fontId="178" fillId="0" borderId="0" xfId="99" applyFont="1" applyFill="1" applyAlignment="1"/>
    <xf numFmtId="0" fontId="179" fillId="0" borderId="0" xfId="99" applyFont="1" applyFill="1" applyAlignment="1"/>
    <xf numFmtId="0" fontId="179" fillId="0" borderId="0" xfId="99" applyFont="1" applyFill="1" applyAlignment="1">
      <alignment horizontal="center"/>
    </xf>
    <xf numFmtId="0" fontId="179" fillId="0" borderId="0" xfId="99" applyFont="1" applyAlignment="1"/>
    <xf numFmtId="0" fontId="178" fillId="0" borderId="47" xfId="99" applyFont="1" applyBorder="1" applyAlignment="1">
      <alignment horizontal="center" vertical="center" wrapText="1"/>
    </xf>
    <xf numFmtId="0" fontId="187" fillId="0" borderId="16" xfId="99" applyFont="1" applyFill="1" applyBorder="1" applyAlignment="1">
      <alignment horizontal="center" vertical="center" wrapText="1"/>
    </xf>
    <xf numFmtId="0" fontId="178" fillId="0" borderId="277" xfId="99" applyFont="1" applyBorder="1" applyAlignment="1">
      <alignment vertical="top" wrapText="1"/>
    </xf>
    <xf numFmtId="0" fontId="187" fillId="0" borderId="17" xfId="99" applyFont="1" applyFill="1" applyBorder="1" applyAlignment="1">
      <alignment horizontal="center" vertical="center" wrapText="1"/>
    </xf>
    <xf numFmtId="0" fontId="178" fillId="0" borderId="98" xfId="99" applyFont="1" applyBorder="1" applyAlignment="1">
      <alignment vertical="top" wrapText="1"/>
    </xf>
    <xf numFmtId="0" fontId="178" fillId="0" borderId="315" xfId="99" applyFont="1" applyBorder="1" applyAlignment="1">
      <alignment vertical="top" wrapText="1"/>
    </xf>
    <xf numFmtId="0" fontId="187" fillId="0" borderId="36" xfId="99" applyFont="1" applyFill="1" applyBorder="1" applyAlignment="1">
      <alignment horizontal="center" vertical="center" wrapText="1"/>
    </xf>
    <xf numFmtId="0" fontId="180" fillId="0" borderId="17" xfId="99" applyFont="1" applyBorder="1" applyAlignment="1"/>
    <xf numFmtId="0" fontId="180" fillId="0" borderId="34" xfId="99" applyFont="1" applyBorder="1" applyAlignment="1"/>
    <xf numFmtId="0" fontId="180" fillId="0" borderId="16" xfId="99" applyFont="1" applyBorder="1" applyAlignment="1"/>
    <xf numFmtId="0" fontId="180" fillId="0" borderId="31" xfId="99" applyFont="1" applyBorder="1" applyAlignment="1"/>
    <xf numFmtId="0" fontId="178" fillId="0" borderId="316" xfId="99" applyFont="1" applyBorder="1" applyAlignment="1">
      <alignment vertical="center" wrapText="1"/>
    </xf>
    <xf numFmtId="0" fontId="175" fillId="0" borderId="16" xfId="99" applyFont="1" applyBorder="1" applyAlignment="1">
      <alignment horizontal="center" vertical="center"/>
    </xf>
    <xf numFmtId="0" fontId="175" fillId="0" borderId="15" xfId="99" applyFont="1" applyBorder="1" applyAlignment="1">
      <alignment horizontal="center" vertical="center"/>
    </xf>
    <xf numFmtId="0" fontId="190" fillId="0" borderId="0" xfId="99" applyFont="1" applyAlignment="1">
      <alignment horizontal="center" vertical="center"/>
    </xf>
    <xf numFmtId="0" fontId="175" fillId="0" borderId="14" xfId="99" applyFont="1" applyBorder="1" applyAlignment="1">
      <alignment horizontal="left" vertical="center"/>
    </xf>
    <xf numFmtId="0" fontId="175" fillId="0" borderId="25" xfId="99" applyFont="1" applyBorder="1" applyAlignment="1">
      <alignment horizontal="left" vertical="center"/>
    </xf>
    <xf numFmtId="0" fontId="175" fillId="0" borderId="13" xfId="99" applyFont="1" applyBorder="1" applyAlignment="1">
      <alignment horizontal="left" vertical="center"/>
    </xf>
    <xf numFmtId="0" fontId="175" fillId="0" borderId="14" xfId="99" applyFont="1" applyBorder="1" applyAlignment="1">
      <alignment horizontal="center" vertical="center"/>
    </xf>
    <xf numFmtId="0" fontId="175" fillId="0" borderId="0" xfId="99" applyFont="1" applyBorder="1" applyAlignment="1">
      <alignment horizontal="center" vertical="center" textRotation="255" wrapText="1"/>
    </xf>
    <xf numFmtId="0" fontId="175" fillId="0" borderId="10" xfId="99" applyFont="1" applyBorder="1" applyAlignment="1">
      <alignment horizontal="right" vertical="center"/>
    </xf>
    <xf numFmtId="0" fontId="175" fillId="0" borderId="11" xfId="99" applyFont="1" applyBorder="1" applyAlignment="1">
      <alignment horizontal="left" vertical="center"/>
    </xf>
    <xf numFmtId="0" fontId="175" fillId="0" borderId="26" xfId="99" applyFont="1" applyBorder="1" applyAlignment="1">
      <alignment horizontal="left" vertical="center"/>
    </xf>
    <xf numFmtId="0" fontId="175" fillId="0" borderId="26" xfId="99" applyFont="1" applyBorder="1" applyAlignment="1">
      <alignment horizontal="center" vertical="center"/>
    </xf>
    <xf numFmtId="0" fontId="175" fillId="0" borderId="12" xfId="99" applyFont="1" applyBorder="1" applyAlignment="1">
      <alignment horizontal="left" vertical="center"/>
    </xf>
    <xf numFmtId="0" fontId="147" fillId="0" borderId="0" xfId="99" applyAlignment="1">
      <alignment vertical="center"/>
    </xf>
    <xf numFmtId="0" fontId="150" fillId="0" borderId="0" xfId="99" applyFont="1" applyAlignment="1">
      <alignment vertical="center"/>
    </xf>
    <xf numFmtId="0" fontId="147" fillId="0" borderId="37" xfId="99" applyBorder="1" applyAlignment="1">
      <alignment vertical="center"/>
    </xf>
    <xf numFmtId="0" fontId="147" fillId="0" borderId="29" xfId="99" applyBorder="1" applyAlignment="1">
      <alignment vertical="center"/>
    </xf>
    <xf numFmtId="0" fontId="147" fillId="0" borderId="30" xfId="99" applyBorder="1" applyAlignment="1">
      <alignment vertical="center"/>
    </xf>
    <xf numFmtId="0" fontId="147" fillId="0" borderId="44" xfId="99" applyBorder="1" applyAlignment="1">
      <alignment vertical="center"/>
    </xf>
    <xf numFmtId="0" fontId="147" fillId="0" borderId="32" xfId="99" applyBorder="1" applyAlignment="1">
      <alignment vertical="center"/>
    </xf>
    <xf numFmtId="0" fontId="147" fillId="0" borderId="33" xfId="99" applyBorder="1" applyAlignment="1">
      <alignment vertical="center"/>
    </xf>
    <xf numFmtId="0" fontId="147" fillId="0" borderId="96" xfId="99" applyBorder="1" applyAlignment="1">
      <alignment vertical="center"/>
    </xf>
    <xf numFmtId="0" fontId="147" fillId="0" borderId="22" xfId="99" applyBorder="1" applyAlignment="1">
      <alignment vertical="center"/>
    </xf>
    <xf numFmtId="0" fontId="147" fillId="0" borderId="97" xfId="99" applyBorder="1" applyAlignment="1">
      <alignment vertical="center"/>
    </xf>
    <xf numFmtId="0" fontId="147" fillId="0" borderId="141" xfId="99" applyBorder="1" applyAlignment="1">
      <alignment vertical="center"/>
    </xf>
    <xf numFmtId="0" fontId="147" fillId="0" borderId="18" xfId="99" applyBorder="1" applyAlignment="1">
      <alignment vertical="center"/>
    </xf>
    <xf numFmtId="0" fontId="147" fillId="0" borderId="142" xfId="99" applyBorder="1" applyAlignment="1">
      <alignment vertical="center"/>
    </xf>
    <xf numFmtId="0" fontId="147" fillId="0" borderId="32" xfId="99" applyFill="1" applyBorder="1" applyAlignment="1">
      <alignment vertical="center"/>
    </xf>
    <xf numFmtId="0" fontId="147" fillId="0" borderId="32" xfId="99" applyFill="1" applyBorder="1" applyAlignment="1">
      <alignment horizontal="right" vertical="center"/>
    </xf>
    <xf numFmtId="0" fontId="192" fillId="0" borderId="92" xfId="99" applyFont="1" applyBorder="1" applyAlignment="1">
      <alignment horizontal="center"/>
    </xf>
    <xf numFmtId="0" fontId="147" fillId="0" borderId="0" xfId="99" applyAlignment="1"/>
    <xf numFmtId="0" fontId="147" fillId="0" borderId="0" xfId="99" applyBorder="1" applyAlignment="1"/>
    <xf numFmtId="0" fontId="192" fillId="0" borderId="0" xfId="99" applyFont="1" applyAlignment="1"/>
    <xf numFmtId="0" fontId="192" fillId="0" borderId="0" xfId="99" applyFont="1" applyFill="1" applyAlignment="1"/>
    <xf numFmtId="0" fontId="192" fillId="0" borderId="0" xfId="99" applyFont="1" applyAlignment="1">
      <alignment horizontal="left"/>
    </xf>
    <xf numFmtId="0" fontId="192" fillId="0" borderId="0" xfId="99" applyFont="1" applyAlignment="1">
      <alignment horizontal="distributed"/>
    </xf>
    <xf numFmtId="0" fontId="192" fillId="0" borderId="60" xfId="99" applyFont="1" applyBorder="1" applyAlignment="1"/>
    <xf numFmtId="0" fontId="192" fillId="0" borderId="0" xfId="99" applyFont="1" applyBorder="1" applyAlignment="1"/>
    <xf numFmtId="0" fontId="194" fillId="0" borderId="60" xfId="99" applyFont="1" applyBorder="1" applyAlignment="1"/>
    <xf numFmtId="0" fontId="192" fillId="0" borderId="184" xfId="99" applyFont="1" applyBorder="1" applyAlignment="1"/>
    <xf numFmtId="0" fontId="192" fillId="0" borderId="0" xfId="99" applyFont="1" applyAlignment="1">
      <alignment horizontal="center" vertical="center"/>
    </xf>
    <xf numFmtId="0" fontId="194" fillId="0" borderId="0" xfId="99" applyFont="1" applyAlignment="1"/>
    <xf numFmtId="0" fontId="195" fillId="0" borderId="0" xfId="99" applyFont="1" applyAlignment="1"/>
    <xf numFmtId="0" fontId="196" fillId="0" borderId="0" xfId="99" applyFont="1" applyAlignment="1">
      <alignment horizontal="left"/>
    </xf>
    <xf numFmtId="0" fontId="192" fillId="0" borderId="235" xfId="99" applyFont="1" applyBorder="1" applyAlignment="1"/>
    <xf numFmtId="0" fontId="192" fillId="0" borderId="233" xfId="99" applyFont="1" applyBorder="1" applyAlignment="1"/>
    <xf numFmtId="0" fontId="192" fillId="0" borderId="228" xfId="99" applyFont="1" applyBorder="1" applyAlignment="1"/>
    <xf numFmtId="0" fontId="192" fillId="0" borderId="213" xfId="99" applyFont="1" applyBorder="1" applyAlignment="1"/>
    <xf numFmtId="0" fontId="192" fillId="0" borderId="64" xfId="99" applyFont="1" applyBorder="1" applyAlignment="1"/>
    <xf numFmtId="0" fontId="192" fillId="0" borderId="0" xfId="99" applyFont="1" applyAlignment="1">
      <alignment horizontal="right"/>
    </xf>
    <xf numFmtId="0" fontId="147" fillId="0" borderId="213" xfId="99" applyBorder="1" applyAlignment="1"/>
    <xf numFmtId="0" fontId="147" fillId="0" borderId="64" xfId="99" applyBorder="1" applyAlignment="1"/>
    <xf numFmtId="0" fontId="147" fillId="0" borderId="236" xfId="99" applyBorder="1" applyAlignment="1"/>
    <xf numFmtId="0" fontId="147" fillId="0" borderId="60" xfId="99" applyBorder="1" applyAlignment="1"/>
    <xf numFmtId="0" fontId="147" fillId="0" borderId="65" xfId="99" applyBorder="1" applyAlignment="1"/>
    <xf numFmtId="0" fontId="192" fillId="27" borderId="92" xfId="99" applyFont="1" applyFill="1" applyBorder="1" applyAlignment="1">
      <alignment horizontal="center"/>
    </xf>
    <xf numFmtId="0" fontId="192" fillId="28" borderId="92" xfId="99" applyFont="1" applyFill="1" applyBorder="1" applyAlignment="1">
      <alignment horizontal="center"/>
    </xf>
    <xf numFmtId="0" fontId="192" fillId="0" borderId="60" xfId="99" applyFont="1" applyBorder="1" applyAlignment="1">
      <alignment horizontal="left"/>
    </xf>
    <xf numFmtId="0" fontId="192" fillId="0" borderId="184" xfId="99" applyFont="1" applyBorder="1" applyAlignment="1">
      <alignment horizontal="left"/>
    </xf>
    <xf numFmtId="0" fontId="192" fillId="28" borderId="0" xfId="99" applyFont="1" applyFill="1" applyAlignment="1"/>
    <xf numFmtId="0" fontId="194" fillId="28" borderId="0" xfId="99" applyFont="1" applyFill="1" applyBorder="1" applyAlignment="1">
      <alignment horizontal="left"/>
    </xf>
    <xf numFmtId="49" fontId="192" fillId="28" borderId="0" xfId="99" applyNumberFormat="1" applyFont="1" applyFill="1" applyAlignment="1"/>
    <xf numFmtId="0" fontId="192" fillId="28" borderId="60" xfId="99" applyFont="1" applyFill="1" applyBorder="1" applyAlignment="1"/>
    <xf numFmtId="0" fontId="192" fillId="28" borderId="60" xfId="99" applyFont="1" applyFill="1" applyBorder="1" applyAlignment="1">
      <alignment horizontal="right"/>
    </xf>
    <xf numFmtId="0" fontId="192" fillId="28" borderId="213" xfId="99" applyFont="1" applyFill="1" applyBorder="1" applyAlignment="1"/>
    <xf numFmtId="0" fontId="192" fillId="28" borderId="0" xfId="99" applyFont="1" applyFill="1" applyBorder="1" applyAlignment="1"/>
    <xf numFmtId="0" fontId="192" fillId="28" borderId="64" xfId="99" applyFont="1" applyFill="1" applyBorder="1" applyAlignment="1"/>
    <xf numFmtId="0" fontId="192" fillId="28" borderId="236" xfId="99" applyFont="1" applyFill="1" applyBorder="1" applyAlignment="1"/>
    <xf numFmtId="0" fontId="192" fillId="28" borderId="65" xfId="99" applyFont="1" applyFill="1" applyBorder="1" applyAlignment="1"/>
    <xf numFmtId="0" fontId="151" fillId="0" borderId="0" xfId="99" applyFont="1" applyBorder="1" applyAlignment="1">
      <alignment horizontal="center"/>
    </xf>
    <xf numFmtId="0" fontId="151" fillId="0" borderId="31" xfId="99" applyFont="1" applyBorder="1" applyAlignment="1">
      <alignment horizontal="center"/>
    </xf>
    <xf numFmtId="0" fontId="197" fillId="0" borderId="38" xfId="99" applyFont="1" applyBorder="1" applyAlignment="1">
      <alignment horizontal="center" vertical="center"/>
    </xf>
    <xf numFmtId="0" fontId="197" fillId="0" borderId="0" xfId="99" applyFont="1" applyAlignment="1">
      <alignment horizontal="center" vertical="center"/>
    </xf>
    <xf numFmtId="0" fontId="150" fillId="0" borderId="0" xfId="99" applyFont="1" applyAlignment="1">
      <alignment horizontal="left" vertical="center"/>
    </xf>
    <xf numFmtId="0" fontId="197" fillId="0" borderId="31" xfId="99" applyFont="1" applyBorder="1" applyAlignment="1">
      <alignment horizontal="center" vertical="center"/>
    </xf>
    <xf numFmtId="0" fontId="147" fillId="0" borderId="38" xfId="99" applyBorder="1" applyAlignment="1">
      <alignment vertical="center"/>
    </xf>
    <xf numFmtId="0" fontId="147" fillId="0" borderId="0" xfId="99" applyBorder="1" applyAlignment="1">
      <alignment vertical="center"/>
    </xf>
    <xf numFmtId="0" fontId="147" fillId="0" borderId="31" xfId="99" applyBorder="1" applyAlignment="1">
      <alignment vertical="center"/>
    </xf>
    <xf numFmtId="58" fontId="199" fillId="0" borderId="0" xfId="99" applyNumberFormat="1" applyFont="1" applyBorder="1" applyAlignment="1">
      <alignment vertical="center"/>
    </xf>
    <xf numFmtId="0" fontId="147" fillId="0" borderId="0" xfId="99" applyBorder="1" applyAlignment="1">
      <alignment horizontal="center" vertical="center"/>
    </xf>
    <xf numFmtId="0" fontId="147" fillId="0" borderId="325" xfId="99" applyBorder="1" applyAlignment="1">
      <alignment horizontal="center" vertical="center"/>
    </xf>
    <xf numFmtId="0" fontId="147" fillId="0" borderId="326" xfId="99" applyBorder="1" applyAlignment="1">
      <alignment horizontal="center" vertical="center"/>
    </xf>
    <xf numFmtId="0" fontId="147" fillId="0" borderId="327" xfId="99" applyFont="1" applyBorder="1" applyAlignment="1">
      <alignment horizontal="center" vertical="center"/>
    </xf>
    <xf numFmtId="0" fontId="147" fillId="0" borderId="325" xfId="99" applyFont="1" applyBorder="1" applyAlignment="1">
      <alignment horizontal="center" vertical="center"/>
    </xf>
    <xf numFmtId="0" fontId="147" fillId="0" borderId="326" xfId="99" applyFont="1" applyBorder="1" applyAlignment="1">
      <alignment horizontal="center" vertical="center"/>
    </xf>
    <xf numFmtId="0" fontId="150" fillId="0" borderId="0" xfId="99" applyFont="1" applyBorder="1" applyAlignment="1">
      <alignment vertical="center"/>
    </xf>
    <xf numFmtId="0" fontId="199" fillId="0" borderId="0" xfId="99" applyFont="1" applyFill="1" applyBorder="1" applyAlignment="1">
      <alignment horizontal="center"/>
    </xf>
    <xf numFmtId="0" fontId="152" fillId="0" borderId="38" xfId="99" applyFont="1" applyBorder="1" applyAlignment="1">
      <alignment horizontal="center" vertical="center"/>
    </xf>
    <xf numFmtId="0" fontId="147" fillId="0" borderId="38" xfId="99" applyFill="1" applyBorder="1" applyAlignment="1">
      <alignment vertical="center"/>
    </xf>
    <xf numFmtId="0" fontId="151" fillId="0" borderId="26" xfId="99" applyFont="1" applyBorder="1" applyAlignment="1">
      <alignment vertical="center"/>
    </xf>
    <xf numFmtId="0" fontId="147" fillId="0" borderId="26" xfId="99" applyBorder="1" applyAlignment="1">
      <alignment vertical="center"/>
    </xf>
    <xf numFmtId="0" fontId="199" fillId="0" borderId="13" xfId="99" applyFont="1" applyBorder="1" applyAlignment="1">
      <alignment horizontal="left" vertical="center"/>
    </xf>
    <xf numFmtId="0" fontId="199" fillId="0" borderId="14" xfId="99" applyFont="1" applyBorder="1" applyAlignment="1">
      <alignment horizontal="left" vertical="center"/>
    </xf>
    <xf numFmtId="0" fontId="199" fillId="0" borderId="43" xfId="99" applyFont="1" applyBorder="1" applyAlignment="1">
      <alignment horizontal="left" vertical="center"/>
    </xf>
    <xf numFmtId="0" fontId="199" fillId="0" borderId="16" xfId="99" applyFont="1" applyBorder="1" applyAlignment="1">
      <alignment horizontal="left" vertical="center"/>
    </xf>
    <xf numFmtId="0" fontId="199" fillId="0" borderId="0" xfId="99" applyFont="1" applyBorder="1" applyAlignment="1">
      <alignment horizontal="left" vertical="center"/>
    </xf>
    <xf numFmtId="0" fontId="199" fillId="0" borderId="331" xfId="99" applyFont="1" applyBorder="1" applyAlignment="1">
      <alignment horizontal="center" vertical="center"/>
    </xf>
    <xf numFmtId="0" fontId="199" fillId="0" borderId="332" xfId="99" applyFont="1" applyBorder="1" applyAlignment="1">
      <alignment horizontal="center" vertical="center"/>
    </xf>
    <xf numFmtId="0" fontId="199" fillId="0" borderId="333" xfId="99" applyFont="1" applyBorder="1" applyAlignment="1">
      <alignment horizontal="center" vertical="center"/>
    </xf>
    <xf numFmtId="0" fontId="199" fillId="0" borderId="17" xfId="99" applyFont="1" applyBorder="1" applyAlignment="1">
      <alignment horizontal="left" vertical="center"/>
    </xf>
    <xf numFmtId="0" fontId="199" fillId="0" borderId="10" xfId="99" applyFont="1" applyBorder="1" applyAlignment="1">
      <alignment horizontal="left" vertical="center"/>
    </xf>
    <xf numFmtId="0" fontId="199" fillId="0" borderId="34" xfId="99" applyFont="1" applyBorder="1" applyAlignment="1">
      <alignment horizontal="left" vertical="center"/>
    </xf>
    <xf numFmtId="0" fontId="150" fillId="0" borderId="0" xfId="99" applyFont="1" applyBorder="1" applyAlignment="1">
      <alignment horizontal="right" vertical="center" wrapText="1" shrinkToFit="1"/>
    </xf>
    <xf numFmtId="0" fontId="200" fillId="0" borderId="0" xfId="99" applyFont="1" applyBorder="1" applyAlignment="1">
      <alignment horizontal="left" vertical="center" wrapText="1" shrinkToFit="1"/>
    </xf>
    <xf numFmtId="0" fontId="150" fillId="0" borderId="0" xfId="99" applyFont="1" applyBorder="1" applyAlignment="1">
      <alignment horizontal="left" vertical="center" wrapText="1" shrinkToFit="1"/>
    </xf>
    <xf numFmtId="0" fontId="151" fillId="0" borderId="325" xfId="99" applyFont="1" applyBorder="1" applyAlignment="1">
      <alignment horizontal="center" vertical="center"/>
    </xf>
    <xf numFmtId="0" fontId="151" fillId="0" borderId="326" xfId="99" applyFont="1" applyBorder="1" applyAlignment="1">
      <alignment horizontal="center" vertical="center"/>
    </xf>
    <xf numFmtId="0" fontId="147" fillId="0" borderId="326" xfId="99" applyBorder="1" applyAlignment="1">
      <alignment vertical="center"/>
    </xf>
    <xf numFmtId="0" fontId="147" fillId="0" borderId="327" xfId="99" applyBorder="1" applyAlignment="1">
      <alignment vertical="center"/>
    </xf>
    <xf numFmtId="0" fontId="151" fillId="0" borderId="0" xfId="99" applyFont="1" applyAlignment="1"/>
    <xf numFmtId="0" fontId="151" fillId="0" borderId="0" xfId="99" applyFont="1" applyBorder="1" applyAlignment="1">
      <alignment vertical="center"/>
    </xf>
    <xf numFmtId="0" fontId="147" fillId="28" borderId="325" xfId="99" applyFill="1" applyBorder="1" applyAlignment="1">
      <alignment horizontal="center" vertical="center"/>
    </xf>
    <xf numFmtId="0" fontId="147" fillId="28" borderId="326" xfId="99" applyFill="1" applyBorder="1" applyAlignment="1">
      <alignment horizontal="center" vertical="center"/>
    </xf>
    <xf numFmtId="0" fontId="147" fillId="28" borderId="327" xfId="99" applyFont="1" applyFill="1" applyBorder="1" applyAlignment="1">
      <alignment horizontal="center" vertical="center"/>
    </xf>
    <xf numFmtId="0" fontId="147" fillId="28" borderId="325" xfId="99" applyFont="1" applyFill="1" applyBorder="1" applyAlignment="1">
      <alignment horizontal="center" vertical="center"/>
    </xf>
    <xf numFmtId="0" fontId="147" fillId="28" borderId="326" xfId="99" applyFont="1" applyFill="1" applyBorder="1" applyAlignment="1">
      <alignment horizontal="center" vertical="center"/>
    </xf>
    <xf numFmtId="0" fontId="199" fillId="28" borderId="331" xfId="99" applyFont="1" applyFill="1" applyBorder="1" applyAlignment="1">
      <alignment horizontal="center" vertical="center"/>
    </xf>
    <xf numFmtId="0" fontId="199" fillId="28" borderId="332" xfId="99" applyFont="1" applyFill="1" applyBorder="1" applyAlignment="1">
      <alignment horizontal="center" vertical="center"/>
    </xf>
    <xf numFmtId="0" fontId="199" fillId="28" borderId="333" xfId="99" applyFont="1" applyFill="1" applyBorder="1" applyAlignment="1">
      <alignment horizontal="center" vertical="center"/>
    </xf>
    <xf numFmtId="0" fontId="87" fillId="0" borderId="0" xfId="100" applyFont="1" applyAlignment="1">
      <alignment vertical="center"/>
    </xf>
    <xf numFmtId="0" fontId="87" fillId="0" borderId="0" xfId="100" applyFont="1" applyAlignment="1">
      <alignment vertical="top"/>
    </xf>
    <xf numFmtId="0" fontId="203" fillId="0" borderId="0" xfId="100" applyFont="1" applyBorder="1" applyAlignment="1">
      <alignment vertical="center" shrinkToFit="1"/>
    </xf>
    <xf numFmtId="0" fontId="161" fillId="0" borderId="0" xfId="100" applyFont="1" applyBorder="1" applyAlignment="1">
      <alignment vertical="center" shrinkToFit="1"/>
    </xf>
    <xf numFmtId="0" fontId="160" fillId="0" borderId="10" xfId="100" applyFont="1" applyBorder="1" applyAlignment="1">
      <alignment horizontal="center" vertical="center"/>
    </xf>
    <xf numFmtId="0" fontId="205" fillId="0" borderId="0" xfId="100" applyFont="1" applyAlignment="1">
      <alignment horizontal="center" vertical="center"/>
    </xf>
    <xf numFmtId="0" fontId="160" fillId="0" borderId="0" xfId="100" applyFont="1" applyAlignment="1">
      <alignment horizontal="center" vertical="center"/>
    </xf>
    <xf numFmtId="0" fontId="160" fillId="0" borderId="0" xfId="100" applyFont="1" applyAlignment="1">
      <alignment vertical="center"/>
    </xf>
    <xf numFmtId="0" fontId="158" fillId="0" borderId="0" xfId="100" applyFont="1" applyAlignment="1">
      <alignment vertical="center"/>
    </xf>
    <xf numFmtId="0" fontId="160" fillId="0" borderId="0" xfId="100" applyFont="1" applyAlignment="1">
      <alignment vertical="center" wrapText="1"/>
    </xf>
    <xf numFmtId="0" fontId="206" fillId="0" borderId="0" xfId="100" applyFont="1" applyAlignment="1">
      <alignment horizontal="center" vertical="center"/>
    </xf>
    <xf numFmtId="0" fontId="160" fillId="0" borderId="0" xfId="100" applyFont="1" applyBorder="1" applyAlignment="1">
      <alignment horizontal="left" vertical="center"/>
    </xf>
    <xf numFmtId="0" fontId="87" fillId="0" borderId="0" xfId="100" applyFont="1" applyBorder="1" applyAlignment="1">
      <alignment vertical="center"/>
    </xf>
    <xf numFmtId="0" fontId="160" fillId="0" borderId="0" xfId="100" applyFont="1" applyBorder="1" applyAlignment="1">
      <alignment horizontal="center" vertical="center"/>
    </xf>
    <xf numFmtId="0" fontId="207" fillId="0" borderId="0" xfId="100" applyFont="1" applyBorder="1" applyAlignment="1">
      <alignment horizontal="left" vertical="center"/>
    </xf>
    <xf numFmtId="0" fontId="160" fillId="0" borderId="0" xfId="100" applyFont="1" applyBorder="1" applyAlignment="1">
      <alignment vertical="center"/>
    </xf>
    <xf numFmtId="0" fontId="158" fillId="0" borderId="0" xfId="100" applyFont="1" applyBorder="1" applyAlignment="1">
      <alignment horizontal="left" vertical="center"/>
    </xf>
    <xf numFmtId="0" fontId="161" fillId="0" borderId="0" xfId="100" applyFont="1" applyBorder="1" applyAlignment="1">
      <alignment horizontal="center"/>
    </xf>
    <xf numFmtId="0" fontId="116" fillId="0" borderId="0" xfId="100" applyFont="1" applyBorder="1" applyAlignment="1">
      <alignment vertical="top"/>
    </xf>
    <xf numFmtId="0" fontId="157" fillId="0" borderId="0" xfId="100" applyFont="1" applyBorder="1" applyAlignment="1">
      <alignment vertical="center"/>
    </xf>
    <xf numFmtId="0" fontId="166" fillId="0" borderId="0" xfId="100" applyFont="1" applyAlignment="1">
      <alignment vertical="center"/>
    </xf>
    <xf numFmtId="0" fontId="116" fillId="0" borderId="0" xfId="100" applyFont="1" applyBorder="1" applyAlignment="1"/>
    <xf numFmtId="0" fontId="157" fillId="0" borderId="0" xfId="100" applyFont="1" applyBorder="1" applyAlignment="1">
      <alignment vertical="top"/>
    </xf>
    <xf numFmtId="0" fontId="157" fillId="0" borderId="0" xfId="100" applyFont="1" applyAlignment="1">
      <alignment horizontal="center" vertical="center"/>
    </xf>
    <xf numFmtId="0" fontId="157" fillId="0" borderId="0" xfId="100" applyFont="1" applyAlignment="1">
      <alignment vertical="center"/>
    </xf>
    <xf numFmtId="0" fontId="116" fillId="0" borderId="0" xfId="100" applyFont="1" applyAlignment="1">
      <alignment vertical="center"/>
    </xf>
    <xf numFmtId="0" fontId="157" fillId="0" borderId="346" xfId="100" applyFont="1" applyBorder="1" applyAlignment="1">
      <alignment horizontal="center" vertical="center"/>
    </xf>
    <xf numFmtId="0" fontId="157" fillId="0" borderId="347" xfId="100" applyFont="1" applyBorder="1" applyAlignment="1">
      <alignment horizontal="center" vertical="center"/>
    </xf>
    <xf numFmtId="0" fontId="157" fillId="0" borderId="129" xfId="100" applyFont="1" applyBorder="1" applyAlignment="1">
      <alignment vertical="center"/>
    </xf>
    <xf numFmtId="0" fontId="157" fillId="0" borderId="348" xfId="100" applyFont="1" applyBorder="1" applyAlignment="1">
      <alignment horizontal="center" vertical="center"/>
    </xf>
    <xf numFmtId="0" fontId="206" fillId="28" borderId="337" xfId="100" applyFont="1" applyFill="1" applyBorder="1" applyAlignment="1">
      <alignment horizontal="center" vertical="center" wrapText="1" shrinkToFit="1"/>
    </xf>
    <xf numFmtId="0" fontId="206" fillId="28" borderId="51" xfId="100" applyFont="1" applyFill="1" applyBorder="1" applyAlignment="1">
      <alignment horizontal="center" vertical="center" wrapText="1" shrinkToFit="1"/>
    </xf>
    <xf numFmtId="0" fontId="206" fillId="28" borderId="338" xfId="100" applyFont="1" applyFill="1" applyBorder="1" applyAlignment="1">
      <alignment horizontal="center" vertical="center" wrapText="1" shrinkToFit="1"/>
    </xf>
    <xf numFmtId="0" fontId="206" fillId="28" borderId="339" xfId="100" applyFont="1" applyFill="1" applyBorder="1" applyAlignment="1">
      <alignment horizontal="center" vertical="center" wrapText="1" shrinkToFit="1"/>
    </xf>
    <xf numFmtId="0" fontId="160" fillId="28" borderId="340" xfId="100" applyFont="1" applyFill="1" applyBorder="1" applyAlignment="1">
      <alignment horizontal="center" vertical="center" shrinkToFit="1"/>
    </xf>
    <xf numFmtId="0" fontId="160" fillId="28" borderId="341" xfId="100" applyFont="1" applyFill="1" applyBorder="1" applyAlignment="1">
      <alignment horizontal="center" vertical="center" shrinkToFit="1"/>
    </xf>
    <xf numFmtId="0" fontId="160" fillId="28" borderId="342" xfId="100" applyFont="1" applyFill="1" applyBorder="1" applyAlignment="1">
      <alignment horizontal="center" vertical="center" shrinkToFit="1"/>
    </xf>
    <xf numFmtId="0" fontId="160" fillId="28" borderId="10" xfId="100" applyFont="1" applyFill="1" applyBorder="1" applyAlignment="1">
      <alignment horizontal="center" vertical="center"/>
    </xf>
    <xf numFmtId="0" fontId="160" fillId="28" borderId="343" xfId="100" applyFont="1" applyFill="1" applyBorder="1" applyAlignment="1">
      <alignment horizontal="center" vertical="center"/>
    </xf>
    <xf numFmtId="0" fontId="160" fillId="28" borderId="344" xfId="100" applyFont="1" applyFill="1" applyBorder="1" applyAlignment="1">
      <alignment horizontal="center" vertical="center" shrinkToFit="1"/>
    </xf>
    <xf numFmtId="0" fontId="160" fillId="28" borderId="345" xfId="100" applyFont="1" applyFill="1" applyBorder="1" applyAlignment="1">
      <alignment horizontal="center" vertical="center" shrinkToFit="1"/>
    </xf>
    <xf numFmtId="0" fontId="160" fillId="28" borderId="10" xfId="100" applyFont="1" applyFill="1" applyBorder="1" applyAlignment="1">
      <alignment horizontal="center" vertical="center" shrinkToFit="1"/>
    </xf>
    <xf numFmtId="0" fontId="160" fillId="28" borderId="343" xfId="100" applyFont="1" applyFill="1" applyBorder="1" applyAlignment="1">
      <alignment horizontal="center" vertical="center" shrinkToFit="1"/>
    </xf>
    <xf numFmtId="0" fontId="160" fillId="28" borderId="324" xfId="100" applyFont="1" applyFill="1" applyBorder="1" applyAlignment="1">
      <alignment horizontal="center" vertical="center" shrinkToFit="1"/>
    </xf>
    <xf numFmtId="0" fontId="160" fillId="28" borderId="34" xfId="100" applyFont="1" applyFill="1" applyBorder="1" applyAlignment="1">
      <alignment horizontal="center" vertical="center" shrinkToFit="1"/>
    </xf>
    <xf numFmtId="0" fontId="176" fillId="0" borderId="0" xfId="99" applyFont="1" applyAlignment="1">
      <alignment horizontal="left" vertical="center"/>
    </xf>
    <xf numFmtId="0" fontId="147" fillId="0" borderId="0" xfId="99" applyBorder="1" applyAlignment="1">
      <alignment vertical="center"/>
    </xf>
    <xf numFmtId="0" fontId="147" fillId="0" borderId="32"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0" xfId="99" applyAlignment="1"/>
    <xf numFmtId="0" fontId="0" fillId="0" borderId="0" xfId="0" applyAlignment="1">
      <alignment vertical="center"/>
    </xf>
    <xf numFmtId="0" fontId="200" fillId="0" borderId="0" xfId="99" applyFont="1" applyBorder="1" applyAlignment="1">
      <alignment horizontal="left" vertical="center" wrapText="1" shrinkToFit="1"/>
    </xf>
    <xf numFmtId="0" fontId="147" fillId="0" borderId="0" xfId="99" applyAlignment="1">
      <alignment vertical="center"/>
    </xf>
    <xf numFmtId="0" fontId="152" fillId="0" borderId="38" xfId="99" applyFont="1" applyBorder="1" applyAlignment="1">
      <alignment horizontal="center" vertical="center"/>
    </xf>
    <xf numFmtId="0" fontId="150" fillId="0" borderId="0" xfId="99" applyFont="1" applyBorder="1" applyAlignment="1">
      <alignment vertical="center"/>
    </xf>
    <xf numFmtId="0" fontId="199" fillId="0" borderId="0" xfId="99" applyFont="1" applyFill="1" applyBorder="1" applyAlignment="1">
      <alignment horizontal="center"/>
    </xf>
    <xf numFmtId="0" fontId="147" fillId="0" borderId="0" xfId="99" applyBorder="1" applyAlignment="1">
      <alignment horizontal="center" vertical="center"/>
    </xf>
    <xf numFmtId="0" fontId="147" fillId="0" borderId="26" xfId="99" applyBorder="1" applyAlignment="1">
      <alignment vertical="center"/>
    </xf>
    <xf numFmtId="0" fontId="151" fillId="0" borderId="0" xfId="99" applyFont="1" applyBorder="1" applyAlignment="1">
      <alignment vertical="center"/>
    </xf>
    <xf numFmtId="0" fontId="151" fillId="0" borderId="0" xfId="99" applyFont="1" applyAlignment="1"/>
    <xf numFmtId="0" fontId="160" fillId="0" borderId="0" xfId="100" applyFont="1" applyBorder="1" applyAlignment="1">
      <alignment horizontal="center" vertical="center"/>
    </xf>
    <xf numFmtId="0" fontId="160" fillId="0" borderId="0" xfId="100" applyFont="1" applyAlignment="1">
      <alignment horizontal="center" vertical="center"/>
    </xf>
    <xf numFmtId="0" fontId="121" fillId="0" borderId="0" xfId="98" applyFont="1" applyAlignment="1">
      <alignment horizontal="center" vertical="center" wrapText="1"/>
    </xf>
    <xf numFmtId="0" fontId="121" fillId="0" borderId="0" xfId="98" applyFont="1" applyAlignment="1">
      <alignment horizontal="right" vertical="center" wrapText="1"/>
    </xf>
    <xf numFmtId="0" fontId="121" fillId="0" borderId="0" xfId="98" applyFont="1" applyAlignment="1">
      <alignment horizontal="left" vertical="center" wrapText="1"/>
    </xf>
    <xf numFmtId="0" fontId="170" fillId="0" borderId="0" xfId="98" applyFont="1" applyAlignment="1">
      <alignment horizontal="center" vertical="center" wrapText="1"/>
    </xf>
    <xf numFmtId="0" fontId="1" fillId="0" borderId="0" xfId="101">
      <alignment vertical="center"/>
    </xf>
    <xf numFmtId="0" fontId="116" fillId="0" borderId="0" xfId="101" applyFont="1" applyAlignment="1">
      <alignment vertical="center" wrapText="1"/>
    </xf>
    <xf numFmtId="0" fontId="116" fillId="0" borderId="0" xfId="101" applyFont="1" applyAlignment="1">
      <alignment horizontal="justify" vertical="center" wrapText="1"/>
    </xf>
    <xf numFmtId="0" fontId="116" fillId="0" borderId="0" xfId="101" applyFont="1" applyAlignment="1">
      <alignment horizontal="right" vertical="center" wrapText="1"/>
    </xf>
    <xf numFmtId="0" fontId="116" fillId="0" borderId="0" xfId="101" applyFont="1" applyBorder="1" applyAlignment="1">
      <alignment horizontal="center" vertical="top" wrapText="1"/>
    </xf>
    <xf numFmtId="0" fontId="116" fillId="0" borderId="0" xfId="101" applyFont="1" applyBorder="1" applyAlignment="1">
      <alignment horizontal="justify" vertical="top" wrapText="1"/>
    </xf>
    <xf numFmtId="0" fontId="116" fillId="0" borderId="0" xfId="101" applyFont="1" applyBorder="1" applyAlignment="1">
      <alignment horizontal="center" vertical="center" wrapText="1"/>
    </xf>
    <xf numFmtId="0" fontId="116" fillId="0" borderId="0" xfId="101" applyFont="1" applyBorder="1" applyAlignment="1">
      <alignment vertical="top" wrapText="1"/>
    </xf>
    <xf numFmtId="0" fontId="1" fillId="0" borderId="13" xfId="101" applyBorder="1">
      <alignment vertical="center"/>
    </xf>
    <xf numFmtId="0" fontId="1" fillId="0" borderId="14" xfId="101" applyBorder="1">
      <alignment vertical="center"/>
    </xf>
    <xf numFmtId="0" fontId="1" fillId="0" borderId="25" xfId="101" applyBorder="1">
      <alignment vertical="center"/>
    </xf>
    <xf numFmtId="0" fontId="1" fillId="0" borderId="16" xfId="101" applyBorder="1">
      <alignment vertical="center"/>
    </xf>
    <xf numFmtId="0" fontId="116" fillId="0" borderId="0" xfId="101" applyFont="1" applyBorder="1" applyAlignment="1">
      <alignment horizontal="right" vertical="center" wrapText="1"/>
    </xf>
    <xf numFmtId="0" fontId="155" fillId="0" borderId="15" xfId="101" applyFont="1" applyBorder="1" applyAlignment="1">
      <alignment horizontal="center" vertical="center" wrapText="1"/>
    </xf>
    <xf numFmtId="0" fontId="116" fillId="0" borderId="0" xfId="101" applyFont="1" applyBorder="1" applyAlignment="1">
      <alignment horizontal="justify" vertical="center"/>
    </xf>
    <xf numFmtId="0" fontId="1" fillId="0" borderId="0" xfId="101" applyBorder="1">
      <alignment vertical="center"/>
    </xf>
    <xf numFmtId="0" fontId="1" fillId="0" borderId="15" xfId="101" applyBorder="1">
      <alignment vertical="center"/>
    </xf>
    <xf numFmtId="0" fontId="116" fillId="0" borderId="0" xfId="101" applyFont="1" applyBorder="1" applyAlignment="1">
      <alignment vertical="center" wrapText="1"/>
    </xf>
    <xf numFmtId="0" fontId="116" fillId="0" borderId="15" xfId="101" applyFont="1" applyBorder="1" applyAlignment="1">
      <alignment horizontal="justify" vertical="center" wrapText="1"/>
    </xf>
    <xf numFmtId="0" fontId="116" fillId="0" borderId="15" xfId="101" applyFont="1" applyBorder="1" applyAlignment="1">
      <alignment horizontal="left" vertical="center" wrapText="1"/>
    </xf>
    <xf numFmtId="0" fontId="157" fillId="0" borderId="0" xfId="101" applyFont="1" applyBorder="1" applyAlignment="1">
      <alignment horizontal="justify" vertical="center"/>
    </xf>
    <xf numFmtId="0" fontId="158" fillId="0" borderId="15" xfId="101" applyFont="1" applyBorder="1" applyAlignment="1">
      <alignment horizontal="center" vertical="center" wrapText="1"/>
    </xf>
    <xf numFmtId="0" fontId="159" fillId="0" borderId="0" xfId="101" applyFont="1" applyBorder="1" applyAlignment="1">
      <alignment horizontal="justify" vertical="center"/>
    </xf>
    <xf numFmtId="0" fontId="1" fillId="0" borderId="17" xfId="101" applyBorder="1">
      <alignment vertical="center"/>
    </xf>
    <xf numFmtId="0" fontId="159" fillId="0" borderId="10" xfId="101" applyFont="1" applyBorder="1" applyAlignment="1">
      <alignment horizontal="justify" vertical="center"/>
    </xf>
    <xf numFmtId="0" fontId="1" fillId="0" borderId="10" xfId="101" applyBorder="1">
      <alignment vertical="center"/>
    </xf>
    <xf numFmtId="0" fontId="1" fillId="0" borderId="24" xfId="101" applyBorder="1">
      <alignment vertical="center"/>
    </xf>
    <xf numFmtId="0" fontId="116" fillId="0" borderId="0" xfId="101" applyFont="1" applyFill="1" applyBorder="1" applyAlignment="1">
      <alignment vertical="center" wrapText="1"/>
    </xf>
    <xf numFmtId="0" fontId="116" fillId="0" borderId="0" xfId="101" applyFont="1" applyBorder="1" applyAlignment="1">
      <alignment horizontal="left" vertical="center" wrapText="1"/>
    </xf>
    <xf numFmtId="0" fontId="160" fillId="0" borderId="26" xfId="101" applyFont="1" applyBorder="1" applyAlignment="1">
      <alignment vertical="center" wrapText="1"/>
    </xf>
    <xf numFmtId="0" fontId="160" fillId="0" borderId="12" xfId="101" applyFont="1" applyBorder="1" applyAlignment="1">
      <alignment vertical="center" wrapText="1"/>
    </xf>
    <xf numFmtId="0" fontId="160" fillId="0" borderId="26" xfId="101" applyFont="1" applyFill="1" applyBorder="1" applyAlignment="1">
      <alignment vertical="center" wrapText="1"/>
    </xf>
    <xf numFmtId="0" fontId="83" fillId="0" borderId="0" xfId="101" applyFont="1">
      <alignment vertical="center"/>
    </xf>
    <xf numFmtId="0" fontId="168" fillId="0" borderId="26" xfId="101" applyFont="1" applyBorder="1" applyAlignment="1">
      <alignment vertical="center" wrapText="1"/>
    </xf>
    <xf numFmtId="0" fontId="168" fillId="0" borderId="26" xfId="101" applyFont="1" applyFill="1" applyBorder="1" applyAlignment="1">
      <alignment vertical="center" wrapText="1"/>
    </xf>
    <xf numFmtId="0" fontId="168" fillId="0" borderId="12" xfId="101" applyFont="1" applyBorder="1" applyAlignment="1">
      <alignment vertical="center" wrapText="1"/>
    </xf>
    <xf numFmtId="0" fontId="83" fillId="0" borderId="0" xfId="97" applyFont="1">
      <alignment vertical="center"/>
    </xf>
    <xf numFmtId="0" fontId="121" fillId="0" borderId="25" xfId="97" applyFont="1" applyBorder="1" applyAlignment="1">
      <alignment horizontal="center" wrapText="1"/>
    </xf>
    <xf numFmtId="0" fontId="121" fillId="0" borderId="0" xfId="97" applyFont="1" applyBorder="1" applyAlignment="1">
      <alignment vertical="center" wrapText="1"/>
    </xf>
    <xf numFmtId="0" fontId="121" fillId="0" borderId="0" xfId="97" applyFont="1" applyBorder="1" applyAlignment="1">
      <alignment horizontal="center" vertical="top" wrapText="1"/>
    </xf>
    <xf numFmtId="0" fontId="121" fillId="0" borderId="0" xfId="97" applyFont="1" applyBorder="1" applyAlignment="1">
      <alignment horizontal="justify" vertical="top" wrapText="1"/>
    </xf>
    <xf numFmtId="0" fontId="121" fillId="0" borderId="0" xfId="97" applyFont="1" applyBorder="1" applyAlignment="1">
      <alignment horizontal="center" vertical="center" wrapText="1"/>
    </xf>
    <xf numFmtId="0" fontId="121" fillId="0" borderId="0" xfId="97" applyFont="1" applyBorder="1" applyAlignment="1">
      <alignment vertical="top" wrapText="1"/>
    </xf>
    <xf numFmtId="0" fontId="121" fillId="0" borderId="0" xfId="101" applyFont="1" applyBorder="1" applyAlignment="1">
      <alignment horizontal="center" vertical="center" wrapText="1"/>
    </xf>
    <xf numFmtId="0" fontId="121" fillId="0" borderId="0" xfId="101" applyFont="1" applyBorder="1" applyAlignment="1">
      <alignment horizontal="center" vertical="top" wrapText="1"/>
    </xf>
    <xf numFmtId="0" fontId="121" fillId="0" borderId="0" xfId="101" applyFont="1" applyBorder="1" applyAlignment="1">
      <alignment horizontal="justify" vertical="top" wrapText="1"/>
    </xf>
    <xf numFmtId="0" fontId="121" fillId="0" borderId="0" xfId="101" applyFont="1" applyBorder="1" applyAlignment="1">
      <alignment vertical="top" wrapText="1"/>
    </xf>
    <xf numFmtId="0" fontId="83" fillId="0" borderId="13" xfId="101" applyFont="1" applyBorder="1">
      <alignment vertical="center"/>
    </xf>
    <xf numFmtId="0" fontId="83" fillId="0" borderId="14" xfId="101" applyFont="1" applyBorder="1">
      <alignment vertical="center"/>
    </xf>
    <xf numFmtId="0" fontId="83" fillId="0" borderId="25" xfId="101" applyFont="1" applyBorder="1">
      <alignment vertical="center"/>
    </xf>
    <xf numFmtId="0" fontId="83" fillId="0" borderId="16" xfId="101" applyFont="1" applyBorder="1">
      <alignment vertical="center"/>
    </xf>
    <xf numFmtId="0" fontId="122" fillId="0" borderId="15" xfId="101" applyFont="1" applyBorder="1" applyAlignment="1">
      <alignment horizontal="center" vertical="center" wrapText="1"/>
    </xf>
    <xf numFmtId="0" fontId="121" fillId="0" borderId="0" xfId="101" applyFont="1" applyBorder="1" applyAlignment="1">
      <alignment horizontal="justify" vertical="center"/>
    </xf>
    <xf numFmtId="0" fontId="83" fillId="0" borderId="0" xfId="101" applyFont="1" applyBorder="1">
      <alignment vertical="center"/>
    </xf>
    <xf numFmtId="0" fontId="83" fillId="0" borderId="15" xfId="101" applyFont="1" applyBorder="1">
      <alignment vertical="center"/>
    </xf>
    <xf numFmtId="0" fontId="121" fillId="0" borderId="0" xfId="101" applyFont="1" applyFill="1" applyBorder="1" applyAlignment="1">
      <alignment vertical="center" wrapText="1"/>
    </xf>
    <xf numFmtId="0" fontId="121" fillId="0" borderId="0" xfId="101" applyFont="1" applyBorder="1" applyAlignment="1">
      <alignment vertical="center" wrapText="1"/>
    </xf>
    <xf numFmtId="0" fontId="121" fillId="0" borderId="15" xfId="101" applyFont="1" applyBorder="1" applyAlignment="1">
      <alignment horizontal="justify" vertical="center" wrapText="1"/>
    </xf>
    <xf numFmtId="0" fontId="121" fillId="0" borderId="0" xfId="101" applyFont="1" applyBorder="1" applyAlignment="1">
      <alignment horizontal="left" vertical="center" wrapText="1"/>
    </xf>
    <xf numFmtId="0" fontId="121" fillId="0" borderId="0" xfId="101" applyFont="1" applyBorder="1" applyAlignment="1">
      <alignment horizontal="right" vertical="center" wrapText="1"/>
    </xf>
    <xf numFmtId="0" fontId="121" fillId="0" borderId="15" xfId="101" applyFont="1" applyBorder="1" applyAlignment="1">
      <alignment horizontal="left" vertical="center" wrapText="1"/>
    </xf>
    <xf numFmtId="0" fontId="140" fillId="0" borderId="0" xfId="101" applyFont="1" applyBorder="1" applyAlignment="1">
      <alignment horizontal="justify" vertical="center"/>
    </xf>
    <xf numFmtId="0" fontId="170" fillId="0" borderId="15" xfId="101" applyFont="1" applyBorder="1" applyAlignment="1">
      <alignment horizontal="center" vertical="center" wrapText="1"/>
    </xf>
    <xf numFmtId="0" fontId="119" fillId="0" borderId="0" xfId="101" applyFont="1" applyBorder="1" applyAlignment="1">
      <alignment horizontal="justify" vertical="center"/>
    </xf>
    <xf numFmtId="0" fontId="83" fillId="0" borderId="17" xfId="101" applyFont="1" applyBorder="1">
      <alignment vertical="center"/>
    </xf>
    <xf numFmtId="0" fontId="119" fillId="0" borderId="10" xfId="101" applyFont="1" applyBorder="1" applyAlignment="1">
      <alignment horizontal="justify" vertical="center"/>
    </xf>
    <xf numFmtId="0" fontId="83" fillId="0" borderId="10" xfId="101" applyFont="1" applyBorder="1">
      <alignment vertical="center"/>
    </xf>
    <xf numFmtId="0" fontId="83" fillId="0" borderId="24" xfId="101" applyFont="1" applyBorder="1">
      <alignment vertical="center"/>
    </xf>
    <xf numFmtId="0" fontId="168" fillId="0" borderId="14" xfId="101" applyFont="1" applyFill="1" applyBorder="1" applyAlignment="1">
      <alignment vertical="center" wrapText="1"/>
    </xf>
    <xf numFmtId="0" fontId="168" fillId="0" borderId="10" xfId="101" applyFont="1" applyFill="1" applyBorder="1" applyAlignment="1">
      <alignment vertical="center" wrapText="1"/>
    </xf>
    <xf numFmtId="0" fontId="23" fillId="0" borderId="0" xfId="65" applyFont="1" applyAlignment="1">
      <alignment horizontal="left" vertical="center" wrapText="1"/>
    </xf>
    <xf numFmtId="0" fontId="83" fillId="0" borderId="0" xfId="98" applyFont="1" applyAlignment="1">
      <alignment horizontal="left" vertical="center" wrapText="1"/>
    </xf>
    <xf numFmtId="0" fontId="83" fillId="0" borderId="0" xfId="98" applyFont="1" applyAlignment="1">
      <alignment vertical="top"/>
    </xf>
    <xf numFmtId="0" fontId="83" fillId="0" borderId="0" xfId="98" applyFont="1" applyAlignment="1">
      <alignment horizontal="right" vertical="top"/>
    </xf>
    <xf numFmtId="0" fontId="83" fillId="0" borderId="0" xfId="98" applyFont="1" applyAlignment="1">
      <alignment horizontal="left" vertical="top"/>
    </xf>
    <xf numFmtId="0" fontId="0" fillId="0" borderId="138" xfId="0" applyBorder="1" applyAlignment="1">
      <alignment horizontal="center" vertical="center"/>
    </xf>
    <xf numFmtId="0" fontId="0" fillId="0" borderId="31" xfId="0" applyBorder="1" applyAlignment="1">
      <alignment vertical="center"/>
    </xf>
    <xf numFmtId="0" fontId="0" fillId="0" borderId="30" xfId="0" applyBorder="1" applyAlignment="1">
      <alignment horizontal="center" vertical="center"/>
    </xf>
    <xf numFmtId="0" fontId="0" fillId="0" borderId="143" xfId="0" applyBorder="1" applyAlignment="1">
      <alignment horizontal="center" vertical="center"/>
    </xf>
    <xf numFmtId="0" fontId="0" fillId="0" borderId="314" xfId="0" applyBorder="1" applyAlignment="1">
      <alignment vertical="center"/>
    </xf>
    <xf numFmtId="0" fontId="0" fillId="0" borderId="37" xfId="0" applyBorder="1" applyAlignment="1">
      <alignment vertical="center"/>
    </xf>
    <xf numFmtId="0" fontId="0" fillId="0" borderId="29" xfId="0" applyBorder="1" applyAlignment="1">
      <alignment vertical="center"/>
    </xf>
    <xf numFmtId="0" fontId="0" fillId="0" borderId="0" xfId="0" applyBorder="1" applyAlignment="1">
      <alignment vertical="center"/>
    </xf>
    <xf numFmtId="0" fontId="0" fillId="0" borderId="38" xfId="0" applyBorder="1" applyAlignment="1">
      <alignment vertical="center"/>
    </xf>
    <xf numFmtId="0" fontId="32" fillId="0" borderId="38" xfId="0" applyFont="1" applyBorder="1" applyAlignment="1">
      <alignment vertical="center"/>
    </xf>
    <xf numFmtId="0" fontId="32" fillId="0" borderId="0" xfId="0" applyFont="1" applyBorder="1" applyAlignment="1">
      <alignment vertical="center"/>
    </xf>
    <xf numFmtId="0" fontId="32" fillId="0" borderId="31"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266" xfId="0" applyBorder="1" applyAlignment="1">
      <alignment horizontal="center" vertical="center"/>
    </xf>
    <xf numFmtId="0" fontId="0" fillId="0" borderId="33" xfId="0" applyBorder="1" applyAlignment="1">
      <alignment vertical="center"/>
    </xf>
    <xf numFmtId="0" fontId="0" fillId="0" borderId="26" xfId="0" applyBorder="1" applyAlignment="1">
      <alignment vertical="center"/>
    </xf>
    <xf numFmtId="0" fontId="0" fillId="0" borderId="50" xfId="0" applyBorder="1" applyAlignment="1">
      <alignment vertical="center"/>
    </xf>
    <xf numFmtId="0" fontId="0" fillId="0" borderId="26" xfId="0" applyBorder="1" applyAlignment="1">
      <alignment horizontal="left" vertical="center"/>
    </xf>
    <xf numFmtId="0" fontId="0" fillId="28" borderId="26" xfId="0" applyFill="1" applyBorder="1" applyAlignment="1">
      <alignment vertical="center"/>
    </xf>
    <xf numFmtId="0" fontId="58" fillId="0" borderId="0" xfId="0" applyFont="1" applyAlignment="1"/>
    <xf numFmtId="0" fontId="58" fillId="0" borderId="0" xfId="0" applyFont="1" applyAlignment="1">
      <alignment vertical="center"/>
    </xf>
    <xf numFmtId="0" fontId="58" fillId="0" borderId="0" xfId="0" applyFont="1" applyBorder="1" applyAlignment="1">
      <alignment vertical="center"/>
    </xf>
    <xf numFmtId="0" fontId="53" fillId="0" borderId="0" xfId="0" applyFont="1" applyBorder="1" applyAlignment="1">
      <alignment vertical="center"/>
    </xf>
    <xf numFmtId="0" fontId="79" fillId="0" borderId="0" xfId="0" applyFont="1" applyBorder="1" applyAlignment="1">
      <alignment horizontal="center" vertical="center"/>
    </xf>
    <xf numFmtId="0" fontId="58" fillId="0" borderId="26" xfId="0" applyFont="1" applyFill="1" applyBorder="1" applyAlignment="1">
      <alignment horizontal="center" vertical="center"/>
    </xf>
    <xf numFmtId="0" fontId="58" fillId="0" borderId="0" xfId="0" applyFont="1" applyBorder="1" applyAlignment="1">
      <alignment horizontal="center"/>
    </xf>
    <xf numFmtId="0" fontId="58" fillId="0" borderId="0" xfId="0" applyFont="1" applyBorder="1" applyAlignment="1">
      <alignment horizontal="center" vertical="top"/>
    </xf>
    <xf numFmtId="0" fontId="58" fillId="28" borderId="13" xfId="0" applyFont="1" applyFill="1" applyBorder="1" applyAlignment="1">
      <alignment horizontal="center" vertical="center"/>
    </xf>
    <xf numFmtId="0" fontId="58" fillId="0" borderId="14" xfId="0" applyFont="1" applyBorder="1" applyAlignment="1">
      <alignment vertical="center"/>
    </xf>
    <xf numFmtId="0" fontId="58" fillId="0" borderId="0" xfId="0" applyFont="1" applyBorder="1" applyAlignment="1">
      <alignment horizontal="left" vertical="center"/>
    </xf>
    <xf numFmtId="0" fontId="58" fillId="0" borderId="0" xfId="0" applyFont="1" applyBorder="1" applyAlignment="1">
      <alignment horizontal="center" vertical="center"/>
    </xf>
    <xf numFmtId="0" fontId="58" fillId="0" borderId="31" xfId="0" applyFont="1" applyBorder="1" applyAlignment="1">
      <alignment horizontal="left" vertical="center"/>
    </xf>
    <xf numFmtId="0" fontId="58" fillId="0" borderId="32" xfId="0" applyFont="1" applyBorder="1" applyAlignment="1">
      <alignment horizontal="center" vertical="center"/>
    </xf>
    <xf numFmtId="0" fontId="58" fillId="0" borderId="32" xfId="0" applyFont="1" applyBorder="1" applyAlignment="1">
      <alignment horizontal="left" vertical="center"/>
    </xf>
    <xf numFmtId="0" fontId="58" fillId="0" borderId="33" xfId="0" applyFont="1" applyBorder="1" applyAlignment="1">
      <alignment horizontal="left" vertical="center"/>
    </xf>
    <xf numFmtId="0" fontId="58" fillId="0" borderId="14" xfId="0" applyFont="1" applyFill="1" applyBorder="1" applyAlignment="1">
      <alignment horizontal="center" vertical="center"/>
    </xf>
    <xf numFmtId="0" fontId="58" fillId="0" borderId="25" xfId="0" applyFont="1" applyFill="1" applyBorder="1" applyAlignment="1">
      <alignment horizontal="center" vertical="center"/>
    </xf>
    <xf numFmtId="0" fontId="58" fillId="0" borderId="13" xfId="0" applyFont="1" applyBorder="1" applyAlignment="1"/>
    <xf numFmtId="0" fontId="58" fillId="0" borderId="25" xfId="0" applyFont="1" applyBorder="1" applyAlignment="1">
      <alignment vertical="center"/>
    </xf>
    <xf numFmtId="0" fontId="58" fillId="0" borderId="16" xfId="0" applyFont="1" applyBorder="1" applyAlignment="1">
      <alignment vertical="center"/>
    </xf>
    <xf numFmtId="0" fontId="58" fillId="0" borderId="15" xfId="0" applyFont="1" applyBorder="1" applyAlignment="1">
      <alignment vertical="center"/>
    </xf>
    <xf numFmtId="0" fontId="53" fillId="0" borderId="15" xfId="0" applyFont="1" applyBorder="1" applyAlignment="1">
      <alignment horizontal="center" vertical="center"/>
    </xf>
    <xf numFmtId="0" fontId="79" fillId="0" borderId="16" xfId="0" applyFont="1" applyBorder="1" applyAlignment="1">
      <alignment horizontal="center" vertical="center"/>
    </xf>
    <xf numFmtId="0" fontId="79" fillId="0" borderId="15" xfId="0" applyFont="1" applyBorder="1" applyAlignment="1">
      <alignment horizontal="center" vertical="center"/>
    </xf>
    <xf numFmtId="0" fontId="53" fillId="0" borderId="16" xfId="0" applyFont="1" applyBorder="1" applyAlignment="1">
      <alignment vertical="center"/>
    </xf>
    <xf numFmtId="0" fontId="58" fillId="0" borderId="25" xfId="0" applyFont="1" applyBorder="1" applyAlignment="1">
      <alignment horizontal="center" vertical="center"/>
    </xf>
    <xf numFmtId="0" fontId="58" fillId="0" borderId="51" xfId="0" applyFont="1" applyFill="1" applyBorder="1" applyAlignment="1">
      <alignment horizontal="center" vertical="center"/>
    </xf>
    <xf numFmtId="0" fontId="58" fillId="28" borderId="52" xfId="0" applyFont="1" applyFill="1" applyBorder="1" applyAlignment="1">
      <alignment horizontal="center" vertical="center"/>
    </xf>
    <xf numFmtId="0" fontId="58" fillId="0" borderId="53" xfId="0" applyFont="1" applyFill="1" applyBorder="1" applyAlignment="1">
      <alignment horizontal="center" vertical="center"/>
    </xf>
    <xf numFmtId="0" fontId="58" fillId="0" borderId="53" xfId="0" applyFont="1" applyBorder="1" applyAlignment="1">
      <alignment horizontal="center" vertical="center"/>
    </xf>
    <xf numFmtId="0" fontId="53" fillId="27" borderId="0" xfId="0" applyFont="1" applyFill="1" applyBorder="1" applyAlignment="1">
      <alignment vertical="center"/>
    </xf>
    <xf numFmtId="0" fontId="53" fillId="27" borderId="15" xfId="0" applyFont="1" applyFill="1" applyBorder="1" applyAlignment="1">
      <alignment vertical="center"/>
    </xf>
    <xf numFmtId="0" fontId="53" fillId="0" borderId="0" xfId="0" applyFont="1" applyFill="1" applyBorder="1" applyAlignment="1">
      <alignment horizontal="center" vertical="center"/>
    </xf>
    <xf numFmtId="0" fontId="53" fillId="0" borderId="16" xfId="0" applyFont="1" applyFill="1" applyBorder="1" applyAlignment="1">
      <alignment horizontal="center" vertical="center"/>
    </xf>
    <xf numFmtId="0" fontId="172" fillId="0" borderId="26" xfId="101" applyFont="1" applyFill="1" applyBorder="1" applyAlignment="1">
      <alignment vertical="center" wrapText="1"/>
    </xf>
    <xf numFmtId="0" fontId="53" fillId="0" borderId="26" xfId="0" applyFont="1" applyFill="1" applyBorder="1" applyAlignment="1">
      <alignment horizontal="center" vertical="center"/>
    </xf>
    <xf numFmtId="0" fontId="172" fillId="0" borderId="26" xfId="101" applyFont="1" applyBorder="1" applyAlignment="1">
      <alignment vertical="center" wrapText="1"/>
    </xf>
    <xf numFmtId="38" fontId="172" fillId="0" borderId="26" xfId="101" applyNumberFormat="1" applyFont="1" applyFill="1" applyBorder="1" applyAlignment="1">
      <alignment vertical="center"/>
    </xf>
    <xf numFmtId="0" fontId="172" fillId="0" borderId="12" xfId="101" applyFont="1" applyBorder="1">
      <alignment vertical="center"/>
    </xf>
    <xf numFmtId="0" fontId="152" fillId="0" borderId="134" xfId="99" applyFont="1" applyBorder="1" applyAlignment="1">
      <alignment vertical="center"/>
    </xf>
    <xf numFmtId="0" fontId="152" fillId="0" borderId="136" xfId="99" applyFont="1" applyBorder="1" applyAlignment="1">
      <alignment vertical="center"/>
    </xf>
    <xf numFmtId="0" fontId="206" fillId="0" borderId="62" xfId="100" applyFont="1" applyBorder="1" applyAlignment="1">
      <alignment horizontal="center" vertical="center"/>
    </xf>
    <xf numFmtId="0" fontId="160" fillId="0" borderId="63" xfId="100" applyFont="1" applyBorder="1" applyAlignment="1">
      <alignment vertical="center"/>
    </xf>
    <xf numFmtId="0" fontId="206" fillId="28" borderId="354" xfId="100" applyFont="1" applyFill="1" applyBorder="1" applyAlignment="1">
      <alignment horizontal="center" vertical="center"/>
    </xf>
    <xf numFmtId="0" fontId="206" fillId="28" borderId="129" xfId="100" applyFont="1" applyFill="1" applyBorder="1" applyAlignment="1">
      <alignment horizontal="center" vertical="center"/>
    </xf>
    <xf numFmtId="0" fontId="206" fillId="28" borderId="332" xfId="100" applyFont="1" applyFill="1" applyBorder="1" applyAlignment="1">
      <alignment horizontal="center" vertical="center"/>
    </xf>
    <xf numFmtId="0" fontId="206" fillId="28" borderId="355" xfId="100" applyFont="1" applyFill="1" applyBorder="1" applyAlignment="1">
      <alignment horizontal="center" vertical="center"/>
    </xf>
    <xf numFmtId="0" fontId="206" fillId="28" borderId="63" xfId="100" applyFont="1" applyFill="1" applyBorder="1" applyAlignment="1">
      <alignment horizontal="center" vertical="center"/>
    </xf>
    <xf numFmtId="0" fontId="173" fillId="0" borderId="0" xfId="100" applyFont="1" applyAlignment="1">
      <alignment vertical="center"/>
    </xf>
    <xf numFmtId="0" fontId="173" fillId="0" borderId="0" xfId="100" applyFont="1" applyBorder="1" applyAlignment="1">
      <alignment vertical="center"/>
    </xf>
    <xf numFmtId="0" fontId="203" fillId="0" borderId="0" xfId="100" applyFont="1" applyAlignment="1">
      <alignment vertical="center"/>
    </xf>
    <xf numFmtId="0" fontId="87" fillId="0" borderId="0" xfId="100" applyFont="1" applyBorder="1" applyAlignment="1">
      <alignment horizontal="center" vertical="center"/>
    </xf>
    <xf numFmtId="0" fontId="204" fillId="0" borderId="0" xfId="100" applyFont="1" applyBorder="1" applyAlignment="1">
      <alignment horizontal="center" vertical="center" shrinkToFit="1"/>
    </xf>
    <xf numFmtId="176" fontId="18" fillId="0" borderId="0" xfId="56" applyNumberFormat="1" applyFont="1" applyFill="1" applyBorder="1" applyAlignment="1">
      <alignment horizontal="left" vertical="center" shrinkToFit="1"/>
    </xf>
    <xf numFmtId="0" fontId="0" fillId="0" borderId="0" xfId="65" applyFont="1" applyAlignment="1">
      <alignment vertical="center"/>
    </xf>
    <xf numFmtId="0" fontId="0" fillId="0" borderId="0" xfId="0" applyAlignment="1">
      <alignment vertical="center"/>
    </xf>
    <xf numFmtId="0" fontId="29" fillId="0" borderId="0" xfId="54" applyFont="1" applyBorder="1" applyAlignment="1">
      <alignment horizontal="left" vertical="center"/>
    </xf>
    <xf numFmtId="0" fontId="29" fillId="0" borderId="38" xfId="54" applyFont="1" applyBorder="1" applyAlignment="1">
      <alignment horizontal="left" vertical="center"/>
    </xf>
    <xf numFmtId="0" fontId="0" fillId="44" borderId="11" xfId="0" applyFill="1" applyBorder="1" applyAlignment="1">
      <alignment vertical="center"/>
    </xf>
    <xf numFmtId="0" fontId="0" fillId="44" borderId="23" xfId="0" applyFill="1" applyBorder="1" applyAlignment="1" applyProtection="1">
      <alignment vertical="center"/>
      <protection locked="0"/>
    </xf>
    <xf numFmtId="0" fontId="0" fillId="44" borderId="12" xfId="0" applyFill="1" applyBorder="1" applyAlignment="1">
      <alignment vertical="center"/>
    </xf>
    <xf numFmtId="0" fontId="212" fillId="0" borderId="0" xfId="53" applyFont="1">
      <alignment vertical="center"/>
    </xf>
    <xf numFmtId="0" fontId="58" fillId="0" borderId="0" xfId="61" applyFont="1" applyFill="1" applyAlignment="1">
      <alignment vertical="center"/>
    </xf>
    <xf numFmtId="0" fontId="58" fillId="0" borderId="0" xfId="61" applyFont="1" applyFill="1" applyAlignment="1">
      <alignment horizontal="right" vertical="center"/>
    </xf>
    <xf numFmtId="0" fontId="58" fillId="0" borderId="0" xfId="57" applyFont="1" applyFill="1" applyAlignment="1">
      <alignment vertical="center"/>
    </xf>
    <xf numFmtId="0" fontId="58" fillId="27" borderId="0" xfId="61" applyFont="1" applyFill="1" applyAlignment="1">
      <alignment horizontal="left" vertical="center" indent="1"/>
    </xf>
    <xf numFmtId="0" fontId="58" fillId="27" borderId="0" xfId="61" applyFont="1" applyFill="1" applyAlignment="1">
      <alignment vertical="center"/>
    </xf>
    <xf numFmtId="0" fontId="58" fillId="0" borderId="0" xfId="57" applyFont="1" applyFill="1" applyAlignment="1">
      <alignment horizontal="right" vertical="center" indent="1"/>
    </xf>
    <xf numFmtId="0" fontId="58" fillId="0" borderId="0" xfId="57" applyFont="1" applyFill="1" applyAlignment="1">
      <alignment horizontal="right" vertical="center"/>
    </xf>
    <xf numFmtId="0" fontId="58" fillId="0" borderId="0" xfId="58" applyFont="1" applyFill="1" applyAlignment="1">
      <alignment vertical="center"/>
    </xf>
    <xf numFmtId="0" fontId="58" fillId="0" borderId="0" xfId="58" applyFont="1" applyFill="1" applyAlignment="1">
      <alignment horizontal="right" vertical="center" indent="1"/>
    </xf>
    <xf numFmtId="0" fontId="58" fillId="0" borderId="0" xfId="61" applyFont="1" applyFill="1" applyAlignment="1">
      <alignment horizontal="right" vertical="center" indent="1"/>
    </xf>
    <xf numFmtId="0" fontId="58" fillId="0" borderId="0" xfId="61" applyFont="1" applyFill="1" applyAlignment="1">
      <alignment horizontal="center" vertical="center"/>
    </xf>
    <xf numFmtId="0" fontId="58" fillId="0" borderId="0" xfId="61" applyFont="1" applyFill="1" applyAlignment="1">
      <alignment horizontal="left" vertical="center"/>
    </xf>
    <xf numFmtId="0" fontId="58" fillId="0" borderId="138" xfId="61" applyFont="1" applyFill="1" applyBorder="1" applyAlignment="1">
      <alignment horizontal="centerContinuous" vertical="center"/>
    </xf>
    <xf numFmtId="0" fontId="58" fillId="0" borderId="47" xfId="61" applyFont="1" applyFill="1" applyBorder="1" applyAlignment="1">
      <alignment horizontal="centerContinuous" vertical="center"/>
    </xf>
    <xf numFmtId="0" fontId="58" fillId="28" borderId="141" xfId="61" applyFont="1" applyFill="1" applyBorder="1" applyAlignment="1">
      <alignment vertical="center" wrapText="1"/>
    </xf>
    <xf numFmtId="0" fontId="58" fillId="28" borderId="12" xfId="61" applyFont="1" applyFill="1" applyBorder="1" applyAlignment="1">
      <alignment vertical="center" wrapText="1"/>
    </xf>
    <xf numFmtId="0" fontId="58" fillId="28" borderId="12" xfId="61" applyFont="1" applyFill="1" applyBorder="1" applyAlignment="1">
      <alignment horizontal="center" vertical="center" wrapText="1"/>
    </xf>
    <xf numFmtId="0" fontId="58" fillId="28" borderId="96" xfId="61" applyFont="1" applyFill="1" applyBorder="1" applyAlignment="1">
      <alignment vertical="center" wrapText="1"/>
    </xf>
    <xf numFmtId="0" fontId="58" fillId="28" borderId="24" xfId="61" applyFont="1" applyFill="1" applyBorder="1" applyAlignment="1">
      <alignment vertical="center" wrapText="1"/>
    </xf>
    <xf numFmtId="0" fontId="58" fillId="28" borderId="24" xfId="61" applyFont="1" applyFill="1" applyBorder="1" applyAlignment="1">
      <alignment horizontal="center" vertical="center" wrapText="1"/>
    </xf>
    <xf numFmtId="0" fontId="58" fillId="28" borderId="104" xfId="61" applyFont="1" applyFill="1" applyBorder="1" applyAlignment="1">
      <alignment vertical="center" wrapText="1"/>
    </xf>
    <xf numFmtId="0" fontId="58" fillId="28" borderId="35" xfId="61" applyFont="1" applyFill="1" applyBorder="1" applyAlignment="1">
      <alignment vertical="center" wrapText="1"/>
    </xf>
    <xf numFmtId="0" fontId="58" fillId="28" borderId="35" xfId="61" applyFont="1" applyFill="1" applyBorder="1" applyAlignment="1">
      <alignment horizontal="center" vertical="center" wrapText="1"/>
    </xf>
    <xf numFmtId="0" fontId="13" fillId="0" borderId="0" xfId="95" applyFont="1" applyAlignment="1">
      <alignment vertical="center"/>
    </xf>
    <xf numFmtId="0" fontId="34" fillId="0" borderId="0" xfId="95" applyFont="1" applyAlignment="1">
      <alignment vertical="center"/>
    </xf>
    <xf numFmtId="0" fontId="13" fillId="0" borderId="11" xfId="95" applyFont="1" applyBorder="1" applyAlignment="1">
      <alignment vertical="center"/>
    </xf>
    <xf numFmtId="0" fontId="13" fillId="0" borderId="26" xfId="95" applyFont="1" applyBorder="1" applyAlignment="1">
      <alignment vertical="center"/>
    </xf>
    <xf numFmtId="0" fontId="13" fillId="0" borderId="12" xfId="95" applyFont="1" applyBorder="1" applyAlignment="1">
      <alignment vertical="center"/>
    </xf>
    <xf numFmtId="0" fontId="13" fillId="0" borderId="0" xfId="95" applyFont="1" applyBorder="1" applyAlignment="1">
      <alignment vertical="center"/>
    </xf>
    <xf numFmtId="0" fontId="13" fillId="28" borderId="26" xfId="95" applyFont="1" applyFill="1" applyBorder="1" applyAlignment="1">
      <alignment vertical="center"/>
    </xf>
    <xf numFmtId="0" fontId="13" fillId="28" borderId="12" xfId="95" applyFont="1" applyFill="1" applyBorder="1" applyAlignment="1">
      <alignment vertical="center"/>
    </xf>
    <xf numFmtId="0" fontId="13" fillId="0" borderId="13" xfId="95" applyFont="1" applyBorder="1" applyAlignment="1">
      <alignment vertical="center"/>
    </xf>
    <xf numFmtId="0" fontId="13" fillId="0" borderId="14" xfId="95" applyFont="1" applyBorder="1" applyAlignment="1">
      <alignment vertical="center"/>
    </xf>
    <xf numFmtId="0" fontId="13" fillId="0" borderId="25" xfId="95" applyFont="1" applyBorder="1" applyAlignment="1">
      <alignment vertical="center"/>
    </xf>
    <xf numFmtId="0" fontId="13" fillId="0" borderId="25" xfId="95" applyFont="1" applyBorder="1" applyAlignment="1">
      <alignment horizontal="right" vertical="center"/>
    </xf>
    <xf numFmtId="0" fontId="13" fillId="0" borderId="17" xfId="95" applyFont="1" applyBorder="1" applyAlignment="1">
      <alignment vertical="center"/>
    </xf>
    <xf numFmtId="0" fontId="13" fillId="0" borderId="10" xfId="95" applyFont="1" applyBorder="1" applyAlignment="1">
      <alignment vertical="center"/>
    </xf>
    <xf numFmtId="0" fontId="13" fillId="0" borderId="24" xfId="95" applyFont="1" applyBorder="1" applyAlignment="1">
      <alignment vertical="center"/>
    </xf>
    <xf numFmtId="0" fontId="13" fillId="28" borderId="10" xfId="95" applyFont="1" applyFill="1" applyBorder="1" applyAlignment="1">
      <alignment vertical="center"/>
    </xf>
    <xf numFmtId="0" fontId="13" fillId="28" borderId="17" xfId="95" applyFont="1" applyFill="1" applyBorder="1" applyAlignment="1">
      <alignment vertical="center"/>
    </xf>
    <xf numFmtId="0" fontId="13" fillId="0" borderId="16" xfId="95" applyFont="1" applyBorder="1" applyAlignment="1">
      <alignment horizontal="distributed" vertical="center"/>
    </xf>
    <xf numFmtId="0" fontId="13" fillId="0" borderId="0" xfId="95" applyFont="1" applyBorder="1" applyAlignment="1">
      <alignment horizontal="distributed" vertical="center"/>
    </xf>
    <xf numFmtId="0" fontId="13" fillId="0" borderId="15" xfId="95" applyFont="1" applyBorder="1" applyAlignment="1">
      <alignment vertical="center"/>
    </xf>
    <xf numFmtId="0" fontId="13" fillId="0" borderId="0" xfId="95" applyFont="1" applyBorder="1" applyAlignment="1">
      <alignment horizontal="center" vertical="center"/>
    </xf>
    <xf numFmtId="0" fontId="13" fillId="0" borderId="16" xfId="95" applyFont="1" applyBorder="1" applyAlignment="1">
      <alignment horizontal="center" vertical="center"/>
    </xf>
    <xf numFmtId="0" fontId="26" fillId="0" borderId="0" xfId="95" applyFont="1" applyBorder="1" applyAlignment="1">
      <alignment vertical="center" wrapText="1"/>
    </xf>
    <xf numFmtId="0" fontId="26" fillId="0" borderId="15" xfId="95" applyFont="1" applyBorder="1" applyAlignment="1">
      <alignment vertical="center" wrapText="1"/>
    </xf>
    <xf numFmtId="0" fontId="13" fillId="0" borderId="17" xfId="95" applyFont="1" applyBorder="1" applyAlignment="1">
      <alignment horizontal="center" vertical="center"/>
    </xf>
    <xf numFmtId="0" fontId="13" fillId="0" borderId="10" xfId="95" applyFont="1" applyBorder="1" applyAlignment="1">
      <alignment horizontal="center" vertical="center"/>
    </xf>
    <xf numFmtId="0" fontId="26" fillId="0" borderId="10" xfId="95" applyFont="1" applyBorder="1" applyAlignment="1">
      <alignment vertical="center" wrapText="1"/>
    </xf>
    <xf numFmtId="0" fontId="26" fillId="0" borderId="24" xfId="95" applyFont="1" applyBorder="1" applyAlignment="1">
      <alignment vertical="center" wrapText="1"/>
    </xf>
    <xf numFmtId="0" fontId="147" fillId="0" borderId="0" xfId="95" applyFont="1" applyAlignment="1">
      <alignment vertical="center"/>
    </xf>
    <xf numFmtId="0" fontId="31" fillId="0" borderId="0" xfId="95" applyFont="1" applyAlignment="1">
      <alignment horizontal="center" vertical="center"/>
    </xf>
    <xf numFmtId="0" fontId="13" fillId="0" borderId="0" xfId="95" applyFont="1" applyAlignment="1">
      <alignment horizontal="left" vertical="center"/>
    </xf>
    <xf numFmtId="0" fontId="31" fillId="0" borderId="0" xfId="95" applyFont="1" applyAlignment="1">
      <alignment horizontal="left" vertical="center"/>
    </xf>
    <xf numFmtId="0" fontId="32" fillId="0" borderId="0" xfId="95" applyFont="1" applyAlignment="1">
      <alignment horizontal="left" vertical="center"/>
    </xf>
    <xf numFmtId="0" fontId="13" fillId="0" borderId="16" xfId="95" applyFont="1" applyBorder="1" applyAlignment="1">
      <alignment vertical="center"/>
    </xf>
    <xf numFmtId="0" fontId="13" fillId="0" borderId="0" xfId="95" applyFont="1" applyBorder="1" applyAlignment="1">
      <alignment horizontal="right" vertical="center"/>
    </xf>
    <xf numFmtId="0" fontId="13" fillId="0" borderId="15" xfId="95" applyFont="1" applyBorder="1" applyAlignment="1">
      <alignment horizontal="right" vertical="center"/>
    </xf>
    <xf numFmtId="0" fontId="13" fillId="0" borderId="0" xfId="95" applyFont="1" applyFill="1" applyBorder="1" applyAlignment="1">
      <alignment vertical="center"/>
    </xf>
    <xf numFmtId="0" fontId="26" fillId="0" borderId="16" xfId="95" applyFont="1" applyBorder="1" applyAlignment="1">
      <alignment vertical="center" wrapText="1"/>
    </xf>
    <xf numFmtId="0" fontId="13" fillId="0" borderId="10" xfId="95" applyFont="1" applyBorder="1" applyAlignment="1">
      <alignment horizontal="right" vertical="center"/>
    </xf>
    <xf numFmtId="0" fontId="212" fillId="0" borderId="0" xfId="96" applyFont="1" applyFill="1">
      <alignment vertical="center"/>
    </xf>
    <xf numFmtId="0" fontId="172" fillId="0" borderId="0" xfId="96" applyFont="1" applyFill="1" applyBorder="1" applyAlignment="1">
      <alignment vertical="center" wrapText="1"/>
    </xf>
    <xf numFmtId="0" fontId="172" fillId="0" borderId="0" xfId="96" applyFont="1" applyFill="1" applyBorder="1" applyAlignment="1">
      <alignment vertical="top" wrapText="1"/>
    </xf>
    <xf numFmtId="0" fontId="172" fillId="0" borderId="0" xfId="96" applyFont="1" applyFill="1" applyBorder="1" applyAlignment="1">
      <alignment horizontal="center" vertical="center" wrapText="1"/>
    </xf>
    <xf numFmtId="0" fontId="58" fillId="28" borderId="303" xfId="65" applyFont="1" applyFill="1" applyBorder="1" applyAlignment="1">
      <alignment vertical="top" wrapText="1"/>
    </xf>
    <xf numFmtId="0" fontId="58" fillId="0" borderId="0" xfId="65" applyFont="1" applyAlignment="1">
      <alignment horizontal="justify" vertical="center"/>
    </xf>
    <xf numFmtId="0" fontId="58" fillId="0" borderId="0" xfId="65" applyFont="1">
      <alignment vertical="center"/>
    </xf>
    <xf numFmtId="0" fontId="76" fillId="0" borderId="0" xfId="65" applyFont="1" applyAlignment="1">
      <alignment horizontal="justify" vertical="center"/>
    </xf>
    <xf numFmtId="0" fontId="58" fillId="0" borderId="0" xfId="65" applyFont="1" applyAlignment="1">
      <alignment horizontal="center" vertical="center"/>
    </xf>
    <xf numFmtId="0" fontId="58" fillId="0" borderId="11" xfId="65" applyFont="1" applyBorder="1" applyAlignment="1">
      <alignment horizontal="center" vertical="center" wrapText="1"/>
    </xf>
    <xf numFmtId="0" fontId="58" fillId="0" borderId="18" xfId="65" applyFont="1" applyBorder="1" applyAlignment="1">
      <alignment horizontal="center" vertical="center" wrapText="1"/>
    </xf>
    <xf numFmtId="0" fontId="58" fillId="0" borderId="12" xfId="65" applyFont="1" applyBorder="1" applyAlignment="1">
      <alignment horizontal="center" vertical="center" wrapText="1"/>
    </xf>
    <xf numFmtId="0" fontId="58" fillId="28" borderId="349" xfId="65" applyFont="1" applyFill="1" applyBorder="1" applyAlignment="1">
      <alignment vertical="top" wrapText="1"/>
    </xf>
    <xf numFmtId="0" fontId="58" fillId="28" borderId="27" xfId="65" applyFont="1" applyFill="1" applyBorder="1" applyAlignment="1">
      <alignment vertical="top" wrapText="1"/>
    </xf>
    <xf numFmtId="0" fontId="58" fillId="28" borderId="304" xfId="65" applyFont="1" applyFill="1" applyBorder="1" applyAlignment="1">
      <alignment vertical="top" wrapText="1"/>
    </xf>
    <xf numFmtId="0" fontId="58" fillId="28" borderId="350" xfId="65" applyFont="1" applyFill="1" applyBorder="1" applyAlignment="1">
      <alignment vertical="top" wrapText="1"/>
    </xf>
    <xf numFmtId="0" fontId="58" fillId="28" borderId="250" xfId="65" applyFont="1" applyFill="1" applyBorder="1" applyAlignment="1">
      <alignment vertical="top" wrapText="1"/>
    </xf>
    <xf numFmtId="0" fontId="58" fillId="28" borderId="305" xfId="65" applyFont="1" applyFill="1" applyBorder="1" applyAlignment="1">
      <alignment vertical="top" wrapText="1"/>
    </xf>
    <xf numFmtId="0" fontId="58" fillId="28" borderId="351" xfId="65" applyFont="1" applyFill="1" applyBorder="1" applyAlignment="1">
      <alignment vertical="top" wrapText="1"/>
    </xf>
    <xf numFmtId="0" fontId="58" fillId="28" borderId="28" xfId="65" applyFont="1" applyFill="1" applyBorder="1" applyAlignment="1">
      <alignment vertical="top" wrapText="1"/>
    </xf>
    <xf numFmtId="0" fontId="58" fillId="0" borderId="0" xfId="65" applyFont="1" applyAlignment="1">
      <alignment horizontal="right" vertical="center"/>
    </xf>
    <xf numFmtId="0" fontId="76" fillId="0" borderId="0" xfId="65" applyFont="1">
      <alignment vertical="center"/>
    </xf>
    <xf numFmtId="0" fontId="58" fillId="0" borderId="92" xfId="99" applyFont="1" applyBorder="1" applyAlignment="1">
      <alignment horizontal="center"/>
    </xf>
    <xf numFmtId="0" fontId="58" fillId="27" borderId="92" xfId="99" applyFont="1" applyFill="1" applyBorder="1" applyAlignment="1">
      <alignment horizontal="center"/>
    </xf>
    <xf numFmtId="0" fontId="58" fillId="0" borderId="0" xfId="99" applyFont="1" applyAlignment="1"/>
    <xf numFmtId="0" fontId="58" fillId="28" borderId="92" xfId="99" applyFont="1" applyFill="1" applyBorder="1" applyAlignment="1">
      <alignment horizontal="center"/>
    </xf>
    <xf numFmtId="0" fontId="58" fillId="0" borderId="0" xfId="99" applyFont="1" applyBorder="1" applyAlignment="1"/>
    <xf numFmtId="0" fontId="58" fillId="0" borderId="0" xfId="99" applyFont="1" applyAlignment="1">
      <alignment horizontal="left"/>
    </xf>
    <xf numFmtId="0" fontId="58" fillId="0" borderId="0" xfId="99" applyFont="1" applyAlignment="1">
      <alignment horizontal="distributed"/>
    </xf>
    <xf numFmtId="0" fontId="58" fillId="0" borderId="60" xfId="99" applyFont="1" applyBorder="1" applyAlignment="1">
      <alignment horizontal="left"/>
    </xf>
    <xf numFmtId="0" fontId="215" fillId="0" borderId="60" xfId="99" applyFont="1" applyBorder="1" applyAlignment="1"/>
    <xf numFmtId="0" fontId="58" fillId="0" borderId="184" xfId="99" applyFont="1" applyBorder="1" applyAlignment="1"/>
    <xf numFmtId="0" fontId="58" fillId="0" borderId="184" xfId="99" applyFont="1" applyBorder="1" applyAlignment="1">
      <alignment horizontal="left"/>
    </xf>
    <xf numFmtId="0" fontId="58" fillId="28" borderId="0" xfId="99" applyFont="1" applyFill="1" applyAlignment="1"/>
    <xf numFmtId="0" fontId="58" fillId="0" borderId="0" xfId="99" applyFont="1" applyAlignment="1">
      <alignment horizontal="center" vertical="center"/>
    </xf>
    <xf numFmtId="0" fontId="215" fillId="28" borderId="0" xfId="99" applyFont="1" applyFill="1" applyBorder="1" applyAlignment="1">
      <alignment horizontal="left"/>
    </xf>
    <xf numFmtId="0" fontId="215" fillId="0" borderId="0" xfId="99" applyFont="1" applyAlignment="1"/>
    <xf numFmtId="0" fontId="29" fillId="0" borderId="0" xfId="99" applyFont="1" applyAlignment="1"/>
    <xf numFmtId="49" fontId="58" fillId="28" borderId="0" xfId="99" applyNumberFormat="1" applyFont="1" applyFill="1" applyAlignment="1"/>
    <xf numFmtId="0" fontId="58" fillId="0" borderId="0" xfId="99" applyFont="1" applyFill="1" applyAlignment="1"/>
    <xf numFmtId="0" fontId="58" fillId="28" borderId="60" xfId="99" applyFont="1" applyFill="1" applyBorder="1" applyAlignment="1"/>
    <xf numFmtId="0" fontId="58" fillId="0" borderId="60" xfId="99" applyFont="1" applyBorder="1" applyAlignment="1"/>
    <xf numFmtId="0" fontId="58" fillId="28" borderId="60" xfId="99" applyFont="1" applyFill="1" applyBorder="1" applyAlignment="1">
      <alignment horizontal="right"/>
    </xf>
    <xf numFmtId="0" fontId="28" fillId="0" borderId="0" xfId="99" applyFont="1" applyAlignment="1">
      <alignment horizontal="left"/>
    </xf>
    <xf numFmtId="0" fontId="58" fillId="0" borderId="235" xfId="99" applyFont="1" applyBorder="1" applyAlignment="1"/>
    <xf numFmtId="0" fontId="58" fillId="0" borderId="233" xfId="99" applyFont="1" applyBorder="1" applyAlignment="1"/>
    <xf numFmtId="0" fontId="58" fillId="0" borderId="228" xfId="99" applyFont="1" applyBorder="1" applyAlignment="1"/>
    <xf numFmtId="0" fontId="58" fillId="28" borderId="213" xfId="99" applyFont="1" applyFill="1" applyBorder="1" applyAlignment="1"/>
    <xf numFmtId="0" fontId="58" fillId="28" borderId="0" xfId="99" applyFont="1" applyFill="1" applyBorder="1" applyAlignment="1"/>
    <xf numFmtId="0" fontId="58" fillId="28" borderId="64" xfId="99" applyFont="1" applyFill="1" applyBorder="1" applyAlignment="1"/>
    <xf numFmtId="0" fontId="58" fillId="28" borderId="236" xfId="99" applyFont="1" applyFill="1" applyBorder="1" applyAlignment="1"/>
    <xf numFmtId="0" fontId="58" fillId="28" borderId="65" xfId="99" applyFont="1" applyFill="1" applyBorder="1" applyAlignment="1"/>
    <xf numFmtId="0" fontId="58" fillId="0" borderId="213" xfId="99" applyFont="1" applyBorder="1" applyAlignment="1"/>
    <xf numFmtId="0" fontId="58" fillId="0" borderId="64" xfId="99" applyFont="1" applyBorder="1" applyAlignment="1"/>
    <xf numFmtId="0" fontId="58" fillId="0" borderId="0" xfId="99" applyFont="1" applyAlignment="1">
      <alignment horizontal="right"/>
    </xf>
    <xf numFmtId="0" fontId="58" fillId="0" borderId="236" xfId="99" applyFont="1" applyBorder="1" applyAlignment="1"/>
    <xf numFmtId="0" fontId="58" fillId="0" borderId="65" xfId="99" applyFont="1" applyBorder="1" applyAlignment="1"/>
    <xf numFmtId="0" fontId="216" fillId="0" borderId="0" xfId="98" applyFont="1" applyAlignment="1">
      <alignment horizontal="left" vertical="center"/>
    </xf>
    <xf numFmtId="0" fontId="212" fillId="0" borderId="0" xfId="98" applyFont="1" applyAlignment="1">
      <alignment vertical="center"/>
    </xf>
    <xf numFmtId="0" fontId="212" fillId="0" borderId="0" xfId="98" applyFont="1">
      <alignment vertical="center"/>
    </xf>
    <xf numFmtId="0" fontId="216" fillId="0" borderId="0" xfId="98" applyFont="1" applyAlignment="1">
      <alignment horizontal="justify" vertical="center"/>
    </xf>
    <xf numFmtId="0" fontId="217" fillId="0" borderId="0" xfId="98" applyFont="1" applyAlignment="1">
      <alignment horizontal="center" vertical="center" wrapText="1"/>
    </xf>
    <xf numFmtId="0" fontId="172" fillId="0" borderId="0" xfId="98" applyFont="1">
      <alignment vertical="center"/>
    </xf>
    <xf numFmtId="0" fontId="218" fillId="0" borderId="0" xfId="98" applyFont="1" applyAlignment="1">
      <alignment vertical="center" wrapText="1"/>
    </xf>
    <xf numFmtId="0" fontId="219" fillId="0" borderId="0" xfId="98" applyFont="1" applyAlignment="1">
      <alignment vertical="top"/>
    </xf>
    <xf numFmtId="0" fontId="212" fillId="0" borderId="0" xfId="98" applyFont="1" applyAlignment="1">
      <alignment horizontal="right" vertical="top" wrapText="1"/>
    </xf>
    <xf numFmtId="0" fontId="212" fillId="0" borderId="0" xfId="98" applyFont="1" applyFill="1" applyAlignment="1">
      <alignment horizontal="right" vertical="top" wrapText="1"/>
    </xf>
    <xf numFmtId="0" fontId="216" fillId="0" borderId="0" xfId="98" applyFont="1" applyAlignment="1">
      <alignment horizontal="right" vertical="top" wrapText="1"/>
    </xf>
    <xf numFmtId="0" fontId="212" fillId="0" borderId="0" xfId="98" applyFont="1" applyAlignment="1">
      <alignment horizontal="right" vertical="top"/>
    </xf>
    <xf numFmtId="0" fontId="212" fillId="0" borderId="0" xfId="98" quotePrefix="1" applyFont="1" applyAlignment="1">
      <alignment horizontal="right" vertical="top"/>
    </xf>
    <xf numFmtId="0" fontId="212" fillId="0" borderId="0" xfId="98" quotePrefix="1" applyFont="1" applyFill="1" applyAlignment="1">
      <alignment horizontal="right" vertical="top" wrapText="1"/>
    </xf>
    <xf numFmtId="0" fontId="212" fillId="0" borderId="0" xfId="98" applyFont="1" applyAlignment="1">
      <alignment vertical="top"/>
    </xf>
    <xf numFmtId="0" fontId="216" fillId="0" borderId="0" xfId="98" applyFont="1" applyAlignment="1">
      <alignment vertical="center" wrapText="1"/>
    </xf>
    <xf numFmtId="0" fontId="212" fillId="0" borderId="0" xfId="98" applyFont="1" applyFill="1" applyAlignment="1">
      <alignment vertical="center"/>
    </xf>
    <xf numFmtId="0" fontId="213" fillId="0" borderId="0" xfId="98" applyFont="1" applyAlignment="1">
      <alignment vertical="center" wrapText="1"/>
    </xf>
    <xf numFmtId="0" fontId="212" fillId="0" borderId="0" xfId="98" applyFont="1" applyFill="1" applyAlignment="1">
      <alignment horizontal="center" vertical="center"/>
    </xf>
    <xf numFmtId="0" fontId="212" fillId="0" borderId="0" xfId="98" applyFont="1" applyFill="1" applyAlignment="1">
      <alignment horizontal="left" vertical="center"/>
    </xf>
    <xf numFmtId="0" fontId="212" fillId="0" borderId="0" xfId="98" applyFont="1" applyFill="1" applyAlignment="1">
      <alignment horizontal="left" vertical="center" wrapText="1"/>
    </xf>
    <xf numFmtId="0" fontId="212" fillId="27" borderId="0" xfId="98" applyFont="1" applyFill="1" applyAlignment="1">
      <alignment vertical="center"/>
    </xf>
    <xf numFmtId="0" fontId="216" fillId="0" borderId="0" xfId="98" applyFont="1" applyAlignment="1">
      <alignment vertical="center"/>
    </xf>
    <xf numFmtId="0" fontId="213" fillId="0" borderId="0" xfId="98" applyFont="1" applyAlignment="1">
      <alignment horizontal="justify" vertical="center"/>
    </xf>
    <xf numFmtId="0" fontId="214" fillId="0" borderId="0" xfId="98" applyFont="1" applyAlignment="1"/>
    <xf numFmtId="0" fontId="27" fillId="0" borderId="11" xfId="0" applyFont="1" applyBorder="1" applyAlignment="1" applyProtection="1">
      <alignment horizontal="center" vertical="center"/>
    </xf>
    <xf numFmtId="0" fontId="27" fillId="0" borderId="12" xfId="0" applyFont="1" applyBorder="1" applyAlignment="1" applyProtection="1">
      <alignment horizontal="center" vertical="center"/>
    </xf>
    <xf numFmtId="0" fontId="27" fillId="0" borderId="26" xfId="0" applyFont="1" applyBorder="1" applyAlignment="1" applyProtection="1">
      <alignment horizontal="center" vertical="center"/>
    </xf>
    <xf numFmtId="0" fontId="27" fillId="0" borderId="11" xfId="0" applyFont="1" applyBorder="1" applyAlignment="1" applyProtection="1">
      <alignment horizontal="center" vertical="center" wrapText="1"/>
    </xf>
    <xf numFmtId="0" fontId="83" fillId="0" borderId="0" xfId="97" applyFont="1" applyAlignment="1">
      <alignment horizontal="right" vertical="center"/>
    </xf>
    <xf numFmtId="0" fontId="18" fillId="0" borderId="0" xfId="53" applyFont="1" applyFill="1" applyBorder="1" applyAlignment="1">
      <alignment horizontal="left" vertical="center"/>
    </xf>
    <xf numFmtId="0" fontId="27" fillId="29" borderId="18" xfId="0" applyFont="1" applyFill="1" applyBorder="1" applyAlignment="1" applyProtection="1">
      <alignment horizontal="center" shrinkToFit="1"/>
      <protection locked="0"/>
    </xf>
    <xf numFmtId="178" fontId="27" fillId="29" borderId="18" xfId="0" applyNumberFormat="1" applyFont="1" applyFill="1" applyBorder="1" applyAlignment="1" applyProtection="1">
      <alignment horizontal="center" shrinkToFit="1"/>
      <protection locked="0"/>
    </xf>
    <xf numFmtId="49" fontId="27" fillId="29" borderId="18"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28" fillId="0" borderId="0" xfId="0" applyFont="1" applyProtection="1"/>
    <xf numFmtId="0" fontId="212" fillId="0" borderId="0" xfId="91" applyFont="1">
      <alignment vertical="center"/>
    </xf>
    <xf numFmtId="0" fontId="212" fillId="0" borderId="0" xfId="91" applyFont="1" applyAlignment="1">
      <alignment horizontal="center" vertical="center"/>
    </xf>
    <xf numFmtId="0" fontId="221" fillId="0" borderId="0" xfId="91" applyFont="1" applyAlignment="1">
      <alignment horizontal="left" vertical="center"/>
    </xf>
    <xf numFmtId="0" fontId="221" fillId="0" borderId="0" xfId="91" applyFont="1" applyAlignment="1">
      <alignment horizontal="center" vertical="center"/>
    </xf>
    <xf numFmtId="0" fontId="172" fillId="0" borderId="0" xfId="91" applyFont="1" applyAlignment="1">
      <alignment horizontal="right" vertical="center"/>
    </xf>
    <xf numFmtId="0" fontId="212" fillId="0" borderId="81" xfId="91" applyFont="1" applyBorder="1" applyAlignment="1">
      <alignment horizontal="center" vertical="center"/>
    </xf>
    <xf numFmtId="0" fontId="212" fillId="0" borderId="267" xfId="91" applyFont="1" applyBorder="1" applyAlignment="1">
      <alignment horizontal="center" vertical="center"/>
    </xf>
    <xf numFmtId="0" fontId="212" fillId="0" borderId="270" xfId="91" applyFont="1" applyBorder="1" applyAlignment="1">
      <alignment horizontal="center" vertical="center"/>
    </xf>
    <xf numFmtId="1" fontId="212" fillId="0" borderId="273" xfId="91" applyNumberFormat="1" applyFont="1" applyBorder="1" applyAlignment="1">
      <alignment horizontal="center" vertical="center"/>
    </xf>
    <xf numFmtId="1" fontId="212" fillId="0" borderId="0" xfId="91" applyNumberFormat="1" applyFont="1">
      <alignment vertical="center"/>
    </xf>
    <xf numFmtId="0" fontId="58" fillId="0" borderId="0" xfId="91" applyFont="1" applyAlignment="1">
      <alignment horizontal="center" vertical="center"/>
    </xf>
    <xf numFmtId="190" fontId="212" fillId="0" borderId="0" xfId="91" applyNumberFormat="1" applyFont="1" applyAlignment="1">
      <alignment horizontal="center" vertical="center"/>
    </xf>
    <xf numFmtId="1" fontId="212" fillId="0" borderId="279" xfId="91" applyNumberFormat="1" applyFont="1" applyBorder="1" applyAlignment="1">
      <alignment horizontal="center" vertical="center"/>
    </xf>
    <xf numFmtId="0" fontId="58" fillId="0" borderId="0" xfId="91" applyFont="1">
      <alignment vertical="center"/>
    </xf>
    <xf numFmtId="0" fontId="212" fillId="0" borderId="0" xfId="91" applyFont="1" applyBorder="1" applyAlignment="1">
      <alignment horizontal="center" vertical="center"/>
    </xf>
    <xf numFmtId="0" fontId="212" fillId="0" borderId="280" xfId="91" applyFont="1" applyBorder="1" applyAlignment="1">
      <alignment horizontal="center" vertical="center"/>
    </xf>
    <xf numFmtId="192" fontId="212" fillId="0" borderId="267" xfId="91" applyNumberFormat="1" applyFont="1" applyBorder="1" applyAlignment="1" applyProtection="1">
      <alignment horizontal="center" vertical="center" shrinkToFit="1"/>
      <protection locked="0"/>
    </xf>
    <xf numFmtId="193" fontId="212" fillId="0" borderId="269" xfId="91" applyNumberFormat="1" applyFont="1" applyBorder="1" applyAlignment="1" applyProtection="1">
      <alignment horizontal="center" vertical="center"/>
      <protection locked="0"/>
    </xf>
    <xf numFmtId="192" fontId="212" fillId="0" borderId="270" xfId="91" applyNumberFormat="1" applyFont="1" applyBorder="1" applyAlignment="1" applyProtection="1">
      <alignment horizontal="center" vertical="center" shrinkToFit="1"/>
      <protection locked="0"/>
    </xf>
    <xf numFmtId="193" fontId="212" fillId="0" borderId="0" xfId="91" applyNumberFormat="1" applyFont="1" applyBorder="1" applyAlignment="1">
      <alignment horizontal="center" vertical="center"/>
    </xf>
    <xf numFmtId="0" fontId="212" fillId="0" borderId="281" xfId="91" applyFont="1" applyBorder="1" applyAlignment="1">
      <alignment horizontal="center" vertical="center"/>
    </xf>
    <xf numFmtId="0" fontId="212" fillId="0" borderId="87" xfId="91" applyFont="1" applyBorder="1" applyAlignment="1" applyProtection="1">
      <alignment horizontal="center" vertical="center"/>
      <protection locked="0"/>
    </xf>
    <xf numFmtId="0" fontId="212" fillId="0" borderId="92" xfId="91" applyFont="1" applyBorder="1" applyAlignment="1" applyProtection="1">
      <alignment horizontal="center" vertical="center"/>
      <protection locked="0"/>
    </xf>
    <xf numFmtId="0" fontId="212" fillId="0" borderId="273" xfId="91" applyFont="1" applyBorder="1" applyAlignment="1" applyProtection="1">
      <alignment horizontal="center" vertical="center"/>
      <protection locked="0"/>
    </xf>
    <xf numFmtId="0" fontId="212" fillId="0" borderId="271" xfId="91" applyFont="1" applyBorder="1" applyAlignment="1">
      <alignment vertical="center" shrinkToFit="1"/>
    </xf>
    <xf numFmtId="0" fontId="212" fillId="0" borderId="272" xfId="91" applyFont="1" applyBorder="1">
      <alignment vertical="center"/>
    </xf>
    <xf numFmtId="179" fontId="212" fillId="0" borderId="273" xfId="91" applyNumberFormat="1" applyFont="1" applyBorder="1" applyAlignment="1">
      <alignment horizontal="center" vertical="center"/>
    </xf>
    <xf numFmtId="0" fontId="212" fillId="0" borderId="273" xfId="91" applyFont="1" applyBorder="1" applyAlignment="1">
      <alignment horizontal="center" vertical="center"/>
    </xf>
    <xf numFmtId="190" fontId="212" fillId="0" borderId="273" xfId="92" applyNumberFormat="1" applyFont="1" applyBorder="1" applyAlignment="1">
      <alignment horizontal="center" vertical="center"/>
    </xf>
    <xf numFmtId="0" fontId="212" fillId="0" borderId="277" xfId="91" applyFont="1" applyBorder="1">
      <alignment vertical="center"/>
    </xf>
    <xf numFmtId="190" fontId="212" fillId="0" borderId="279" xfId="92" applyNumberFormat="1" applyFont="1" applyBorder="1" applyAlignment="1">
      <alignment horizontal="center" vertical="center"/>
    </xf>
    <xf numFmtId="0" fontId="212" fillId="0" borderId="0" xfId="91" applyFont="1" applyBorder="1">
      <alignment vertical="center"/>
    </xf>
    <xf numFmtId="190" fontId="212" fillId="0" borderId="0" xfId="92" applyNumberFormat="1" applyFont="1" applyBorder="1" applyAlignment="1">
      <alignment horizontal="center" vertical="center"/>
    </xf>
    <xf numFmtId="0" fontId="212" fillId="0" borderId="0" xfId="91" applyFont="1" applyAlignment="1" applyProtection="1">
      <alignment horizontal="center" vertical="center"/>
      <protection locked="0"/>
    </xf>
    <xf numFmtId="0" fontId="212" fillId="0" borderId="280" xfId="91" applyFont="1" applyFill="1" applyBorder="1" applyAlignment="1">
      <alignment horizontal="center" vertical="center"/>
    </xf>
    <xf numFmtId="192" fontId="212" fillId="0" borderId="267" xfId="91" applyNumberFormat="1" applyFont="1" applyFill="1" applyBorder="1" applyAlignment="1" applyProtection="1">
      <alignment horizontal="center" vertical="center" shrinkToFit="1"/>
      <protection locked="0"/>
    </xf>
    <xf numFmtId="193" fontId="212" fillId="0" borderId="269" xfId="91" applyNumberFormat="1" applyFont="1" applyFill="1" applyBorder="1" applyAlignment="1" applyProtection="1">
      <alignment horizontal="center" vertical="center"/>
      <protection locked="0"/>
    </xf>
    <xf numFmtId="192" fontId="212" fillId="0" borderId="270" xfId="91" applyNumberFormat="1" applyFont="1" applyFill="1" applyBorder="1" applyAlignment="1" applyProtection="1">
      <alignment horizontal="center" vertical="center" shrinkToFit="1"/>
      <protection locked="0"/>
    </xf>
    <xf numFmtId="0" fontId="212" fillId="0" borderId="281" xfId="91" applyFont="1" applyFill="1" applyBorder="1" applyAlignment="1">
      <alignment horizontal="center" vertical="center"/>
    </xf>
    <xf numFmtId="0" fontId="212" fillId="0" borderId="87" xfId="91" applyFont="1" applyFill="1" applyBorder="1" applyAlignment="1" applyProtection="1">
      <alignment horizontal="center" vertical="center"/>
      <protection locked="0"/>
    </xf>
    <xf numFmtId="0" fontId="212" fillId="0" borderId="92" xfId="91" applyFont="1" applyFill="1" applyBorder="1" applyAlignment="1" applyProtection="1">
      <alignment horizontal="center" vertical="center"/>
      <protection locked="0"/>
    </xf>
    <xf numFmtId="0" fontId="212" fillId="0" borderId="273" xfId="91" applyFont="1" applyFill="1" applyBorder="1" applyAlignment="1" applyProtection="1">
      <alignment horizontal="center" vertical="center"/>
      <protection locked="0"/>
    </xf>
    <xf numFmtId="192" fontId="212" fillId="0" borderId="271" xfId="91" applyNumberFormat="1" applyFont="1" applyBorder="1" applyAlignment="1" applyProtection="1">
      <alignment horizontal="center" vertical="center" shrinkToFit="1"/>
      <protection locked="0"/>
    </xf>
    <xf numFmtId="193" fontId="212" fillId="0" borderId="270" xfId="91" applyNumberFormat="1" applyFont="1" applyBorder="1" applyAlignment="1" applyProtection="1">
      <alignment horizontal="center" vertical="center"/>
      <protection locked="0"/>
    </xf>
    <xf numFmtId="0" fontId="212" fillId="0" borderId="272" xfId="91" applyFont="1" applyBorder="1" applyAlignment="1" applyProtection="1">
      <alignment horizontal="center" vertical="center"/>
      <protection locked="0"/>
    </xf>
    <xf numFmtId="0" fontId="212" fillId="0" borderId="0" xfId="91" applyFont="1" applyAlignment="1">
      <alignment horizontal="left" vertical="center"/>
    </xf>
    <xf numFmtId="0" fontId="212" fillId="0" borderId="0" xfId="93" applyFont="1">
      <alignment vertical="center"/>
    </xf>
    <xf numFmtId="0" fontId="212" fillId="0" borderId="0" xfId="93" applyFont="1" applyAlignment="1">
      <alignment horizontal="center" vertical="center"/>
    </xf>
    <xf numFmtId="0" fontId="221" fillId="0" borderId="0" xfId="93" applyFont="1" applyAlignment="1">
      <alignment horizontal="left" vertical="center"/>
    </xf>
    <xf numFmtId="0" fontId="221" fillId="0" borderId="0" xfId="93" applyFont="1" applyAlignment="1">
      <alignment horizontal="center" vertical="center"/>
    </xf>
    <xf numFmtId="0" fontId="172" fillId="0" borderId="0" xfId="93" applyFont="1" applyAlignment="1">
      <alignment horizontal="right" vertical="center"/>
    </xf>
    <xf numFmtId="0" fontId="212" fillId="0" borderId="81" xfId="93" applyFont="1" applyBorder="1" applyAlignment="1">
      <alignment horizontal="center" vertical="center"/>
    </xf>
    <xf numFmtId="0" fontId="212" fillId="0" borderId="267" xfId="93" applyFont="1" applyBorder="1" applyAlignment="1">
      <alignment horizontal="center" vertical="center"/>
    </xf>
    <xf numFmtId="0" fontId="212" fillId="0" borderId="270" xfId="93" applyFont="1" applyBorder="1" applyAlignment="1">
      <alignment horizontal="center" vertical="center"/>
    </xf>
    <xf numFmtId="0" fontId="212" fillId="25" borderId="0" xfId="93" applyFont="1" applyFill="1" applyAlignment="1" applyProtection="1">
      <alignment horizontal="left" vertical="center"/>
      <protection locked="0"/>
    </xf>
    <xf numFmtId="1" fontId="212" fillId="0" borderId="273" xfId="93" applyNumberFormat="1" applyFont="1" applyBorder="1" applyAlignment="1">
      <alignment horizontal="center" vertical="center"/>
    </xf>
    <xf numFmtId="1" fontId="212" fillId="0" borderId="0" xfId="93" applyNumberFormat="1" applyFont="1">
      <alignment vertical="center"/>
    </xf>
    <xf numFmtId="190" fontId="212" fillId="0" borderId="0" xfId="93" applyNumberFormat="1" applyFont="1" applyAlignment="1">
      <alignment horizontal="center" vertical="center"/>
    </xf>
    <xf numFmtId="1" fontId="212" fillId="0" borderId="279" xfId="93" applyNumberFormat="1" applyFont="1" applyBorder="1" applyAlignment="1">
      <alignment horizontal="center" vertical="center"/>
    </xf>
    <xf numFmtId="0" fontId="212" fillId="0" borderId="0" xfId="93" applyFont="1" applyBorder="1" applyAlignment="1">
      <alignment horizontal="center" vertical="center"/>
    </xf>
    <xf numFmtId="0" fontId="212" fillId="0" borderId="280" xfId="93" applyFont="1" applyBorder="1" applyAlignment="1">
      <alignment horizontal="center" vertical="center"/>
    </xf>
    <xf numFmtId="192" fontId="212" fillId="0" borderId="267" xfId="93" applyNumberFormat="1" applyFont="1" applyBorder="1" applyAlignment="1" applyProtection="1">
      <alignment horizontal="center" vertical="center" shrinkToFit="1"/>
      <protection locked="0"/>
    </xf>
    <xf numFmtId="193" fontId="212" fillId="0" borderId="269" xfId="93" applyNumberFormat="1" applyFont="1" applyBorder="1" applyAlignment="1" applyProtection="1">
      <alignment horizontal="center" vertical="center"/>
      <protection locked="0"/>
    </xf>
    <xf numFmtId="192" fontId="212" fillId="0" borderId="270" xfId="93" applyNumberFormat="1" applyFont="1" applyBorder="1" applyAlignment="1" applyProtection="1">
      <alignment horizontal="center" vertical="center" shrinkToFit="1"/>
      <protection locked="0"/>
    </xf>
    <xf numFmtId="193" fontId="212" fillId="0" borderId="0" xfId="93" applyNumberFormat="1" applyFont="1" applyBorder="1" applyAlignment="1">
      <alignment horizontal="center" vertical="center"/>
    </xf>
    <xf numFmtId="0" fontId="212" fillId="0" borderId="281" xfId="93" applyFont="1" applyBorder="1" applyAlignment="1">
      <alignment horizontal="center" vertical="center"/>
    </xf>
    <xf numFmtId="0" fontId="212" fillId="0" borderId="87" xfId="93" applyFont="1" applyBorder="1" applyAlignment="1" applyProtection="1">
      <alignment horizontal="center" vertical="center"/>
      <protection locked="0"/>
    </xf>
    <xf numFmtId="0" fontId="212" fillId="0" borderId="92" xfId="93" applyFont="1" applyBorder="1" applyAlignment="1" applyProtection="1">
      <alignment horizontal="center" vertical="center"/>
      <protection locked="0"/>
    </xf>
    <xf numFmtId="0" fontId="212" fillId="0" borderId="273" xfId="93" applyFont="1" applyBorder="1" applyAlignment="1" applyProtection="1">
      <alignment horizontal="center" vertical="center"/>
      <protection locked="0"/>
    </xf>
    <xf numFmtId="0" fontId="212" fillId="0" borderId="271" xfId="93" applyFont="1" applyBorder="1" applyAlignment="1">
      <alignment vertical="center" shrinkToFit="1"/>
    </xf>
    <xf numFmtId="0" fontId="212" fillId="0" borderId="272" xfId="93" applyFont="1" applyBorder="1">
      <alignment vertical="center"/>
    </xf>
    <xf numFmtId="179" fontId="212" fillId="0" borderId="273" xfId="93" applyNumberFormat="1" applyFont="1" applyBorder="1" applyAlignment="1">
      <alignment horizontal="center" vertical="center"/>
    </xf>
    <xf numFmtId="0" fontId="212" fillId="0" borderId="273" xfId="93" applyFont="1" applyBorder="1" applyAlignment="1">
      <alignment horizontal="center" vertical="center"/>
    </xf>
    <xf numFmtId="190" fontId="212" fillId="0" borderId="273" xfId="94" applyNumberFormat="1" applyFont="1" applyBorder="1" applyAlignment="1">
      <alignment horizontal="center" vertical="center"/>
    </xf>
    <xf numFmtId="0" fontId="212" fillId="0" borderId="277" xfId="93" applyFont="1" applyBorder="1">
      <alignment vertical="center"/>
    </xf>
    <xf numFmtId="190" fontId="212" fillId="0" borderId="279" xfId="94" applyNumberFormat="1" applyFont="1" applyBorder="1" applyAlignment="1">
      <alignment horizontal="center" vertical="center"/>
    </xf>
    <xf numFmtId="0" fontId="212" fillId="0" borderId="0" xfId="93" applyFont="1" applyBorder="1">
      <alignment vertical="center"/>
    </xf>
    <xf numFmtId="190" fontId="212" fillId="0" borderId="0" xfId="94" applyNumberFormat="1" applyFont="1" applyBorder="1" applyAlignment="1">
      <alignment horizontal="center" vertical="center"/>
    </xf>
    <xf numFmtId="0" fontId="212" fillId="0" borderId="0" xfId="93" applyFont="1" applyAlignment="1" applyProtection="1">
      <alignment horizontal="center" vertical="center"/>
      <protection locked="0"/>
    </xf>
    <xf numFmtId="0" fontId="212" fillId="0" borderId="280" xfId="93" applyFont="1" applyFill="1" applyBorder="1" applyAlignment="1">
      <alignment horizontal="center" vertical="center"/>
    </xf>
    <xf numFmtId="192" fontId="212" fillId="0" borderId="267" xfId="93" applyNumberFormat="1" applyFont="1" applyFill="1" applyBorder="1" applyAlignment="1" applyProtection="1">
      <alignment horizontal="center" vertical="center" shrinkToFit="1"/>
      <protection locked="0"/>
    </xf>
    <xf numFmtId="193" fontId="212" fillId="0" borderId="269" xfId="93" applyNumberFormat="1" applyFont="1" applyFill="1" applyBorder="1" applyAlignment="1" applyProtection="1">
      <alignment horizontal="center" vertical="center"/>
      <protection locked="0"/>
    </xf>
    <xf numFmtId="192" fontId="212" fillId="0" borderId="270" xfId="93" applyNumberFormat="1" applyFont="1" applyFill="1" applyBorder="1" applyAlignment="1" applyProtection="1">
      <alignment horizontal="center" vertical="center" shrinkToFit="1"/>
      <protection locked="0"/>
    </xf>
    <xf numFmtId="0" fontId="212" fillId="0" borderId="281" xfId="93" applyFont="1" applyFill="1" applyBorder="1" applyAlignment="1">
      <alignment horizontal="center" vertical="center"/>
    </xf>
    <xf numFmtId="0" fontId="212" fillId="0" borderId="87" xfId="93" applyFont="1" applyFill="1" applyBorder="1" applyAlignment="1" applyProtection="1">
      <alignment horizontal="center" vertical="center"/>
      <protection locked="0"/>
    </xf>
    <xf numFmtId="0" fontId="212" fillId="0" borderId="92" xfId="93" applyFont="1" applyFill="1" applyBorder="1" applyAlignment="1" applyProtection="1">
      <alignment horizontal="center" vertical="center"/>
      <protection locked="0"/>
    </xf>
    <xf numFmtId="0" fontId="212" fillId="0" borderId="273" xfId="93" applyFont="1" applyFill="1" applyBorder="1" applyAlignment="1" applyProtection="1">
      <alignment horizontal="center" vertical="center"/>
      <protection locked="0"/>
    </xf>
    <xf numFmtId="192" fontId="212" fillId="0" borderId="271" xfId="93" applyNumberFormat="1" applyFont="1" applyBorder="1" applyAlignment="1" applyProtection="1">
      <alignment horizontal="center" vertical="center" shrinkToFit="1"/>
      <protection locked="0"/>
    </xf>
    <xf numFmtId="0" fontId="212" fillId="0" borderId="272" xfId="93" applyFont="1" applyBorder="1" applyAlignment="1" applyProtection="1">
      <alignment horizontal="center" vertical="center"/>
      <protection locked="0"/>
    </xf>
    <xf numFmtId="0" fontId="58" fillId="0" borderId="0" xfId="67" applyFont="1" applyAlignment="1">
      <alignment horizontal="left"/>
    </xf>
    <xf numFmtId="0" fontId="58" fillId="0" borderId="0" xfId="67" applyFont="1" applyAlignment="1">
      <alignment horizontal="center"/>
    </xf>
    <xf numFmtId="0" fontId="58" fillId="0" borderId="13" xfId="67" applyFont="1" applyBorder="1" applyAlignment="1">
      <alignment horizontal="center"/>
    </xf>
    <xf numFmtId="0" fontId="58" fillId="0" borderId="14" xfId="67" applyFont="1" applyBorder="1" applyAlignment="1">
      <alignment horizontal="center"/>
    </xf>
    <xf numFmtId="0" fontId="58" fillId="0" borderId="16" xfId="67" applyFont="1" applyBorder="1" applyAlignment="1">
      <alignment horizontal="center"/>
    </xf>
    <xf numFmtId="0" fontId="58" fillId="0" borderId="0" xfId="67" applyFont="1" applyBorder="1" applyAlignment="1">
      <alignment horizontal="center"/>
    </xf>
    <xf numFmtId="0" fontId="58" fillId="0" borderId="15" xfId="67" applyFont="1" applyBorder="1" applyAlignment="1">
      <alignment horizontal="center"/>
    </xf>
    <xf numFmtId="0" fontId="58" fillId="0" borderId="0" xfId="67" applyFont="1" applyBorder="1" applyAlignment="1">
      <alignment horizontal="left"/>
    </xf>
    <xf numFmtId="0" fontId="58" fillId="27" borderId="0" xfId="67" applyFont="1" applyFill="1" applyBorder="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0" borderId="18" xfId="67" applyFont="1" applyBorder="1" applyAlignment="1">
      <alignment vertical="center"/>
    </xf>
    <xf numFmtId="0" fontId="58" fillId="0" borderId="26" xfId="67" applyFont="1" applyFill="1" applyBorder="1" applyAlignment="1">
      <alignment horizontal="center" vertical="center"/>
    </xf>
    <xf numFmtId="0" fontId="58" fillId="0" borderId="26" xfId="67" applyFont="1" applyFill="1" applyBorder="1" applyAlignment="1">
      <alignment vertical="center"/>
    </xf>
    <xf numFmtId="0" fontId="58" fillId="0" borderId="12" xfId="67" applyFont="1" applyBorder="1" applyAlignment="1">
      <alignment vertical="center"/>
    </xf>
    <xf numFmtId="0" fontId="58" fillId="0" borderId="18" xfId="67" applyFont="1" applyBorder="1" applyAlignment="1">
      <alignment horizontal="center" vertical="center"/>
    </xf>
    <xf numFmtId="0" fontId="58" fillId="0" borderId="16" xfId="67" applyFont="1" applyBorder="1" applyAlignment="1">
      <alignment horizontal="center" vertical="center"/>
    </xf>
    <xf numFmtId="0" fontId="58" fillId="0" borderId="15" xfId="67" applyFont="1" applyBorder="1" applyAlignment="1">
      <alignment horizontal="center" vertical="center"/>
    </xf>
    <xf numFmtId="0" fontId="58" fillId="0" borderId="0" xfId="67" applyFont="1" applyAlignment="1">
      <alignment horizontal="center" vertical="center"/>
    </xf>
    <xf numFmtId="0" fontId="58" fillId="31" borderId="13" xfId="67" applyFont="1" applyFill="1" applyBorder="1" applyAlignment="1">
      <alignment horizontal="center" vertical="center"/>
    </xf>
    <xf numFmtId="0" fontId="58" fillId="31" borderId="14" xfId="67" applyFont="1" applyFill="1" applyBorder="1" applyAlignment="1">
      <alignment horizontal="center" vertical="center"/>
    </xf>
    <xf numFmtId="0" fontId="58" fillId="31" borderId="25" xfId="67" applyFont="1" applyFill="1" applyBorder="1" applyAlignment="1">
      <alignment horizontal="center" vertical="center"/>
    </xf>
    <xf numFmtId="0" fontId="58" fillId="31" borderId="88" xfId="67" applyFont="1" applyFill="1" applyBorder="1" applyAlignment="1">
      <alignment horizontal="center" vertical="center"/>
    </xf>
    <xf numFmtId="0" fontId="58" fillId="31" borderId="60" xfId="67" applyFont="1" applyFill="1" applyBorder="1" applyAlignment="1">
      <alignment horizontal="center" vertical="center"/>
    </xf>
    <xf numFmtId="0" fontId="58" fillId="31" borderId="70" xfId="67" applyFont="1" applyFill="1" applyBorder="1" applyAlignment="1">
      <alignment horizontal="center" vertical="center"/>
    </xf>
    <xf numFmtId="0" fontId="58" fillId="31" borderId="294" xfId="67" applyFont="1" applyFill="1" applyBorder="1" applyAlignment="1">
      <alignment horizontal="center" vertical="center"/>
    </xf>
    <xf numFmtId="0" fontId="58" fillId="31" borderId="181" xfId="67" applyFont="1" applyFill="1" applyBorder="1" applyAlignment="1">
      <alignment horizontal="center" vertical="center"/>
    </xf>
    <xf numFmtId="0" fontId="58" fillId="31" borderId="188" xfId="67" applyFont="1" applyFill="1" applyBorder="1" applyAlignment="1">
      <alignment horizontal="center" vertical="center"/>
    </xf>
    <xf numFmtId="0" fontId="58" fillId="31" borderId="16" xfId="67" applyFont="1" applyFill="1" applyBorder="1" applyAlignment="1">
      <alignment horizontal="center" vertical="center"/>
    </xf>
    <xf numFmtId="0" fontId="58" fillId="31" borderId="0" xfId="67" applyFont="1" applyFill="1" applyBorder="1" applyAlignment="1">
      <alignment horizontal="center" vertical="center"/>
    </xf>
    <xf numFmtId="0" fontId="58" fillId="31" borderId="15" xfId="67" applyFont="1" applyFill="1" applyBorder="1" applyAlignment="1">
      <alignment horizontal="center" vertical="center"/>
    </xf>
    <xf numFmtId="0" fontId="58" fillId="31" borderId="17" xfId="67" applyFont="1" applyFill="1" applyBorder="1" applyAlignment="1">
      <alignment horizontal="center" vertical="center"/>
    </xf>
    <xf numFmtId="0" fontId="58" fillId="31" borderId="10" xfId="67" applyFont="1" applyFill="1" applyBorder="1" applyAlignment="1">
      <alignment horizontal="center" vertical="center"/>
    </xf>
    <xf numFmtId="0" fontId="58" fillId="31" borderId="24" xfId="67" applyFont="1" applyFill="1" applyBorder="1" applyAlignment="1">
      <alignment horizontal="center" vertical="center"/>
    </xf>
    <xf numFmtId="0" fontId="58" fillId="0" borderId="17" xfId="67" applyFont="1" applyBorder="1" applyAlignment="1">
      <alignment horizontal="center"/>
    </xf>
    <xf numFmtId="0" fontId="58" fillId="0" borderId="10" xfId="67" applyFont="1" applyBorder="1" applyAlignment="1">
      <alignment horizontal="center"/>
    </xf>
    <xf numFmtId="0" fontId="58" fillId="0" borderId="24" xfId="67" applyFont="1" applyBorder="1" applyAlignment="1">
      <alignment horizontal="center"/>
    </xf>
    <xf numFmtId="0" fontId="53" fillId="0" borderId="0" xfId="45" applyFont="1">
      <alignment vertical="center"/>
    </xf>
    <xf numFmtId="0" fontId="53" fillId="0" borderId="0" xfId="45" applyFont="1" applyBorder="1" applyAlignment="1">
      <alignment horizontal="center" vertical="center"/>
    </xf>
    <xf numFmtId="0" fontId="53" fillId="0" borderId="0" xfId="45" applyFont="1" applyBorder="1" applyAlignment="1">
      <alignment vertical="center"/>
    </xf>
    <xf numFmtId="0" fontId="225" fillId="0" borderId="0" xfId="45" applyFont="1" applyAlignment="1">
      <alignment horizontal="left" vertical="center"/>
    </xf>
    <xf numFmtId="0" fontId="53" fillId="0" borderId="0" xfId="45" applyFont="1" applyBorder="1">
      <alignment vertical="center"/>
    </xf>
    <xf numFmtId="0" fontId="225" fillId="0" borderId="0" xfId="45" applyFont="1" applyAlignment="1">
      <alignment vertical="center"/>
    </xf>
    <xf numFmtId="0" fontId="53" fillId="0" borderId="60" xfId="45" applyFont="1" applyBorder="1">
      <alignment vertical="center"/>
    </xf>
    <xf numFmtId="0" fontId="53" fillId="24" borderId="60" xfId="45" applyFont="1" applyFill="1" applyBorder="1" applyProtection="1">
      <alignment vertical="center"/>
      <protection locked="0"/>
    </xf>
    <xf numFmtId="0" fontId="53" fillId="0" borderId="60" xfId="45" applyFont="1" applyBorder="1" applyAlignment="1">
      <alignment horizontal="center" vertical="center"/>
    </xf>
    <xf numFmtId="0" fontId="53" fillId="0" borderId="61" xfId="45" applyFont="1" applyBorder="1" applyAlignment="1">
      <alignment horizontal="left" vertical="center"/>
    </xf>
    <xf numFmtId="0" fontId="58" fillId="0" borderId="62" xfId="45" applyFont="1" applyBorder="1" applyAlignment="1">
      <alignment horizontal="center" vertical="center" wrapText="1"/>
    </xf>
    <xf numFmtId="0" fontId="53" fillId="0" borderId="63" xfId="45" applyFont="1" applyBorder="1" applyAlignment="1">
      <alignment horizontal="center" vertical="center" wrapText="1"/>
    </xf>
    <xf numFmtId="0" fontId="53" fillId="24" borderId="77" xfId="45" applyFont="1" applyFill="1" applyBorder="1" applyProtection="1">
      <alignment vertical="center"/>
      <protection locked="0"/>
    </xf>
    <xf numFmtId="0" fontId="53" fillId="24" borderId="72" xfId="45" applyFont="1" applyFill="1" applyBorder="1" applyProtection="1">
      <alignment vertical="center"/>
      <protection locked="0"/>
    </xf>
    <xf numFmtId="0" fontId="53" fillId="24" borderId="78" xfId="45" applyFont="1" applyFill="1" applyBorder="1" applyProtection="1">
      <alignment vertical="center"/>
      <protection locked="0"/>
    </xf>
    <xf numFmtId="0" fontId="53" fillId="24" borderId="79" xfId="45" applyFont="1" applyFill="1" applyBorder="1" applyProtection="1">
      <alignment vertical="center"/>
      <protection locked="0"/>
    </xf>
    <xf numFmtId="0" fontId="53" fillId="24" borderId="71" xfId="45" applyFont="1" applyFill="1" applyBorder="1" applyProtection="1">
      <alignment vertical="center"/>
      <protection locked="0"/>
    </xf>
    <xf numFmtId="0" fontId="53" fillId="24" borderId="73" xfId="45" applyFont="1" applyFill="1" applyBorder="1" applyProtection="1">
      <alignment vertical="center"/>
      <protection locked="0"/>
    </xf>
    <xf numFmtId="0" fontId="53" fillId="24" borderId="80" xfId="45" applyFont="1" applyFill="1" applyBorder="1" applyProtection="1">
      <alignment vertical="center"/>
      <protection locked="0"/>
    </xf>
    <xf numFmtId="0" fontId="58" fillId="0" borderId="36" xfId="45" applyFont="1" applyBorder="1" applyAlignment="1" applyProtection="1">
      <alignment vertical="center" shrinkToFit="1"/>
      <protection locked="0"/>
    </xf>
    <xf numFmtId="0" fontId="58" fillId="0" borderId="35" xfId="45" applyFont="1" applyBorder="1" applyAlignment="1" applyProtection="1">
      <alignment vertical="center" shrinkToFit="1"/>
      <protection locked="0"/>
    </xf>
    <xf numFmtId="0" fontId="58" fillId="24" borderId="74" xfId="45" applyFont="1" applyFill="1" applyBorder="1" applyAlignment="1" applyProtection="1">
      <alignment horizontal="center" vertical="center"/>
      <protection locked="0"/>
    </xf>
    <xf numFmtId="0" fontId="58" fillId="24" borderId="75" xfId="45" applyFont="1" applyFill="1" applyBorder="1" applyAlignment="1" applyProtection="1">
      <alignment horizontal="center" vertical="center"/>
      <protection locked="0"/>
    </xf>
    <xf numFmtId="0" fontId="58" fillId="24" borderId="76" xfId="45" applyFont="1" applyFill="1" applyBorder="1" applyAlignment="1" applyProtection="1">
      <alignment horizontal="center" vertical="center"/>
      <protection locked="0"/>
    </xf>
    <xf numFmtId="0" fontId="226" fillId="0" borderId="0" xfId="44" applyFont="1" applyFill="1" applyAlignment="1">
      <alignment horizontal="center" vertical="center"/>
    </xf>
    <xf numFmtId="0" fontId="60" fillId="0" borderId="0" xfId="44" applyFont="1" applyFill="1" applyAlignment="1" applyProtection="1">
      <alignment vertical="center" wrapText="1"/>
      <protection locked="0"/>
    </xf>
    <xf numFmtId="0" fontId="95" fillId="0" borderId="0" xfId="44" applyFont="1" applyFill="1" applyAlignment="1" applyProtection="1">
      <alignment vertical="center"/>
      <protection locked="0"/>
    </xf>
    <xf numFmtId="0" fontId="95" fillId="0" borderId="0" xfId="44" applyFont="1" applyFill="1" applyAlignment="1" applyProtection="1">
      <alignment wrapText="1"/>
      <protection locked="0"/>
    </xf>
    <xf numFmtId="0" fontId="95" fillId="0" borderId="0" xfId="44" applyFont="1" applyFill="1" applyProtection="1">
      <alignment vertical="center"/>
      <protection locked="0"/>
    </xf>
    <xf numFmtId="0" fontId="95" fillId="0" borderId="0" xfId="44" applyFont="1" applyFill="1" applyAlignment="1" applyProtection="1">
      <alignment horizontal="center" vertical="center"/>
      <protection locked="0"/>
    </xf>
    <xf numFmtId="0" fontId="95" fillId="0" borderId="0" xfId="44" applyFont="1" applyFill="1" applyAlignment="1">
      <alignment horizontal="center" vertical="center"/>
    </xf>
    <xf numFmtId="0" fontId="60" fillId="0" borderId="0" xfId="44" applyFont="1" applyFill="1" applyAlignment="1">
      <alignment horizontal="justify" vertical="center"/>
    </xf>
    <xf numFmtId="0" fontId="95" fillId="0" borderId="0" xfId="44" applyFont="1" applyFill="1" applyAlignment="1">
      <alignment horizontal="distributed" vertical="center"/>
    </xf>
    <xf numFmtId="182" fontId="18" fillId="0" borderId="0" xfId="0" applyNumberFormat="1" applyFont="1" applyFill="1" applyAlignment="1">
      <alignment vertical="center"/>
    </xf>
    <xf numFmtId="14" fontId="95" fillId="0" borderId="0" xfId="44" applyNumberFormat="1" applyFont="1">
      <alignment vertical="center"/>
    </xf>
    <xf numFmtId="0" fontId="60" fillId="0" borderId="20" xfId="44" applyFont="1" applyBorder="1" applyAlignment="1">
      <alignment horizontal="justify" vertical="center" wrapText="1"/>
    </xf>
    <xf numFmtId="0" fontId="60" fillId="0" borderId="11" xfId="44" applyFont="1" applyBorder="1" applyAlignment="1">
      <alignment horizontal="center" vertical="center" wrapText="1"/>
    </xf>
    <xf numFmtId="0" fontId="60" fillId="0" borderId="22" xfId="44" applyFont="1" applyBorder="1" applyAlignment="1">
      <alignment horizontal="justify" vertical="center" wrapText="1"/>
    </xf>
    <xf numFmtId="0" fontId="60" fillId="0" borderId="20" xfId="44" applyFont="1" applyBorder="1" applyAlignment="1">
      <alignment horizontal="left" vertical="center" wrapText="1"/>
    </xf>
    <xf numFmtId="0" fontId="60" fillId="0" borderId="22" xfId="44" applyFont="1" applyBorder="1" applyAlignment="1">
      <alignment horizontal="left" vertical="center" wrapText="1"/>
    </xf>
    <xf numFmtId="0" fontId="60" fillId="0" borderId="0" xfId="44" applyFont="1" applyAlignment="1">
      <alignment horizontal="justify" vertical="center" wrapText="1"/>
    </xf>
    <xf numFmtId="0" fontId="85" fillId="0" borderId="109" xfId="0" applyFont="1" applyFill="1" applyBorder="1" applyAlignment="1">
      <alignment horizontal="center" vertical="center" wrapText="1"/>
    </xf>
    <xf numFmtId="0" fontId="85" fillId="0" borderId="111" xfId="0" applyFont="1" applyFill="1" applyBorder="1" applyAlignment="1">
      <alignment horizontal="center" vertical="center" wrapText="1"/>
    </xf>
    <xf numFmtId="0" fontId="85" fillId="0" borderId="107" xfId="0" applyFont="1" applyFill="1" applyBorder="1" applyAlignment="1">
      <alignment horizontal="center" vertical="center" wrapText="1"/>
    </xf>
    <xf numFmtId="0" fontId="31" fillId="0" borderId="142" xfId="0" applyFont="1" applyFill="1" applyBorder="1" applyAlignment="1">
      <alignment horizontal="center" vertical="center"/>
    </xf>
    <xf numFmtId="0" fontId="31" fillId="0" borderId="15" xfId="0" applyFont="1" applyFill="1" applyBorder="1" applyAlignment="1">
      <alignment horizontal="center" vertical="center"/>
    </xf>
    <xf numFmtId="0" fontId="31" fillId="0" borderId="102" xfId="0" applyFont="1" applyFill="1" applyBorder="1" applyAlignment="1">
      <alignment horizontal="center" vertical="center"/>
    </xf>
    <xf numFmtId="0" fontId="31" fillId="0" borderId="12" xfId="0" applyFont="1" applyFill="1" applyBorder="1" applyAlignment="1">
      <alignment horizontal="center" vertical="center"/>
    </xf>
    <xf numFmtId="183" fontId="0" fillId="0" borderId="109" xfId="0" applyNumberFormat="1" applyFont="1" applyFill="1" applyBorder="1" applyAlignment="1">
      <alignment vertical="center" wrapText="1"/>
    </xf>
    <xf numFmtId="0" fontId="0" fillId="0" borderId="109" xfId="0" applyFont="1" applyFill="1" applyBorder="1" applyAlignment="1">
      <alignment vertical="center" wrapText="1"/>
    </xf>
    <xf numFmtId="0" fontId="32" fillId="0" borderId="56" xfId="0" applyFont="1" applyFill="1" applyBorder="1" applyAlignment="1">
      <alignment horizontal="center" vertical="center" wrapText="1"/>
    </xf>
    <xf numFmtId="0" fontId="32" fillId="0" borderId="149" xfId="0" applyFont="1" applyFill="1" applyBorder="1" applyAlignment="1">
      <alignment horizontal="center" vertical="center" wrapText="1"/>
    </xf>
    <xf numFmtId="0" fontId="34" fillId="0" borderId="121" xfId="0" applyFont="1" applyFill="1" applyBorder="1" applyAlignment="1">
      <alignment horizontal="center" vertical="center" shrinkToFit="1"/>
    </xf>
    <xf numFmtId="0" fontId="34" fillId="0" borderId="94" xfId="0" applyFont="1" applyFill="1" applyBorder="1" applyAlignment="1">
      <alignment horizontal="center" vertical="center" shrinkToFit="1"/>
    </xf>
    <xf numFmtId="0" fontId="20" fillId="0" borderId="94" xfId="0" applyFont="1" applyFill="1" applyBorder="1" applyAlignment="1">
      <alignment horizontal="center" vertical="center" shrinkToFit="1"/>
    </xf>
    <xf numFmtId="0" fontId="34" fillId="0" borderId="95" xfId="0" applyFont="1" applyFill="1" applyBorder="1" applyAlignment="1">
      <alignment horizontal="center" vertical="center" shrinkToFit="1"/>
    </xf>
    <xf numFmtId="58" fontId="20" fillId="0" borderId="22" xfId="0" applyNumberFormat="1" applyFont="1" applyFill="1" applyBorder="1" applyAlignment="1">
      <alignment horizontal="center" vertical="center" shrinkToFit="1"/>
    </xf>
    <xf numFmtId="0" fontId="34" fillId="0" borderId="42"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20" fillId="0" borderId="20" xfId="0" applyFont="1" applyFill="1" applyBorder="1" applyAlignment="1">
      <alignment horizontal="center" vertical="center" shrinkToFit="1"/>
    </xf>
    <xf numFmtId="0" fontId="34" fillId="0" borderId="99" xfId="0" applyFont="1" applyFill="1" applyBorder="1" applyAlignment="1">
      <alignment horizontal="center" vertical="center" shrinkToFit="1"/>
    </xf>
    <xf numFmtId="179" fontId="34" fillId="0" borderId="38" xfId="0" applyNumberFormat="1" applyFont="1" applyFill="1" applyBorder="1" applyAlignment="1" applyProtection="1">
      <alignment horizontal="center" vertical="center" shrinkToFit="1"/>
    </xf>
    <xf numFmtId="179" fontId="34" fillId="0" borderId="41" xfId="0" applyNumberFormat="1" applyFont="1" applyFill="1" applyBorder="1" applyAlignment="1" applyProtection="1">
      <alignment horizontal="center" vertical="center" shrinkToFit="1"/>
    </xf>
    <xf numFmtId="58" fontId="20" fillId="0" borderId="21" xfId="0" applyNumberFormat="1" applyFont="1" applyFill="1" applyBorder="1" applyAlignment="1">
      <alignment horizontal="center" vertical="center" shrinkToFit="1"/>
    </xf>
    <xf numFmtId="58" fontId="34" fillId="0" borderId="102" xfId="0" applyNumberFormat="1" applyFont="1" applyFill="1" applyBorder="1" applyAlignment="1">
      <alignment horizontal="center" vertical="center" shrinkToFit="1"/>
    </xf>
    <xf numFmtId="0" fontId="34" fillId="0" borderId="56" xfId="0" applyFont="1" applyFill="1" applyBorder="1" applyAlignment="1">
      <alignment horizontal="center" vertical="center" shrinkToFit="1"/>
    </xf>
    <xf numFmtId="0" fontId="34" fillId="0" borderId="100" xfId="0" applyFont="1" applyFill="1" applyBorder="1" applyAlignment="1">
      <alignment horizontal="center" vertical="center" shrinkToFit="1"/>
    </xf>
    <xf numFmtId="58" fontId="20" fillId="0" borderId="100" xfId="0" applyNumberFormat="1" applyFont="1" applyFill="1" applyBorder="1" applyAlignment="1">
      <alignment horizontal="center" vertical="center" shrinkToFit="1"/>
    </xf>
    <xf numFmtId="58" fontId="34" fillId="0" borderId="103" xfId="0" applyNumberFormat="1" applyFont="1" applyFill="1" applyBorder="1" applyAlignment="1">
      <alignment horizontal="center" vertical="center" shrinkToFit="1"/>
    </xf>
    <xf numFmtId="58" fontId="34" fillId="0" borderId="21" xfId="0" applyNumberFormat="1" applyFont="1" applyFill="1" applyBorder="1" applyAlignment="1">
      <alignment horizontal="center" vertical="center" shrinkToFit="1"/>
    </xf>
    <xf numFmtId="58" fontId="34" fillId="0" borderId="100" xfId="0" applyNumberFormat="1" applyFont="1" applyFill="1" applyBorder="1" applyAlignment="1">
      <alignment horizontal="center" vertical="center" shrinkToFit="1"/>
    </xf>
    <xf numFmtId="0" fontId="34" fillId="0" borderId="160" xfId="0" applyFont="1" applyFill="1" applyBorder="1" applyAlignment="1">
      <alignment horizontal="center" vertical="center" shrinkToFit="1"/>
    </xf>
    <xf numFmtId="0" fontId="34" fillId="0" borderId="157" xfId="0" applyFont="1" applyFill="1" applyBorder="1" applyAlignment="1">
      <alignment horizontal="center" vertical="center" shrinkToFit="1"/>
    </xf>
    <xf numFmtId="0" fontId="20" fillId="0" borderId="157" xfId="0" applyFont="1" applyFill="1" applyBorder="1" applyAlignment="1">
      <alignment horizontal="center" vertical="center" shrinkToFit="1"/>
    </xf>
    <xf numFmtId="0" fontId="34" fillId="0" borderId="158" xfId="0" applyFont="1" applyFill="1" applyBorder="1" applyAlignment="1">
      <alignment horizontal="center" vertical="center" shrinkToFit="1"/>
    </xf>
    <xf numFmtId="58" fontId="34" fillId="0" borderId="97" xfId="0" applyNumberFormat="1" applyFont="1" applyFill="1" applyBorder="1" applyAlignment="1">
      <alignment horizontal="center" vertical="center" shrinkToFit="1"/>
    </xf>
    <xf numFmtId="56" fontId="20" fillId="0" borderId="21" xfId="0" applyNumberFormat="1" applyFont="1" applyFill="1" applyBorder="1" applyAlignment="1">
      <alignment horizontal="center" vertical="center" shrinkToFit="1"/>
    </xf>
    <xf numFmtId="56" fontId="34" fillId="0" borderId="102" xfId="0" applyNumberFormat="1" applyFont="1" applyFill="1" applyBorder="1" applyAlignment="1">
      <alignment horizontal="center" vertical="center" shrinkToFit="1"/>
    </xf>
    <xf numFmtId="0" fontId="0" fillId="0" borderId="117" xfId="0" applyFont="1" applyFill="1" applyBorder="1" applyAlignment="1">
      <alignment horizontal="left" vertical="center" wrapText="1"/>
    </xf>
    <xf numFmtId="0" fontId="0" fillId="0" borderId="116" xfId="0" applyFont="1" applyFill="1" applyBorder="1" applyAlignment="1">
      <alignment horizontal="left" vertical="center" wrapText="1"/>
    </xf>
    <xf numFmtId="0" fontId="34" fillId="0" borderId="117" xfId="0" applyFont="1" applyFill="1" applyBorder="1" applyAlignment="1">
      <alignment horizontal="center" vertical="center" shrinkToFit="1"/>
    </xf>
    <xf numFmtId="0" fontId="34" fillId="0" borderId="18" xfId="0" applyFont="1" applyFill="1" applyBorder="1" applyAlignment="1">
      <alignment horizontal="center" vertical="center" wrapText="1" shrinkToFit="1"/>
    </xf>
    <xf numFmtId="0" fontId="20" fillId="0" borderId="18" xfId="0" applyFont="1" applyFill="1" applyBorder="1" applyAlignment="1">
      <alignment horizontal="center" vertical="center" shrinkToFit="1"/>
    </xf>
    <xf numFmtId="0" fontId="34" fillId="0" borderId="142" xfId="0" applyFont="1" applyFill="1" applyBorder="1" applyAlignment="1">
      <alignment horizontal="center" vertical="center" shrinkToFit="1"/>
    </xf>
    <xf numFmtId="183" fontId="0" fillId="0" borderId="116" xfId="0" applyNumberFormat="1" applyFont="1" applyFill="1" applyBorder="1" applyAlignment="1">
      <alignment vertical="center" wrapText="1"/>
    </xf>
    <xf numFmtId="0" fontId="0" fillId="0" borderId="38" xfId="0" applyFont="1" applyFill="1" applyBorder="1" applyAlignment="1">
      <alignment horizontal="left" vertical="center" wrapText="1"/>
    </xf>
    <xf numFmtId="0" fontId="0" fillId="0" borderId="109" xfId="0" applyFont="1" applyFill="1" applyBorder="1" applyAlignment="1">
      <alignment horizontal="left" vertical="center" wrapText="1"/>
    </xf>
    <xf numFmtId="56" fontId="20" fillId="0" borderId="22" xfId="0" applyNumberFormat="1" applyFont="1" applyFill="1" applyBorder="1" applyAlignment="1">
      <alignment horizontal="center" vertical="center" shrinkToFit="1"/>
    </xf>
    <xf numFmtId="56" fontId="34" fillId="0" borderId="97" xfId="0" applyNumberFormat="1" applyFont="1" applyFill="1" applyBorder="1" applyAlignment="1">
      <alignment horizontal="center" vertical="center" shrinkToFit="1"/>
    </xf>
    <xf numFmtId="56" fontId="34" fillId="0" borderId="41" xfId="0" applyNumberFormat="1" applyFont="1" applyFill="1" applyBorder="1" applyAlignment="1">
      <alignment horizontal="center" vertical="center" shrinkToFit="1"/>
    </xf>
    <xf numFmtId="56" fontId="34" fillId="0" borderId="21" xfId="0" applyNumberFormat="1" applyFont="1" applyFill="1" applyBorder="1" applyAlignment="1">
      <alignment horizontal="center" vertical="center" shrinkToFit="1"/>
    </xf>
    <xf numFmtId="0" fontId="34" fillId="0" borderId="168" xfId="0" applyFont="1" applyFill="1" applyBorder="1" applyAlignment="1">
      <alignment horizontal="center" vertical="center" shrinkToFit="1"/>
    </xf>
    <xf numFmtId="0" fontId="34" fillId="0" borderId="169" xfId="0" applyFont="1" applyFill="1" applyBorder="1" applyAlignment="1">
      <alignment horizontal="center" vertical="center" shrinkToFit="1"/>
    </xf>
    <xf numFmtId="0" fontId="20" fillId="0" borderId="169" xfId="0" applyFont="1" applyFill="1" applyBorder="1" applyAlignment="1">
      <alignment horizontal="center" vertical="center" shrinkToFit="1"/>
    </xf>
    <xf numFmtId="0" fontId="34" fillId="0" borderId="170" xfId="0" applyFont="1" applyFill="1" applyBorder="1" applyAlignment="1">
      <alignment horizontal="center" vertical="center" shrinkToFit="1"/>
    </xf>
    <xf numFmtId="58" fontId="20" fillId="0" borderId="157" xfId="0" applyNumberFormat="1" applyFont="1" applyFill="1" applyBorder="1" applyAlignment="1">
      <alignment horizontal="center" vertical="center" shrinkToFit="1"/>
    </xf>
    <xf numFmtId="58" fontId="34" fillId="0" borderId="158" xfId="0" applyNumberFormat="1" applyFont="1" applyFill="1" applyBorder="1" applyAlignment="1">
      <alignment horizontal="center" vertical="center" shrinkToFit="1"/>
    </xf>
    <xf numFmtId="58" fontId="20" fillId="0" borderId="20" xfId="0" applyNumberFormat="1" applyFont="1" applyFill="1" applyBorder="1" applyAlignment="1">
      <alignment horizontal="center" vertical="center" shrinkToFit="1"/>
    </xf>
    <xf numFmtId="58" fontId="34" fillId="0" borderId="99" xfId="0" applyNumberFormat="1" applyFont="1" applyFill="1" applyBorder="1" applyAlignment="1">
      <alignment horizontal="center" vertical="center" shrinkToFit="1"/>
    </xf>
    <xf numFmtId="176" fontId="20" fillId="0" borderId="21" xfId="0" applyNumberFormat="1" applyFont="1" applyFill="1" applyBorder="1" applyAlignment="1">
      <alignment horizontal="center" vertical="center" shrinkToFit="1"/>
    </xf>
    <xf numFmtId="179" fontId="34" fillId="0" borderId="160" xfId="0" applyNumberFormat="1" applyFont="1" applyFill="1" applyBorder="1" applyAlignment="1" applyProtection="1">
      <alignment horizontal="center" vertical="center" shrinkToFit="1"/>
    </xf>
    <xf numFmtId="0" fontId="34" fillId="0" borderId="22"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20" fillId="0" borderId="100" xfId="0" applyFont="1" applyFill="1" applyBorder="1" applyAlignment="1">
      <alignment horizontal="center" vertical="center" shrinkToFit="1"/>
    </xf>
    <xf numFmtId="0" fontId="34" fillId="0" borderId="103" xfId="0" applyFont="1" applyFill="1" applyBorder="1" applyAlignment="1">
      <alignment horizontal="center" vertical="center" shrinkToFit="1"/>
    </xf>
    <xf numFmtId="58" fontId="34" fillId="0" borderId="22" xfId="0" applyNumberFormat="1" applyFont="1" applyFill="1" applyBorder="1" applyAlignment="1">
      <alignment horizontal="center" vertical="center" shrinkToFit="1"/>
    </xf>
    <xf numFmtId="56" fontId="227" fillId="0" borderId="116" xfId="63" quotePrefix="1" applyNumberFormat="1" applyFont="1" applyFill="1" applyBorder="1" applyAlignment="1">
      <alignment horizontal="center" vertical="center" wrapText="1"/>
    </xf>
    <xf numFmtId="0" fontId="227" fillId="0" borderId="109" xfId="63" quotePrefix="1" applyFont="1" applyFill="1" applyBorder="1" applyAlignment="1">
      <alignment horizontal="center" vertical="center" wrapText="1"/>
    </xf>
    <xf numFmtId="0" fontId="57" fillId="0" borderId="0" xfId="103" applyFont="1" applyAlignment="1">
      <alignment vertical="center"/>
    </xf>
    <xf numFmtId="0" fontId="90" fillId="0" borderId="0" xfId="103" applyFont="1" applyAlignment="1">
      <alignment vertical="center"/>
    </xf>
    <xf numFmtId="0" fontId="90" fillId="0" borderId="10" xfId="103" applyFont="1" applyBorder="1" applyAlignment="1">
      <alignment horizontal="center" vertical="center"/>
    </xf>
    <xf numFmtId="0" fontId="230" fillId="0" borderId="11" xfId="103" applyFont="1" applyBorder="1" applyAlignment="1">
      <alignment vertical="center"/>
    </xf>
    <xf numFmtId="0" fontId="230" fillId="0" borderId="12" xfId="103" applyFont="1" applyBorder="1" applyAlignment="1">
      <alignment vertical="center"/>
    </xf>
    <xf numFmtId="0" fontId="230" fillId="0" borderId="18" xfId="103" applyFont="1" applyBorder="1" applyAlignment="1">
      <alignment horizontal="center" vertical="center"/>
    </xf>
    <xf numFmtId="0" fontId="230" fillId="27" borderId="18" xfId="103" applyFont="1" applyFill="1" applyBorder="1" applyAlignment="1">
      <alignment horizontal="center" vertical="center"/>
    </xf>
    <xf numFmtId="0" fontId="230" fillId="0" borderId="14" xfId="103" applyFont="1" applyBorder="1" applyAlignment="1">
      <alignment vertical="center"/>
    </xf>
    <xf numFmtId="0" fontId="230" fillId="0" borderId="14" xfId="103" applyFont="1" applyBorder="1" applyAlignment="1">
      <alignment horizontal="distributed" vertical="center"/>
    </xf>
    <xf numFmtId="0" fontId="230" fillId="0" borderId="14" xfId="103" applyFont="1" applyBorder="1" applyAlignment="1">
      <alignment horizontal="center" vertical="center" shrinkToFit="1"/>
    </xf>
    <xf numFmtId="0" fontId="230" fillId="0" borderId="14" xfId="103" applyFont="1" applyBorder="1" applyAlignment="1">
      <alignment horizontal="center" vertical="center"/>
    </xf>
    <xf numFmtId="0" fontId="230" fillId="0" borderId="10" xfId="103" applyFont="1" applyBorder="1" applyAlignment="1">
      <alignment vertical="center"/>
    </xf>
    <xf numFmtId="0" fontId="230" fillId="0" borderId="10" xfId="103" applyFont="1" applyBorder="1" applyAlignment="1">
      <alignment horizontal="distributed" vertical="center"/>
    </xf>
    <xf numFmtId="0" fontId="230" fillId="0" borderId="10" xfId="103" applyFont="1" applyBorder="1" applyAlignment="1">
      <alignment horizontal="center" vertical="center" shrinkToFit="1"/>
    </xf>
    <xf numFmtId="0" fontId="230" fillId="0" borderId="10" xfId="103" applyFont="1" applyBorder="1" applyAlignment="1">
      <alignment horizontal="center" vertical="center"/>
    </xf>
    <xf numFmtId="0" fontId="230" fillId="0" borderId="10" xfId="103" applyFont="1" applyBorder="1" applyAlignment="1">
      <alignment horizontal="right" vertical="center"/>
    </xf>
    <xf numFmtId="0" fontId="230" fillId="0" borderId="13" xfId="103" applyFont="1" applyBorder="1" applyAlignment="1">
      <alignment vertical="center"/>
    </xf>
    <xf numFmtId="0" fontId="230" fillId="0" borderId="25" xfId="103" applyFont="1" applyBorder="1" applyAlignment="1">
      <alignment vertical="center"/>
    </xf>
    <xf numFmtId="0" fontId="230" fillId="28" borderId="14" xfId="103" applyFont="1" applyFill="1" applyBorder="1" applyAlignment="1">
      <alignment horizontal="center" vertical="center"/>
    </xf>
    <xf numFmtId="0" fontId="230" fillId="0" borderId="16" xfId="103" applyFont="1" applyBorder="1" applyAlignment="1">
      <alignment vertical="center"/>
    </xf>
    <xf numFmtId="0" fontId="230" fillId="0" borderId="0" xfId="103" applyFont="1" applyBorder="1" applyAlignment="1">
      <alignment horizontal="right" vertical="center"/>
    </xf>
    <xf numFmtId="0" fontId="230" fillId="0" borderId="0" xfId="103" applyFont="1" applyBorder="1" applyAlignment="1">
      <alignment vertical="center"/>
    </xf>
    <xf numFmtId="0" fontId="230" fillId="0" borderId="15" xfId="103" applyFont="1" applyBorder="1" applyAlignment="1">
      <alignment vertical="center"/>
    </xf>
    <xf numFmtId="0" fontId="230" fillId="28" borderId="0" xfId="103" applyFont="1" applyFill="1" applyBorder="1" applyAlignment="1">
      <alignment horizontal="center" vertical="center"/>
    </xf>
    <xf numFmtId="0" fontId="230" fillId="28" borderId="0" xfId="103" applyFont="1" applyFill="1" applyBorder="1" applyAlignment="1">
      <alignment vertical="center"/>
    </xf>
    <xf numFmtId="0" fontId="230" fillId="28" borderId="15" xfId="103" applyFont="1" applyFill="1" applyBorder="1" applyAlignment="1">
      <alignment vertical="center"/>
    </xf>
    <xf numFmtId="0" fontId="230" fillId="28" borderId="26" xfId="103" applyFont="1" applyFill="1" applyBorder="1" applyAlignment="1">
      <alignment horizontal="center" vertical="center"/>
    </xf>
    <xf numFmtId="0" fontId="230" fillId="0" borderId="26" xfId="103" applyFont="1" applyBorder="1" applyAlignment="1">
      <alignment vertical="center"/>
    </xf>
    <xf numFmtId="0" fontId="230" fillId="0" borderId="17" xfId="103" applyFont="1" applyBorder="1" applyAlignment="1">
      <alignment vertical="center"/>
    </xf>
    <xf numFmtId="0" fontId="230" fillId="0" borderId="24" xfId="103" applyFont="1" applyBorder="1" applyAlignment="1">
      <alignment vertical="center"/>
    </xf>
    <xf numFmtId="0" fontId="230" fillId="28" borderId="10" xfId="103" applyFont="1" applyFill="1" applyBorder="1" applyAlignment="1">
      <alignment horizontal="center" vertical="center"/>
    </xf>
    <xf numFmtId="0" fontId="230" fillId="28" borderId="10" xfId="103" applyFont="1" applyFill="1" applyBorder="1" applyAlignment="1">
      <alignment vertical="center"/>
    </xf>
    <xf numFmtId="0" fontId="230" fillId="28" borderId="24" xfId="103" applyFont="1" applyFill="1" applyBorder="1" applyAlignment="1">
      <alignment vertical="center"/>
    </xf>
    <xf numFmtId="0" fontId="230" fillId="0" borderId="0" xfId="103" applyFont="1" applyAlignment="1">
      <alignment vertical="center"/>
    </xf>
    <xf numFmtId="0" fontId="230" fillId="0" borderId="13" xfId="103" applyFont="1" applyBorder="1" applyAlignment="1">
      <alignment vertical="center" wrapText="1"/>
    </xf>
    <xf numFmtId="0" fontId="230" fillId="28" borderId="13" xfId="103" applyFont="1" applyFill="1" applyBorder="1" applyAlignment="1">
      <alignment vertical="center"/>
    </xf>
    <xf numFmtId="0" fontId="230" fillId="28" borderId="25" xfId="103" applyFont="1" applyFill="1" applyBorder="1" applyAlignment="1">
      <alignment vertical="center"/>
    </xf>
    <xf numFmtId="0" fontId="230" fillId="0" borderId="16" xfId="103" applyFont="1" applyBorder="1" applyAlignment="1">
      <alignment vertical="center" wrapText="1"/>
    </xf>
    <xf numFmtId="0" fontId="230" fillId="28" borderId="16" xfId="103" applyFont="1" applyFill="1" applyBorder="1" applyAlignment="1">
      <alignment vertical="center"/>
    </xf>
    <xf numFmtId="0" fontId="90" fillId="0" borderId="0" xfId="103" applyFont="1" applyBorder="1" applyAlignment="1">
      <alignment vertical="center"/>
    </xf>
    <xf numFmtId="0" fontId="230" fillId="0" borderId="0" xfId="103" applyFont="1" applyBorder="1" applyAlignment="1">
      <alignment horizontal="left" vertical="center" wrapText="1"/>
    </xf>
    <xf numFmtId="0" fontId="230" fillId="0" borderId="17" xfId="103" applyFont="1" applyBorder="1" applyAlignment="1">
      <alignment vertical="center" wrapText="1"/>
    </xf>
    <xf numFmtId="0" fontId="230" fillId="28" borderId="17" xfId="103" applyFont="1" applyFill="1" applyBorder="1" applyAlignment="1">
      <alignment vertical="center"/>
    </xf>
    <xf numFmtId="0" fontId="231" fillId="0" borderId="0" xfId="103" applyFont="1" applyAlignment="1">
      <alignment vertical="center"/>
    </xf>
    <xf numFmtId="0" fontId="18" fillId="0" borderId="0" xfId="103" applyFont="1" applyAlignment="1">
      <alignment vertical="center"/>
    </xf>
    <xf numFmtId="0" fontId="228" fillId="0" borderId="0" xfId="103" applyFont="1" applyAlignment="1">
      <alignment vertical="center"/>
    </xf>
    <xf numFmtId="0" fontId="54" fillId="0" borderId="0" xfId="103" applyAlignment="1">
      <alignment vertical="center"/>
    </xf>
    <xf numFmtId="0" fontId="232" fillId="0" borderId="0" xfId="103" applyFont="1" applyAlignment="1">
      <alignment vertical="center"/>
    </xf>
    <xf numFmtId="0" fontId="54" fillId="0" borderId="0" xfId="103" applyBorder="1" applyAlignment="1">
      <alignment vertical="center"/>
    </xf>
    <xf numFmtId="0" fontId="54" fillId="0" borderId="11" xfId="103" applyBorder="1" applyAlignment="1">
      <alignment vertical="center"/>
    </xf>
    <xf numFmtId="0" fontId="54" fillId="0" borderId="26" xfId="103" applyBorder="1" applyAlignment="1">
      <alignment horizontal="distributed" vertical="center"/>
    </xf>
    <xf numFmtId="0" fontId="54" fillId="0" borderId="12" xfId="103" applyBorder="1" applyAlignment="1">
      <alignment vertical="center"/>
    </xf>
    <xf numFmtId="49" fontId="54" fillId="28" borderId="18" xfId="103" applyNumberFormat="1" applyFill="1" applyBorder="1" applyAlignment="1">
      <alignment horizontal="center" vertical="center"/>
    </xf>
    <xf numFmtId="0" fontId="54" fillId="0" borderId="17" xfId="103" applyBorder="1" applyAlignment="1">
      <alignment vertical="center"/>
    </xf>
    <xf numFmtId="0" fontId="54" fillId="0" borderId="10" xfId="103" applyBorder="1" applyAlignment="1">
      <alignment horizontal="distributed" vertical="center"/>
    </xf>
    <xf numFmtId="0" fontId="54" fillId="0" borderId="24" xfId="103" applyBorder="1" applyAlignment="1">
      <alignment vertical="center"/>
    </xf>
    <xf numFmtId="0" fontId="54" fillId="0" borderId="13" xfId="103" applyBorder="1" applyAlignment="1">
      <alignment vertical="center"/>
    </xf>
    <xf numFmtId="0" fontId="54" fillId="0" borderId="14" xfId="103" applyBorder="1" applyAlignment="1">
      <alignment vertical="center"/>
    </xf>
    <xf numFmtId="0" fontId="54" fillId="0" borderId="25" xfId="103" applyBorder="1" applyAlignment="1">
      <alignment vertical="center"/>
    </xf>
    <xf numFmtId="0" fontId="54" fillId="0" borderId="16" xfId="103" applyBorder="1" applyAlignment="1">
      <alignment vertical="center"/>
    </xf>
    <xf numFmtId="0" fontId="54" fillId="0" borderId="15" xfId="103" applyBorder="1" applyAlignment="1">
      <alignment vertical="center"/>
    </xf>
    <xf numFmtId="0" fontId="18" fillId="0" borderId="0" xfId="54" applyFont="1" applyFill="1"/>
    <xf numFmtId="0" fontId="95" fillId="0" borderId="0" xfId="54" applyFont="1" applyFill="1"/>
    <xf numFmtId="0" fontId="37" fillId="0" borderId="0" xfId="54" applyFont="1" applyFill="1"/>
    <xf numFmtId="0" fontId="95" fillId="0" borderId="10" xfId="54" applyFont="1" applyFill="1" applyBorder="1" applyAlignment="1">
      <alignment horizontal="center"/>
    </xf>
    <xf numFmtId="0" fontId="95" fillId="0" borderId="0" xfId="54" applyFont="1" applyFill="1" applyBorder="1" applyAlignment="1">
      <alignment horizontal="center"/>
    </xf>
    <xf numFmtId="0" fontId="95" fillId="0" borderId="0" xfId="54" applyFont="1" applyFill="1" applyBorder="1"/>
    <xf numFmtId="0" fontId="95" fillId="0" borderId="14" xfId="54" applyFont="1" applyFill="1" applyBorder="1"/>
    <xf numFmtId="0" fontId="37" fillId="0" borderId="42" xfId="54" applyFont="1" applyFill="1" applyBorder="1" applyAlignment="1">
      <alignment vertical="top" wrapText="1"/>
    </xf>
    <xf numFmtId="0" fontId="37" fillId="0" borderId="14" xfId="54" applyFont="1" applyFill="1" applyBorder="1" applyAlignment="1">
      <alignment vertical="top" wrapText="1"/>
    </xf>
    <xf numFmtId="0" fontId="37" fillId="0" borderId="43" xfId="54" applyFont="1" applyFill="1" applyBorder="1" applyAlignment="1">
      <alignment vertical="top" wrapText="1"/>
    </xf>
    <xf numFmtId="0" fontId="37" fillId="0" borderId="38" xfId="54" applyFont="1" applyFill="1" applyBorder="1" applyAlignment="1">
      <alignment vertical="top" wrapText="1"/>
    </xf>
    <xf numFmtId="0" fontId="37" fillId="0" borderId="0" xfId="54" applyFont="1" applyFill="1" applyBorder="1" applyAlignment="1">
      <alignment vertical="top" wrapText="1"/>
    </xf>
    <xf numFmtId="0" fontId="37" fillId="0" borderId="31" xfId="54" applyFont="1" applyFill="1" applyBorder="1" applyAlignment="1">
      <alignment vertical="top" wrapText="1"/>
    </xf>
    <xf numFmtId="0" fontId="37" fillId="0" borderId="38" xfId="54" applyFont="1" applyFill="1" applyBorder="1" applyAlignment="1"/>
    <xf numFmtId="0" fontId="37" fillId="0" borderId="0" xfId="54" applyFont="1" applyFill="1" applyBorder="1" applyAlignment="1"/>
    <xf numFmtId="0" fontId="37" fillId="0" borderId="31" xfId="54" applyFont="1" applyFill="1" applyBorder="1" applyAlignment="1"/>
    <xf numFmtId="0" fontId="95" fillId="0" borderId="138" xfId="54" applyFont="1" applyFill="1" applyBorder="1" applyAlignment="1">
      <alignment horizontal="center"/>
    </xf>
    <xf numFmtId="0" fontId="95" fillId="0" borderId="38" xfId="54" applyFont="1" applyFill="1" applyBorder="1" applyAlignment="1">
      <alignment horizontal="center"/>
    </xf>
    <xf numFmtId="0" fontId="95" fillId="0" borderId="141" xfId="54" applyFont="1" applyFill="1" applyBorder="1" applyAlignment="1">
      <alignment horizontal="center"/>
    </xf>
    <xf numFmtId="0" fontId="95" fillId="0" borderId="18" xfId="54" applyFont="1" applyFill="1" applyBorder="1" applyAlignment="1">
      <alignment horizontal="center"/>
    </xf>
    <xf numFmtId="0" fontId="234" fillId="0" borderId="141" xfId="54" applyFont="1" applyFill="1" applyBorder="1" applyAlignment="1">
      <alignment horizontal="center"/>
    </xf>
    <xf numFmtId="0" fontId="95" fillId="0" borderId="142" xfId="54" applyFont="1" applyFill="1" applyBorder="1" applyAlignment="1">
      <alignment horizontal="center"/>
    </xf>
    <xf numFmtId="0" fontId="234" fillId="0" borderId="38" xfId="54" applyFont="1" applyFill="1" applyBorder="1" applyAlignment="1">
      <alignment horizontal="center"/>
    </xf>
    <xf numFmtId="0" fontId="95" fillId="0" borderId="31" xfId="54" applyFont="1" applyFill="1" applyBorder="1" applyAlignment="1">
      <alignment horizontal="center"/>
    </xf>
    <xf numFmtId="0" fontId="95" fillId="0" borderId="18" xfId="54" applyFont="1" applyFill="1" applyBorder="1" applyAlignment="1">
      <alignment vertical="center" shrinkToFit="1"/>
    </xf>
    <xf numFmtId="0" fontId="95" fillId="0" borderId="142" xfId="54" applyFont="1" applyFill="1" applyBorder="1" applyAlignment="1">
      <alignment vertical="center" shrinkToFit="1"/>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37" fillId="0" borderId="18" xfId="54" applyFont="1" applyFill="1" applyBorder="1" applyAlignment="1">
      <alignment vertical="center" shrinkToFit="1"/>
    </xf>
    <xf numFmtId="0" fontId="37" fillId="0" borderId="38" xfId="54" applyFont="1" applyFill="1" applyBorder="1"/>
    <xf numFmtId="0" fontId="37" fillId="0" borderId="0" xfId="54" applyFont="1" applyFill="1" applyBorder="1" applyAlignment="1">
      <alignment vertical="center" shrinkToFit="1"/>
    </xf>
    <xf numFmtId="0" fontId="37" fillId="0" borderId="31" xfId="54" applyFont="1" applyFill="1" applyBorder="1" applyAlignment="1">
      <alignment vertical="center" shrinkToFit="1"/>
    </xf>
    <xf numFmtId="0" fontId="37" fillId="0" borderId="144" xfId="54" applyFont="1" applyFill="1" applyBorder="1" applyAlignment="1">
      <alignment vertical="center" shrinkToFit="1"/>
    </xf>
    <xf numFmtId="0" fontId="37" fillId="0" borderId="44" xfId="54" applyFont="1" applyFill="1" applyBorder="1"/>
    <xf numFmtId="0" fontId="37" fillId="0" borderId="32" xfId="54" applyFont="1" applyFill="1" applyBorder="1" applyAlignment="1">
      <alignment vertical="center" shrinkToFit="1"/>
    </xf>
    <xf numFmtId="0" fontId="37" fillId="0" borderId="33" xfId="54" applyFont="1" applyFill="1" applyBorder="1" applyAlignment="1">
      <alignment vertical="center" shrinkToFit="1"/>
    </xf>
    <xf numFmtId="0" fontId="95" fillId="0" borderId="18" xfId="54" applyFont="1" applyFill="1" applyBorder="1" applyAlignment="1">
      <alignment vertical="center" shrinkToFit="1"/>
    </xf>
    <xf numFmtId="0" fontId="95" fillId="0" borderId="142" xfId="54" applyFont="1" applyFill="1" applyBorder="1" applyAlignment="1">
      <alignment vertical="center" shrinkToFit="1"/>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37" fillId="0" borderId="126" xfId="54" applyFont="1" applyFill="1" applyBorder="1" applyAlignment="1">
      <alignment vertical="top" wrapText="1"/>
    </xf>
    <xf numFmtId="0" fontId="37" fillId="0" borderId="29" xfId="54" applyFont="1" applyFill="1" applyBorder="1" applyAlignment="1">
      <alignment vertical="top" wrapText="1"/>
    </xf>
    <xf numFmtId="0" fontId="37" fillId="0" borderId="30" xfId="54" applyFont="1" applyFill="1" applyBorder="1" applyAlignment="1">
      <alignment vertical="top" wrapText="1"/>
    </xf>
    <xf numFmtId="0" fontId="37" fillId="0" borderId="16" xfId="54" applyFont="1" applyFill="1" applyBorder="1" applyAlignment="1">
      <alignment vertical="top" wrapText="1"/>
    </xf>
    <xf numFmtId="0" fontId="37" fillId="0" borderId="36" xfId="54" applyFont="1" applyFill="1" applyBorder="1" applyAlignment="1">
      <alignment vertical="top" wrapText="1"/>
    </xf>
    <xf numFmtId="0" fontId="37" fillId="0" borderId="32" xfId="54" applyFont="1" applyFill="1" applyBorder="1" applyAlignment="1">
      <alignment vertical="top" wrapText="1"/>
    </xf>
    <xf numFmtId="0" fontId="37" fillId="0" borderId="33" xfId="54" applyFont="1" applyFill="1" applyBorder="1" applyAlignment="1">
      <alignment vertical="top" wrapText="1"/>
    </xf>
    <xf numFmtId="0" fontId="37" fillId="0" borderId="132" xfId="54" applyFont="1" applyFill="1" applyBorder="1" applyAlignment="1"/>
    <xf numFmtId="0" fontId="37" fillId="0" borderId="101" xfId="54" applyFont="1" applyFill="1" applyBorder="1" applyAlignment="1"/>
    <xf numFmtId="0" fontId="37" fillId="0" borderId="104" xfId="54" applyFont="1" applyFill="1" applyBorder="1" applyAlignment="1"/>
    <xf numFmtId="0" fontId="37" fillId="0" borderId="101" xfId="54" applyFont="1" applyFill="1" applyBorder="1" applyAlignment="1">
      <alignment horizontal="center"/>
    </xf>
    <xf numFmtId="0" fontId="37" fillId="0" borderId="101" xfId="54" applyFont="1" applyFill="1" applyBorder="1" applyAlignment="1">
      <alignment horizontal="center" vertical="center"/>
    </xf>
    <xf numFmtId="0" fontId="37" fillId="0" borderId="126" xfId="54" applyFont="1" applyFill="1" applyBorder="1" applyAlignment="1"/>
    <xf numFmtId="0" fontId="37" fillId="0" borderId="29" xfId="54" applyFont="1" applyFill="1" applyBorder="1" applyAlignment="1"/>
    <xf numFmtId="0" fontId="37" fillId="0" borderId="30" xfId="54" applyFont="1" applyFill="1" applyBorder="1" applyAlignment="1"/>
    <xf numFmtId="0" fontId="37" fillId="0" borderId="16" xfId="54" applyFont="1" applyFill="1" applyBorder="1" applyAlignment="1"/>
    <xf numFmtId="0" fontId="37" fillId="0" borderId="36" xfId="54" applyFont="1" applyFill="1" applyBorder="1" applyAlignment="1"/>
    <xf numFmtId="0" fontId="37" fillId="0" borderId="32" xfId="54" applyFont="1" applyFill="1" applyBorder="1" applyAlignment="1"/>
    <xf numFmtId="0" fontId="37" fillId="0" borderId="33" xfId="54" applyFont="1" applyFill="1" applyBorder="1" applyAlignment="1"/>
    <xf numFmtId="0" fontId="37" fillId="0" borderId="324" xfId="54" applyFont="1" applyFill="1" applyBorder="1" applyAlignment="1"/>
    <xf numFmtId="0" fontId="37" fillId="0" borderId="345" xfId="54" applyFont="1" applyFill="1" applyBorder="1" applyAlignment="1"/>
    <xf numFmtId="0" fontId="37" fillId="0" borderId="323" xfId="54" applyFont="1" applyFill="1" applyBorder="1" applyAlignment="1"/>
    <xf numFmtId="0" fontId="37" fillId="0" borderId="372" xfId="54" applyFont="1" applyFill="1" applyBorder="1" applyAlignment="1"/>
    <xf numFmtId="0" fontId="37" fillId="0" borderId="373" xfId="54" applyFont="1" applyFill="1" applyBorder="1" applyAlignment="1"/>
    <xf numFmtId="0" fontId="37" fillId="0" borderId="374" xfId="54" applyFont="1" applyFill="1" applyBorder="1" applyAlignment="1"/>
    <xf numFmtId="0" fontId="37" fillId="0" borderId="375" xfId="54" applyFont="1" applyFill="1" applyBorder="1" applyAlignment="1"/>
    <xf numFmtId="0" fontId="37" fillId="0" borderId="376" xfId="54" applyFont="1" applyFill="1" applyBorder="1" applyAlignment="1"/>
    <xf numFmtId="0" fontId="37" fillId="0" borderId="377" xfId="54" applyFont="1" applyFill="1" applyBorder="1" applyAlignment="1"/>
    <xf numFmtId="0" fontId="37" fillId="0" borderId="378" xfId="54" applyFont="1" applyFill="1" applyBorder="1" applyAlignment="1"/>
    <xf numFmtId="0" fontId="37" fillId="0" borderId="379" xfId="54" applyFont="1" applyFill="1" applyBorder="1" applyAlignment="1"/>
    <xf numFmtId="0" fontId="37" fillId="0" borderId="380" xfId="54" applyFont="1" applyFill="1" applyBorder="1" applyAlignment="1"/>
    <xf numFmtId="0" fontId="37" fillId="0" borderId="320" xfId="54" applyFont="1" applyFill="1" applyBorder="1" applyAlignment="1"/>
    <xf numFmtId="0" fontId="37" fillId="0" borderId="381" xfId="54" applyFont="1" applyFill="1" applyBorder="1" applyAlignment="1"/>
    <xf numFmtId="0" fontId="37" fillId="0" borderId="319" xfId="54" applyFont="1" applyFill="1" applyBorder="1" applyAlignment="1"/>
    <xf numFmtId="195" fontId="95" fillId="0" borderId="142" xfId="54" applyNumberFormat="1" applyFont="1" applyFill="1" applyBorder="1" applyAlignment="1">
      <alignment vertical="center" shrinkToFit="1"/>
    </xf>
    <xf numFmtId="0" fontId="95" fillId="0" borderId="18" xfId="54" applyFont="1" applyFill="1" applyBorder="1" applyAlignment="1">
      <alignment horizontal="right" vertical="center" shrinkToFit="1"/>
    </xf>
    <xf numFmtId="178" fontId="95" fillId="28" borderId="18" xfId="54" applyNumberFormat="1" applyFont="1" applyFill="1" applyBorder="1" applyAlignment="1">
      <alignment horizontal="center" vertical="center" shrinkToFit="1"/>
    </xf>
    <xf numFmtId="178" fontId="95" fillId="27" borderId="18" xfId="54" applyNumberFormat="1" applyFont="1" applyFill="1" applyBorder="1" applyAlignment="1">
      <alignment horizontal="center" vertical="center" shrinkToFit="1"/>
    </xf>
    <xf numFmtId="195" fontId="95" fillId="27" borderId="142" xfId="54" applyNumberFormat="1" applyFont="1" applyFill="1" applyBorder="1" applyAlignment="1">
      <alignment vertical="center" shrinkToFit="1"/>
    </xf>
    <xf numFmtId="0" fontId="95" fillId="27" borderId="18" xfId="54" applyFont="1" applyFill="1" applyBorder="1" applyAlignment="1">
      <alignment horizontal="center" vertical="center" shrinkToFit="1"/>
    </xf>
    <xf numFmtId="0" fontId="95" fillId="27" borderId="142" xfId="54" applyFont="1" applyFill="1" applyBorder="1" applyAlignment="1">
      <alignment horizontal="center" vertical="center" shrinkToFit="1"/>
    </xf>
    <xf numFmtId="195" fontId="95" fillId="27" borderId="18" xfId="54" applyNumberFormat="1" applyFont="1" applyFill="1" applyBorder="1" applyAlignment="1">
      <alignment vertical="center" shrinkToFit="1"/>
    </xf>
    <xf numFmtId="0" fontId="95" fillId="28" borderId="18" xfId="54" applyFont="1" applyFill="1" applyBorder="1" applyAlignment="1">
      <alignment horizontal="center" vertical="center" shrinkToFit="1"/>
    </xf>
    <xf numFmtId="0" fontId="37" fillId="28" borderId="18" xfId="54" applyFont="1" applyFill="1" applyBorder="1" applyAlignment="1">
      <alignment horizontal="center" vertical="center" shrinkToFit="1"/>
    </xf>
    <xf numFmtId="0" fontId="37" fillId="28" borderId="144" xfId="54" applyFont="1" applyFill="1" applyBorder="1" applyAlignment="1">
      <alignment horizontal="center" vertical="center" shrinkToFit="1"/>
    </xf>
    <xf numFmtId="0" fontId="95" fillId="0" borderId="18" xfId="54" quotePrefix="1" applyFont="1" applyFill="1" applyBorder="1" applyAlignment="1">
      <alignment horizontal="right" vertical="center" shrinkToFit="1"/>
    </xf>
    <xf numFmtId="2" fontId="101" fillId="27" borderId="142" xfId="54" applyNumberFormat="1" applyFont="1" applyFill="1" applyBorder="1" applyAlignment="1">
      <alignment horizontal="center" vertical="center" shrinkToFit="1"/>
    </xf>
    <xf numFmtId="178" fontId="95" fillId="0" borderId="18" xfId="54" applyNumberFormat="1" applyFont="1" applyFill="1" applyBorder="1" applyAlignment="1">
      <alignment horizontal="center" vertical="center" shrinkToFit="1"/>
    </xf>
    <xf numFmtId="0" fontId="95" fillId="0" borderId="18" xfId="54" applyFont="1" applyFill="1" applyBorder="1" applyAlignment="1">
      <alignment horizontal="center" vertical="center" shrinkToFit="1"/>
    </xf>
    <xf numFmtId="0" fontId="37" fillId="0" borderId="144" xfId="54" applyFont="1" applyFill="1" applyBorder="1" applyAlignment="1">
      <alignment horizontal="center" vertical="center" shrinkToFit="1"/>
    </xf>
    <xf numFmtId="196" fontId="95" fillId="28" borderId="18" xfId="54" applyNumberFormat="1" applyFont="1" applyFill="1" applyBorder="1" applyAlignment="1">
      <alignment horizontal="center" vertical="center" shrinkToFit="1"/>
    </xf>
    <xf numFmtId="196" fontId="95" fillId="27" borderId="18" xfId="54" applyNumberFormat="1" applyFont="1" applyFill="1" applyBorder="1" applyAlignment="1">
      <alignment horizontal="center" vertical="center" shrinkToFit="1"/>
    </xf>
    <xf numFmtId="196" fontId="37" fillId="28" borderId="18" xfId="54" applyNumberFormat="1" applyFont="1" applyFill="1" applyBorder="1" applyAlignment="1">
      <alignment horizontal="center" vertical="center" shrinkToFit="1"/>
    </xf>
    <xf numFmtId="197" fontId="95" fillId="27" borderId="18" xfId="54" applyNumberFormat="1" applyFont="1" applyFill="1" applyBorder="1" applyAlignment="1">
      <alignment horizontal="right" vertical="center" shrinkToFit="1"/>
    </xf>
    <xf numFmtId="2" fontId="101" fillId="0" borderId="142" xfId="54" applyNumberFormat="1" applyFont="1" applyFill="1" applyBorder="1" applyAlignment="1">
      <alignment horizontal="center" vertical="center" shrinkToFit="1"/>
    </xf>
    <xf numFmtId="195" fontId="95" fillId="27" borderId="142" xfId="54" applyNumberFormat="1" applyFont="1" applyFill="1" applyBorder="1" applyAlignment="1">
      <alignment horizontal="center" vertical="center" shrinkToFit="1"/>
    </xf>
    <xf numFmtId="178" fontId="95" fillId="0" borderId="144" xfId="54" applyNumberFormat="1" applyFont="1" applyFill="1" applyBorder="1" applyAlignment="1">
      <alignment horizontal="center" vertical="center" shrinkToFit="1"/>
    </xf>
    <xf numFmtId="195" fontId="95" fillId="0" borderId="144" xfId="54" applyNumberFormat="1" applyFont="1" applyFill="1" applyBorder="1" applyAlignment="1">
      <alignment vertical="center" shrinkToFit="1"/>
    </xf>
    <xf numFmtId="195" fontId="95" fillId="0" borderId="314" xfId="54" applyNumberFormat="1" applyFont="1" applyFill="1" applyBorder="1" applyAlignment="1">
      <alignment vertical="center" shrinkToFit="1"/>
    </xf>
    <xf numFmtId="178" fontId="95" fillId="28" borderId="144" xfId="54" applyNumberFormat="1" applyFont="1" applyFill="1" applyBorder="1" applyAlignment="1">
      <alignment horizontal="center" vertical="center" shrinkToFit="1"/>
    </xf>
    <xf numFmtId="195" fontId="95" fillId="27" borderId="144" xfId="54" applyNumberFormat="1" applyFont="1" applyFill="1" applyBorder="1" applyAlignment="1">
      <alignment vertical="center" shrinkToFit="1"/>
    </xf>
    <xf numFmtId="56" fontId="62" fillId="0" borderId="0" xfId="53" applyNumberFormat="1">
      <alignment vertical="center"/>
    </xf>
    <xf numFmtId="0" fontId="0" fillId="0" borderId="18" xfId="0" applyBorder="1" applyAlignment="1">
      <alignment horizontal="center" vertical="center"/>
    </xf>
    <xf numFmtId="197" fontId="0" fillId="0" borderId="18" xfId="0" applyNumberFormat="1" applyBorder="1" applyAlignment="1">
      <alignment horizontal="center" vertical="center"/>
    </xf>
    <xf numFmtId="195" fontId="0" fillId="0" borderId="18" xfId="0" applyNumberFormat="1" applyBorder="1" applyAlignment="1">
      <alignment horizontal="center" vertical="center"/>
    </xf>
    <xf numFmtId="0" fontId="0" fillId="0" borderId="18" xfId="0" applyBorder="1" applyAlignment="1">
      <alignment horizontal="center" vertical="center" wrapText="1"/>
    </xf>
    <xf numFmtId="0" fontId="34" fillId="0" borderId="18" xfId="0" applyFont="1" applyBorder="1" applyAlignment="1">
      <alignment horizontal="center" vertical="center" wrapText="1"/>
    </xf>
    <xf numFmtId="0" fontId="26" fillId="0" borderId="18"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20" xfId="0" applyBorder="1" applyAlignment="1">
      <alignment horizontal="center" vertical="center"/>
    </xf>
    <xf numFmtId="197" fontId="0" fillId="0" borderId="20" xfId="0" applyNumberFormat="1" applyBorder="1" applyAlignment="1">
      <alignment horizontal="center" vertical="center"/>
    </xf>
    <xf numFmtId="195" fontId="0" fillId="0" borderId="20" xfId="0" applyNumberFormat="1" applyBorder="1" applyAlignment="1">
      <alignment horizontal="center" vertical="center"/>
    </xf>
    <xf numFmtId="0" fontId="0" fillId="0" borderId="22" xfId="0" applyBorder="1" applyAlignment="1">
      <alignment horizontal="center" vertical="center"/>
    </xf>
    <xf numFmtId="197" fontId="0" fillId="0" borderId="22" xfId="0" applyNumberFormat="1" applyBorder="1" applyAlignment="1">
      <alignment horizontal="center" vertical="center"/>
    </xf>
    <xf numFmtId="195" fontId="0" fillId="0" borderId="22" xfId="0" applyNumberFormat="1" applyBorder="1" applyAlignment="1">
      <alignment horizontal="center" vertical="center"/>
    </xf>
    <xf numFmtId="0" fontId="0" fillId="0" borderId="10" xfId="0" applyBorder="1" applyAlignment="1">
      <alignment horizontal="right" vertical="center"/>
    </xf>
    <xf numFmtId="0" fontId="85" fillId="0" borderId="0" xfId="0" applyFont="1" applyAlignment="1">
      <alignment horizontal="center" vertical="center"/>
    </xf>
    <xf numFmtId="0" fontId="34" fillId="0" borderId="142" xfId="0" applyFont="1" applyBorder="1" applyAlignment="1">
      <alignment horizontal="left" vertical="center"/>
    </xf>
    <xf numFmtId="0" fontId="0" fillId="0" borderId="142" xfId="0" applyBorder="1" applyAlignment="1">
      <alignment horizontal="left" vertical="center"/>
    </xf>
    <xf numFmtId="0" fontId="34" fillId="0" borderId="142" xfId="0" applyFont="1" applyBorder="1" applyAlignment="1">
      <alignment horizontal="left" vertical="center" wrapText="1"/>
    </xf>
    <xf numFmtId="0" fontId="34" fillId="0" borderId="99" xfId="0" applyFont="1" applyBorder="1" applyAlignment="1">
      <alignment horizontal="left" vertical="center" wrapText="1"/>
    </xf>
    <xf numFmtId="0" fontId="34" fillId="0" borderId="97" xfId="0" applyFont="1" applyBorder="1" applyAlignment="1">
      <alignment horizontal="left" vertical="center" wrapText="1"/>
    </xf>
    <xf numFmtId="0" fontId="0" fillId="0" borderId="144" xfId="0" applyBorder="1" applyAlignment="1">
      <alignment horizontal="center" vertical="center" wrapText="1"/>
    </xf>
    <xf numFmtId="0" fontId="0" fillId="0" borderId="144" xfId="0" applyBorder="1" applyAlignment="1">
      <alignment horizontal="center" vertical="center"/>
    </xf>
    <xf numFmtId="197" fontId="0" fillId="0" borderId="144" xfId="0" applyNumberFormat="1" applyBorder="1" applyAlignment="1">
      <alignment horizontal="center" vertical="center"/>
    </xf>
    <xf numFmtId="195" fontId="0" fillId="0" borderId="144" xfId="0" applyNumberFormat="1" applyBorder="1" applyAlignment="1">
      <alignment horizontal="center" vertical="center"/>
    </xf>
    <xf numFmtId="0" fontId="34" fillId="0" borderId="314" xfId="0" applyFont="1" applyBorder="1" applyAlignment="1">
      <alignment horizontal="left" vertical="center"/>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26" fillId="0" borderId="18" xfId="0" applyFont="1" applyBorder="1" applyAlignment="1">
      <alignment vertical="center"/>
    </xf>
    <xf numFmtId="0" fontId="26" fillId="0" borderId="18" xfId="0" applyFont="1" applyBorder="1" applyAlignment="1">
      <alignment horizontal="center" vertical="center" wrapText="1"/>
    </xf>
    <xf numFmtId="0" fontId="26" fillId="0" borderId="18" xfId="0" applyFont="1" applyBorder="1" applyAlignment="1">
      <alignment horizontal="center" vertical="center"/>
    </xf>
    <xf numFmtId="0" fontId="26" fillId="0" borderId="142" xfId="0" applyFont="1" applyBorder="1" applyAlignment="1">
      <alignment horizontal="left" vertical="center"/>
    </xf>
    <xf numFmtId="0" fontId="26" fillId="0" borderId="142" xfId="0" applyFont="1" applyBorder="1" applyAlignment="1">
      <alignment horizontal="left" vertical="center" wrapText="1"/>
    </xf>
    <xf numFmtId="0" fontId="26" fillId="0" borderId="20" xfId="0" applyFont="1" applyBorder="1" applyAlignment="1">
      <alignment horizontal="center" vertical="center"/>
    </xf>
    <xf numFmtId="0" fontId="26" fillId="0" borderId="99" xfId="0" applyFont="1" applyBorder="1" applyAlignment="1">
      <alignment horizontal="left" vertical="center" wrapText="1"/>
    </xf>
    <xf numFmtId="0" fontId="26" fillId="0" borderId="22" xfId="0" applyFont="1" applyBorder="1" applyAlignment="1">
      <alignment horizontal="center" vertical="center"/>
    </xf>
    <xf numFmtId="0" fontId="26" fillId="0" borderId="144" xfId="0" applyFont="1" applyBorder="1" applyAlignment="1">
      <alignment horizontal="center" vertical="center"/>
    </xf>
    <xf numFmtId="0" fontId="26" fillId="0" borderId="314" xfId="0" applyFont="1" applyBorder="1" applyAlignment="1">
      <alignment horizontal="left" vertical="center"/>
    </xf>
    <xf numFmtId="0" fontId="20" fillId="0" borderId="18" xfId="0" applyFont="1" applyBorder="1" applyAlignment="1">
      <alignment horizontal="center" vertical="center" wrapText="1"/>
    </xf>
    <xf numFmtId="0" fontId="34" fillId="0" borderId="18" xfId="0" applyFont="1" applyBorder="1" applyAlignment="1">
      <alignment horizontal="center" vertical="center"/>
    </xf>
    <xf numFmtId="0" fontId="34" fillId="0" borderId="144" xfId="0" applyFont="1" applyBorder="1" applyAlignment="1">
      <alignment horizontal="center" vertical="center" wrapText="1"/>
    </xf>
    <xf numFmtId="184" fontId="26" fillId="0" borderId="18" xfId="0" applyNumberFormat="1" applyFont="1" applyBorder="1" applyAlignment="1">
      <alignment horizontal="center" vertical="center"/>
    </xf>
    <xf numFmtId="184" fontId="26" fillId="0" borderId="20" xfId="0" applyNumberFormat="1" applyFont="1" applyBorder="1" applyAlignment="1">
      <alignment horizontal="center" vertical="center"/>
    </xf>
    <xf numFmtId="184" fontId="26" fillId="0" borderId="22" xfId="0" applyNumberFormat="1" applyFont="1" applyBorder="1" applyAlignment="1">
      <alignment horizontal="center" vertical="center"/>
    </xf>
    <xf numFmtId="184" fontId="26" fillId="0" borderId="144" xfId="0" applyNumberFormat="1" applyFont="1" applyBorder="1" applyAlignment="1">
      <alignment horizontal="center" vertical="center"/>
    </xf>
    <xf numFmtId="198" fontId="26" fillId="0" borderId="18" xfId="0" applyNumberFormat="1" applyFont="1" applyBorder="1" applyAlignment="1">
      <alignment horizontal="center" vertical="center"/>
    </xf>
    <xf numFmtId="199" fontId="26" fillId="0" borderId="18" xfId="0" applyNumberFormat="1" applyFont="1" applyBorder="1" applyAlignment="1">
      <alignment horizontal="center" vertical="center"/>
    </xf>
    <xf numFmtId="200" fontId="26" fillId="0" borderId="18" xfId="0" applyNumberFormat="1" applyFont="1" applyBorder="1" applyAlignment="1">
      <alignment horizontal="center" vertical="center"/>
    </xf>
    <xf numFmtId="0" fontId="14" fillId="0" borderId="18" xfId="0" applyFont="1" applyBorder="1" applyAlignment="1">
      <alignment horizontal="center" vertical="center" wrapText="1"/>
    </xf>
    <xf numFmtId="199" fontId="26" fillId="0" borderId="20" xfId="0" applyNumberFormat="1" applyFont="1" applyBorder="1" applyAlignment="1">
      <alignment horizontal="center" vertical="center"/>
    </xf>
    <xf numFmtId="0" fontId="26" fillId="0" borderId="99" xfId="0" applyFont="1" applyBorder="1" applyAlignment="1">
      <alignment horizontal="left" vertical="center"/>
    </xf>
    <xf numFmtId="0" fontId="26" fillId="0" borderId="97" xfId="0" applyFont="1" applyBorder="1" applyAlignment="1">
      <alignment horizontal="left" vertical="center"/>
    </xf>
    <xf numFmtId="200" fontId="26" fillId="0" borderId="22" xfId="0" applyNumberFormat="1" applyFont="1" applyBorder="1" applyAlignment="1">
      <alignment horizontal="center" vertical="center"/>
    </xf>
    <xf numFmtId="0" fontId="26" fillId="0" borderId="20" xfId="0" applyFont="1" applyBorder="1" applyAlignment="1">
      <alignment horizontal="center" vertical="center" wrapText="1"/>
    </xf>
    <xf numFmtId="0" fontId="20" fillId="0" borderId="144" xfId="0" applyFont="1" applyBorder="1" applyAlignment="1">
      <alignment horizontal="center" vertical="center" wrapText="1"/>
    </xf>
    <xf numFmtId="199" fontId="237" fillId="0" borderId="18" xfId="0" applyNumberFormat="1" applyFont="1" applyBorder="1" applyAlignment="1">
      <alignment horizontal="center" vertical="center"/>
    </xf>
    <xf numFmtId="0" fontId="20" fillId="0" borderId="142" xfId="0" applyFont="1" applyBorder="1" applyAlignment="1">
      <alignment horizontal="left" vertical="center" wrapText="1"/>
    </xf>
    <xf numFmtId="199" fontId="26" fillId="0" borderId="144" xfId="0" applyNumberFormat="1" applyFont="1" applyBorder="1" applyAlignment="1">
      <alignment horizontal="center" vertical="center"/>
    </xf>
    <xf numFmtId="0" fontId="95" fillId="0" borderId="0" xfId="54" applyFont="1" applyFill="1" applyBorder="1" applyAlignment="1">
      <alignment horizontal="right"/>
    </xf>
    <xf numFmtId="0" fontId="95" fillId="0" borderId="0" xfId="54" applyFont="1" applyFill="1" applyAlignment="1">
      <alignment horizontal="right"/>
    </xf>
    <xf numFmtId="0" fontId="62" fillId="0" borderId="382" xfId="53" applyBorder="1">
      <alignment vertical="center"/>
    </xf>
    <xf numFmtId="0" fontId="62" fillId="0" borderId="0" xfId="53" applyBorder="1">
      <alignment vertical="center"/>
    </xf>
    <xf numFmtId="0" fontId="62" fillId="0" borderId="31" xfId="53" applyBorder="1">
      <alignment vertical="center"/>
    </xf>
    <xf numFmtId="0" fontId="62" fillId="0" borderId="38" xfId="53" applyBorder="1">
      <alignment vertical="center"/>
    </xf>
    <xf numFmtId="0" fontId="62" fillId="0" borderId="383" xfId="53" applyBorder="1">
      <alignment vertical="center"/>
    </xf>
    <xf numFmtId="0" fontId="62" fillId="0" borderId="113" xfId="53" applyBorder="1">
      <alignment vertical="center"/>
    </xf>
    <xf numFmtId="0" fontId="62" fillId="0" borderId="109" xfId="53" applyBorder="1">
      <alignment vertical="center"/>
    </xf>
    <xf numFmtId="0" fontId="62" fillId="0" borderId="385" xfId="53" applyBorder="1">
      <alignment vertical="center"/>
    </xf>
    <xf numFmtId="0" fontId="62" fillId="0" borderId="386" xfId="53" applyBorder="1">
      <alignment vertical="center"/>
    </xf>
    <xf numFmtId="0" fontId="62" fillId="0" borderId="387" xfId="53" applyBorder="1">
      <alignment vertical="center"/>
    </xf>
    <xf numFmtId="0" fontId="62" fillId="0" borderId="388" xfId="53" applyBorder="1">
      <alignment vertical="center"/>
    </xf>
    <xf numFmtId="0" fontId="62" fillId="0" borderId="316" xfId="53" applyBorder="1" applyAlignment="1">
      <alignment horizontal="center" vertical="center"/>
    </xf>
    <xf numFmtId="0" fontId="62" fillId="0" borderId="129" xfId="53" applyBorder="1">
      <alignment vertical="center"/>
    </xf>
    <xf numFmtId="0" fontId="62" fillId="0" borderId="63" xfId="53" applyBorder="1">
      <alignment vertical="center"/>
    </xf>
    <xf numFmtId="0" fontId="85" fillId="0" borderId="109" xfId="0" applyFont="1" applyFill="1" applyBorder="1" applyAlignment="1">
      <alignment horizontal="center" vertical="center" wrapText="1"/>
    </xf>
    <xf numFmtId="0" fontId="34" fillId="0" borderId="22" xfId="0" applyFont="1" applyFill="1" applyBorder="1" applyAlignment="1">
      <alignment horizontal="center" vertical="center" shrinkToFit="1"/>
    </xf>
    <xf numFmtId="0" fontId="34" fillId="0" borderId="102" xfId="0" applyFont="1" applyFill="1" applyBorder="1" applyAlignment="1">
      <alignment horizontal="center" vertical="center" shrinkToFit="1"/>
    </xf>
    <xf numFmtId="0" fontId="0" fillId="0" borderId="23" xfId="0" applyFill="1" applyBorder="1" applyAlignment="1" applyProtection="1">
      <alignment vertical="center"/>
      <protection locked="0"/>
    </xf>
    <xf numFmtId="0" fontId="212" fillId="0" borderId="0" xfId="98" applyFont="1">
      <alignment vertical="center"/>
    </xf>
    <xf numFmtId="0" fontId="219" fillId="0" borderId="0" xfId="98" applyFont="1" applyAlignment="1">
      <alignment horizontal="left" vertical="top"/>
    </xf>
    <xf numFmtId="0" fontId="212" fillId="0" borderId="0" xfId="98" applyFont="1" applyAlignment="1">
      <alignment horizontal="left" vertical="top"/>
    </xf>
    <xf numFmtId="0" fontId="116" fillId="0" borderId="18" xfId="96" applyFont="1" applyFill="1" applyBorder="1" applyAlignment="1">
      <alignment horizontal="center" vertical="center" shrinkToFit="1"/>
    </xf>
    <xf numFmtId="49" fontId="79" fillId="31" borderId="0" xfId="83" applyNumberFormat="1" applyFont="1" applyFill="1" applyBorder="1" applyAlignment="1">
      <alignment horizontal="right" vertical="center"/>
    </xf>
    <xf numFmtId="0" fontId="1" fillId="0" borderId="0" xfId="101">
      <alignment vertical="center"/>
    </xf>
    <xf numFmtId="176" fontId="18" fillId="28" borderId="0" xfId="53" applyNumberFormat="1" applyFont="1" applyFill="1" applyBorder="1" applyAlignment="1">
      <alignment vertical="center"/>
    </xf>
    <xf numFmtId="176" fontId="116" fillId="28" borderId="0" xfId="98" applyNumberFormat="1" applyFont="1" applyFill="1" applyAlignment="1">
      <alignment vertical="center" wrapText="1"/>
    </xf>
    <xf numFmtId="49" fontId="216" fillId="28" borderId="0" xfId="98" applyNumberFormat="1" applyFont="1" applyFill="1" applyAlignment="1">
      <alignment vertical="center" wrapText="1"/>
    </xf>
    <xf numFmtId="49" fontId="116" fillId="28" borderId="0" xfId="96" applyNumberFormat="1" applyFont="1" applyFill="1" applyBorder="1" applyAlignment="1">
      <alignment vertical="center" wrapText="1"/>
    </xf>
    <xf numFmtId="176" fontId="67" fillId="28" borderId="0" xfId="57" applyNumberFormat="1" applyFont="1" applyFill="1" applyAlignment="1">
      <alignment vertical="center" shrinkToFit="1"/>
    </xf>
    <xf numFmtId="0" fontId="58" fillId="28" borderId="0" xfId="0" applyFont="1" applyFill="1" applyBorder="1" applyAlignment="1">
      <alignment vertical="center"/>
    </xf>
    <xf numFmtId="0" fontId="58" fillId="28" borderId="15" xfId="0" applyFont="1" applyFill="1" applyBorder="1" applyAlignment="1">
      <alignment vertical="center"/>
    </xf>
    <xf numFmtId="0" fontId="175" fillId="28" borderId="0" xfId="99" applyFont="1" applyFill="1" applyAlignment="1">
      <alignment vertical="center"/>
    </xf>
    <xf numFmtId="176" fontId="67" fillId="0" borderId="109" xfId="57" applyNumberFormat="1" applyFont="1" applyFill="1" applyBorder="1" applyAlignment="1">
      <alignment vertical="center" shrinkToFit="1"/>
    </xf>
    <xf numFmtId="0" fontId="140" fillId="0" borderId="0" xfId="44" applyFont="1" applyAlignment="1">
      <alignment horizontal="left" vertical="top" wrapText="1"/>
    </xf>
    <xf numFmtId="0" fontId="119" fillId="0" borderId="0" xfId="44" applyFont="1" applyAlignment="1">
      <alignment horizontal="left" vertical="center" wrapText="1"/>
    </xf>
    <xf numFmtId="0" fontId="121" fillId="0" borderId="0" xfId="44" applyFont="1" applyAlignment="1">
      <alignment horizontal="center" vertical="center" wrapText="1"/>
    </xf>
    <xf numFmtId="0" fontId="83" fillId="0" borderId="0" xfId="44" applyFont="1">
      <alignment vertical="center"/>
    </xf>
    <xf numFmtId="0" fontId="119" fillId="0" borderId="0" xfId="101" applyFont="1" applyAlignment="1">
      <alignment horizontal="justify" vertical="center"/>
    </xf>
    <xf numFmtId="0" fontId="119" fillId="0" borderId="0" xfId="101" applyFont="1" applyAlignment="1">
      <alignment vertical="center" wrapText="1"/>
    </xf>
    <xf numFmtId="0" fontId="83" fillId="0" borderId="0" xfId="101" applyFont="1" applyAlignment="1">
      <alignment vertical="center"/>
    </xf>
    <xf numFmtId="176" fontId="18" fillId="28" borderId="0" xfId="57" applyNumberFormat="1" applyFont="1" applyFill="1" applyAlignment="1">
      <alignment vertical="center" shrinkToFit="1"/>
    </xf>
    <xf numFmtId="0" fontId="119" fillId="27" borderId="0" xfId="101" applyFont="1" applyFill="1" applyAlignment="1">
      <alignment horizontal="center" vertical="center" wrapText="1"/>
    </xf>
    <xf numFmtId="0" fontId="121" fillId="0" borderId="0" xfId="101" applyFont="1" applyAlignment="1">
      <alignment vertical="center" wrapText="1"/>
    </xf>
    <xf numFmtId="0" fontId="140" fillId="0" borderId="0" xfId="101" applyFont="1" applyAlignment="1">
      <alignment vertical="center" wrapText="1"/>
    </xf>
    <xf numFmtId="0" fontId="140" fillId="27" borderId="0" xfId="101" applyFont="1" applyFill="1" applyAlignment="1">
      <alignment vertical="center" wrapText="1"/>
    </xf>
    <xf numFmtId="0" fontId="119" fillId="0" borderId="0" xfId="101" applyFont="1" applyAlignment="1">
      <alignment horizontal="center" vertical="center"/>
    </xf>
    <xf numFmtId="0" fontId="83" fillId="0" borderId="18" xfId="101" applyFont="1" applyBorder="1" applyAlignment="1">
      <alignment horizontal="center" vertical="center" wrapText="1"/>
    </xf>
    <xf numFmtId="0" fontId="119" fillId="0" borderId="13" xfId="101" applyFont="1" applyFill="1" applyBorder="1" applyAlignment="1">
      <alignment vertical="top" wrapText="1"/>
    </xf>
    <xf numFmtId="0" fontId="119" fillId="0" borderId="25" xfId="101" applyFont="1" applyFill="1" applyBorder="1" applyAlignment="1">
      <alignment horizontal="left" vertical="center" wrapText="1"/>
    </xf>
    <xf numFmtId="0" fontId="119" fillId="0" borderId="17" xfId="101" applyFont="1" applyFill="1" applyBorder="1" applyAlignment="1">
      <alignment horizontal="justify" vertical="top" wrapText="1"/>
    </xf>
    <xf numFmtId="0" fontId="119" fillId="0" borderId="24" xfId="101" applyFont="1" applyFill="1" applyBorder="1" applyAlignment="1">
      <alignment horizontal="left" vertical="center" wrapText="1"/>
    </xf>
    <xf numFmtId="0" fontId="119" fillId="0" borderId="18" xfId="101" applyFont="1" applyBorder="1" applyAlignment="1">
      <alignment horizontal="center" vertical="center" wrapText="1"/>
    </xf>
    <xf numFmtId="0" fontId="139" fillId="0" borderId="0" xfId="101" applyFont="1" applyAlignment="1">
      <alignment horizontal="justify" vertical="center"/>
    </xf>
    <xf numFmtId="0" fontId="34" fillId="0" borderId="21"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31" fillId="0" borderId="99" xfId="0" applyFont="1" applyFill="1" applyBorder="1" applyAlignment="1">
      <alignment horizontal="center" vertical="center"/>
    </xf>
    <xf numFmtId="0" fontId="31" fillId="0" borderId="97" xfId="0" applyFont="1" applyFill="1" applyBorder="1" applyAlignment="1">
      <alignment horizontal="center" vertical="center"/>
    </xf>
    <xf numFmtId="0" fontId="31" fillId="0" borderId="102" xfId="0" applyFont="1" applyFill="1" applyBorder="1" applyAlignment="1">
      <alignment horizontal="center" vertical="center"/>
    </xf>
    <xf numFmtId="0" fontId="31" fillId="0" borderId="98" xfId="0" applyFont="1" applyFill="1" applyBorder="1" applyAlignment="1">
      <alignment horizontal="center" vertical="center"/>
    </xf>
    <xf numFmtId="0" fontId="31" fillId="0" borderId="101" xfId="0" applyFont="1" applyFill="1" applyBorder="1" applyAlignment="1">
      <alignment horizontal="center" vertical="center"/>
    </xf>
    <xf numFmtId="0" fontId="31" fillId="0" borderId="96"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45" xfId="0" applyFont="1" applyFill="1" applyBorder="1" applyAlignment="1">
      <alignment horizontal="center" vertical="center"/>
    </xf>
    <xf numFmtId="0" fontId="31" fillId="0" borderId="163" xfId="0" applyFont="1" applyFill="1" applyBorder="1" applyAlignment="1">
      <alignment horizontal="center" vertical="center"/>
    </xf>
    <xf numFmtId="0" fontId="31" fillId="0" borderId="158" xfId="0" applyFont="1" applyFill="1" applyBorder="1" applyAlignment="1">
      <alignment horizontal="center" vertical="center"/>
    </xf>
    <xf numFmtId="0" fontId="31" fillId="0" borderId="150" xfId="0" applyFont="1" applyFill="1" applyBorder="1" applyAlignment="1">
      <alignment horizontal="center" vertical="center"/>
    </xf>
    <xf numFmtId="0" fontId="31" fillId="0" borderId="142" xfId="0" applyFont="1" applyFill="1" applyBorder="1" applyAlignment="1">
      <alignment horizontal="center" vertical="center"/>
    </xf>
    <xf numFmtId="0" fontId="227" fillId="0" borderId="107" xfId="63" quotePrefix="1" applyFont="1" applyFill="1" applyBorder="1" applyAlignment="1">
      <alignment horizontal="center" vertical="center"/>
    </xf>
    <xf numFmtId="0" fontId="227" fillId="0" borderId="108" xfId="63" applyFont="1" applyFill="1" applyBorder="1" applyAlignment="1">
      <alignment horizontal="center" vertical="center"/>
    </xf>
    <xf numFmtId="0" fontId="85" fillId="0" borderId="109" xfId="0" applyFont="1" applyFill="1" applyBorder="1" applyAlignment="1">
      <alignment horizontal="center" vertical="center" wrapText="1"/>
    </xf>
    <xf numFmtId="49" fontId="227" fillId="0" borderId="107" xfId="63" quotePrefix="1" applyNumberFormat="1" applyFont="1" applyFill="1" applyBorder="1" applyAlignment="1">
      <alignment horizontal="center" vertical="center" shrinkToFit="1"/>
    </xf>
    <xf numFmtId="0" fontId="227" fillId="0" borderId="110" xfId="63" applyFont="1" applyFill="1" applyBorder="1" applyAlignment="1">
      <alignment vertical="center" shrinkToFit="1"/>
    </xf>
    <xf numFmtId="0" fontId="211" fillId="0" borderId="0" xfId="0" applyFont="1" applyFill="1" applyAlignment="1">
      <alignment vertical="center" shrinkToFit="1"/>
    </xf>
    <xf numFmtId="0" fontId="0" fillId="0" borderId="41" xfId="0" applyFont="1" applyFill="1" applyBorder="1" applyAlignment="1">
      <alignment horizontal="center" vertical="center" wrapText="1"/>
    </xf>
    <xf numFmtId="0" fontId="0" fillId="0" borderId="117" xfId="0" applyFont="1" applyFill="1" applyBorder="1" applyAlignment="1">
      <alignment horizontal="center" vertical="center" wrapText="1"/>
    </xf>
    <xf numFmtId="0" fontId="0" fillId="0" borderId="116" xfId="0" applyFont="1" applyFill="1" applyBorder="1" applyAlignment="1">
      <alignment horizontal="left" vertical="center" wrapText="1"/>
    </xf>
    <xf numFmtId="0" fontId="0" fillId="0" borderId="255" xfId="0" applyFont="1" applyFill="1" applyBorder="1" applyAlignment="1">
      <alignment horizontal="center" vertical="center" wrapText="1"/>
    </xf>
    <xf numFmtId="0" fontId="0" fillId="0" borderId="155" xfId="0" applyFont="1" applyFill="1" applyBorder="1" applyAlignment="1">
      <alignment horizontal="center" vertical="center" wrapText="1"/>
    </xf>
    <xf numFmtId="0" fontId="0" fillId="0" borderId="151" xfId="0" applyFont="1" applyFill="1" applyBorder="1" applyAlignment="1">
      <alignment horizontal="center" vertical="center" wrapText="1"/>
    </xf>
    <xf numFmtId="0" fontId="0" fillId="0" borderId="156" xfId="0" applyFont="1" applyFill="1" applyBorder="1" applyAlignment="1">
      <alignment horizontal="center" vertical="center" wrapText="1"/>
    </xf>
    <xf numFmtId="0" fontId="0" fillId="0" borderId="153" xfId="0" applyFont="1" applyFill="1" applyBorder="1" applyAlignment="1">
      <alignment horizontal="center" vertical="center" wrapText="1"/>
    </xf>
    <xf numFmtId="0" fontId="227" fillId="0" borderId="0" xfId="63" quotePrefix="1" applyFont="1" applyFill="1" applyBorder="1" applyAlignment="1">
      <alignment horizontal="center" vertical="center"/>
    </xf>
    <xf numFmtId="0" fontId="227" fillId="0" borderId="0" xfId="63" applyFont="1" applyFill="1" applyBorder="1" applyAlignment="1">
      <alignment horizontal="center" vertical="center"/>
    </xf>
    <xf numFmtId="49" fontId="227" fillId="0" borderId="109" xfId="63" quotePrefix="1" applyNumberFormat="1" applyFont="1" applyFill="1" applyBorder="1" applyAlignment="1">
      <alignment horizontal="center" vertical="center" shrinkToFit="1"/>
    </xf>
    <xf numFmtId="0" fontId="227" fillId="0" borderId="109" xfId="63" applyFont="1" applyFill="1" applyBorder="1" applyAlignment="1">
      <alignment vertical="center" shrinkToFit="1"/>
    </xf>
    <xf numFmtId="0" fontId="0" fillId="0" borderId="111" xfId="0" applyFont="1" applyFill="1" applyBorder="1" applyAlignment="1">
      <alignment horizontal="center" vertical="center" wrapText="1"/>
    </xf>
    <xf numFmtId="0" fontId="0" fillId="0" borderId="110" xfId="0" applyFont="1" applyFill="1" applyBorder="1" applyAlignment="1">
      <alignment horizontal="center" vertical="center" wrapText="1"/>
    </xf>
    <xf numFmtId="0" fontId="34" fillId="0" borderId="111" xfId="0" applyFont="1" applyFill="1" applyBorder="1" applyAlignment="1">
      <alignment horizontal="center" vertical="center" wrapText="1"/>
    </xf>
    <xf numFmtId="0" fontId="34" fillId="0" borderId="110" xfId="0" applyFont="1" applyFill="1" applyBorder="1" applyAlignment="1">
      <alignment horizontal="center" vertical="center" wrapText="1"/>
    </xf>
    <xf numFmtId="0" fontId="85" fillId="0" borderId="111" xfId="0" applyFont="1" applyFill="1" applyBorder="1" applyAlignment="1">
      <alignment horizontal="center" vertical="center" wrapText="1"/>
    </xf>
    <xf numFmtId="0" fontId="34" fillId="0" borderId="107" xfId="0" applyFont="1" applyFill="1" applyBorder="1" applyAlignment="1">
      <alignment horizontal="center" vertical="center" wrapText="1"/>
    </xf>
    <xf numFmtId="0" fontId="34" fillId="0" borderId="109" xfId="0" applyFont="1" applyFill="1" applyBorder="1" applyAlignment="1">
      <alignment horizontal="center" vertical="center" wrapText="1"/>
    </xf>
    <xf numFmtId="0" fontId="0" fillId="0" borderId="108" xfId="0" quotePrefix="1" applyFont="1" applyFill="1" applyBorder="1" applyAlignment="1">
      <alignment horizontal="center" vertical="center" wrapText="1"/>
    </xf>
    <xf numFmtId="0" fontId="0" fillId="0" borderId="116" xfId="0" applyFont="1" applyFill="1" applyBorder="1" applyAlignment="1">
      <alignment horizontal="center" vertical="center"/>
    </xf>
    <xf numFmtId="0" fontId="227" fillId="0" borderId="116" xfId="63" applyFont="1" applyFill="1" applyBorder="1" applyAlignment="1">
      <alignment horizontal="center" vertical="center"/>
    </xf>
    <xf numFmtId="0" fontId="227" fillId="0" borderId="107" xfId="63" applyFont="1" applyFill="1" applyBorder="1" applyAlignment="1">
      <alignment horizontal="center" vertical="center"/>
    </xf>
    <xf numFmtId="0" fontId="227" fillId="0" borderId="156" xfId="63" applyFont="1" applyFill="1" applyBorder="1" applyAlignment="1">
      <alignment horizontal="center" vertical="center"/>
    </xf>
    <xf numFmtId="0" fontId="85" fillId="0" borderId="107" xfId="0" applyFont="1" applyFill="1" applyBorder="1" applyAlignment="1">
      <alignment horizontal="center" vertical="center" wrapText="1"/>
    </xf>
    <xf numFmtId="0" fontId="85" fillId="0" borderId="108" xfId="0" applyFont="1" applyFill="1" applyBorder="1" applyAlignment="1">
      <alignment horizontal="center" vertical="center" wrapText="1"/>
    </xf>
    <xf numFmtId="0" fontId="227" fillId="0" borderId="155" xfId="63" applyFont="1" applyFill="1" applyBorder="1" applyAlignment="1">
      <alignment horizontal="center" vertical="center"/>
    </xf>
    <xf numFmtId="0" fontId="227" fillId="0" borderId="109" xfId="63" applyFont="1" applyFill="1" applyBorder="1" applyAlignment="1">
      <alignment horizontal="center" vertical="center"/>
    </xf>
    <xf numFmtId="0" fontId="227" fillId="0" borderId="41" xfId="63" applyFont="1" applyFill="1" applyBorder="1" applyAlignment="1">
      <alignment horizontal="center" vertical="center"/>
    </xf>
    <xf numFmtId="0" fontId="227" fillId="0" borderId="117" xfId="63" applyFont="1" applyFill="1" applyBorder="1" applyAlignment="1">
      <alignment horizontal="center" vertical="center"/>
    </xf>
    <xf numFmtId="0" fontId="227" fillId="0" borderId="174" xfId="63" quotePrefix="1" applyFont="1" applyFill="1" applyBorder="1" applyAlignment="1">
      <alignment horizontal="center" vertical="center"/>
    </xf>
    <xf numFmtId="0" fontId="227" fillId="0" borderId="172" xfId="63" applyFont="1" applyFill="1" applyBorder="1" applyAlignment="1">
      <alignment horizontal="center" vertical="center"/>
    </xf>
    <xf numFmtId="0" fontId="0" fillId="0" borderId="108"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227" fillId="0" borderId="362" xfId="63" quotePrefix="1" applyFont="1" applyFill="1" applyBorder="1" applyAlignment="1">
      <alignment horizontal="center" vertical="center"/>
    </xf>
    <xf numFmtId="0" fontId="227" fillId="0" borderId="175" xfId="63" applyFont="1" applyFill="1" applyBorder="1" applyAlignment="1">
      <alignment horizontal="center" vertical="center"/>
    </xf>
    <xf numFmtId="0" fontId="82" fillId="0" borderId="156" xfId="63" applyFill="1" applyBorder="1" applyAlignment="1">
      <alignment horizontal="center" vertical="center"/>
    </xf>
    <xf numFmtId="0" fontId="82" fillId="0" borderId="116" xfId="63" applyFill="1" applyBorder="1" applyAlignment="1">
      <alignment horizontal="center" vertical="center"/>
    </xf>
    <xf numFmtId="0" fontId="0" fillId="0" borderId="117" xfId="0" applyFont="1" applyFill="1" applyBorder="1" applyAlignment="1">
      <alignment horizontal="left" vertical="center" wrapText="1"/>
    </xf>
    <xf numFmtId="0" fontId="82" fillId="0" borderId="108" xfId="63" applyFill="1" applyBorder="1" applyAlignment="1">
      <alignment horizontal="center" vertical="center"/>
    </xf>
    <xf numFmtId="0" fontId="34" fillId="0" borderId="108" xfId="0" applyFont="1" applyFill="1" applyBorder="1" applyAlignment="1">
      <alignment horizontal="center" vertical="center" wrapText="1"/>
    </xf>
    <xf numFmtId="0" fontId="34" fillId="0" borderId="116"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77" xfId="0" applyFont="1" applyFill="1" applyBorder="1" applyAlignment="1">
      <alignment horizontal="left" vertical="center" wrapText="1"/>
    </xf>
    <xf numFmtId="0" fontId="0" fillId="0" borderId="176"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227" fillId="0" borderId="120" xfId="63" applyFont="1" applyFill="1" applyBorder="1" applyAlignment="1">
      <alignment horizontal="center" vertical="center"/>
    </xf>
    <xf numFmtId="0" fontId="0" fillId="0" borderId="41" xfId="0" applyFont="1" applyFill="1" applyBorder="1" applyAlignment="1">
      <alignment horizontal="left" vertical="center" wrapText="1"/>
    </xf>
    <xf numFmtId="0" fontId="0" fillId="0" borderId="41" xfId="0" applyFont="1" applyFill="1" applyBorder="1" applyAlignment="1">
      <alignment vertical="center" wrapText="1"/>
    </xf>
    <xf numFmtId="0" fontId="0" fillId="0" borderId="117" xfId="0" applyFont="1" applyFill="1" applyBorder="1" applyAlignment="1">
      <alignment vertical="center" wrapText="1"/>
    </xf>
    <xf numFmtId="0" fontId="0" fillId="0" borderId="173" xfId="0" applyFont="1" applyFill="1" applyBorder="1" applyAlignment="1">
      <alignment horizontal="left" vertical="center" wrapText="1"/>
    </xf>
    <xf numFmtId="0" fontId="0" fillId="0" borderId="168" xfId="0" applyFont="1" applyFill="1" applyBorder="1" applyAlignment="1">
      <alignment horizontal="left" vertical="center" wrapText="1"/>
    </xf>
    <xf numFmtId="0" fontId="0" fillId="0" borderId="120" xfId="0" applyFont="1" applyFill="1" applyBorder="1" applyAlignment="1">
      <alignment horizontal="left" vertical="center" wrapText="1"/>
    </xf>
    <xf numFmtId="0" fontId="227" fillId="0" borderId="109" xfId="63" applyFont="1" applyFill="1" applyBorder="1" applyAlignment="1">
      <alignment horizontal="center" vertical="center" wrapText="1"/>
    </xf>
    <xf numFmtId="0" fontId="227" fillId="0" borderId="110" xfId="63" applyFont="1" applyFill="1" applyBorder="1" applyAlignment="1">
      <alignment horizontal="center" vertical="center"/>
    </xf>
    <xf numFmtId="0" fontId="227" fillId="0" borderId="151" xfId="63" quotePrefix="1" applyFont="1" applyFill="1" applyBorder="1" applyAlignment="1">
      <alignment horizontal="center" vertical="center" wrapText="1"/>
    </xf>
    <xf numFmtId="0" fontId="227" fillId="0" borderId="156" xfId="63" applyFont="1" applyFill="1" applyBorder="1" applyAlignment="1">
      <alignment horizontal="center" vertical="center" wrapText="1"/>
    </xf>
    <xf numFmtId="0" fontId="0" fillId="0" borderId="38" xfId="0" applyFont="1" applyFill="1" applyBorder="1" applyAlignment="1">
      <alignment horizontal="left" vertical="center" wrapText="1"/>
    </xf>
    <xf numFmtId="0" fontId="227" fillId="0" borderId="108" xfId="63" applyFont="1" applyFill="1" applyBorder="1" applyAlignment="1">
      <alignment vertical="center" shrinkToFit="1"/>
    </xf>
    <xf numFmtId="0" fontId="0" fillId="0" borderId="152" xfId="0" applyFont="1" applyFill="1" applyBorder="1" applyAlignment="1">
      <alignment horizontal="center" vertical="center" wrapText="1"/>
    </xf>
    <xf numFmtId="0" fontId="0" fillId="0" borderId="159" xfId="0" applyFont="1" applyFill="1" applyBorder="1" applyAlignment="1">
      <alignment horizontal="center" vertical="center"/>
    </xf>
    <xf numFmtId="0" fontId="0" fillId="0" borderId="152" xfId="0" applyFont="1" applyFill="1" applyBorder="1" applyAlignment="1">
      <alignment horizontal="left" vertical="center" wrapText="1"/>
    </xf>
    <xf numFmtId="0" fontId="0" fillId="0" borderId="159" xfId="0" applyFont="1" applyFill="1" applyBorder="1" applyAlignment="1">
      <alignment horizontal="left" vertical="center" wrapText="1"/>
    </xf>
    <xf numFmtId="0" fontId="0" fillId="0" borderId="38" xfId="0" applyFont="1" applyFill="1" applyBorder="1" applyAlignment="1">
      <alignment horizontal="center" vertical="center" wrapText="1"/>
    </xf>
    <xf numFmtId="0" fontId="82" fillId="0" borderId="117" xfId="63" applyFill="1" applyBorder="1" applyAlignment="1">
      <alignment horizontal="center" vertical="center" wrapText="1"/>
    </xf>
    <xf numFmtId="0" fontId="82" fillId="0" borderId="117" xfId="63" applyFill="1" applyBorder="1" applyAlignment="1">
      <alignment horizontal="center" vertical="center"/>
    </xf>
    <xf numFmtId="0" fontId="82" fillId="0" borderId="41" xfId="63" applyFill="1" applyBorder="1" applyAlignment="1">
      <alignment horizontal="center" vertical="center" wrapText="1"/>
    </xf>
    <xf numFmtId="0" fontId="82" fillId="0" borderId="42" xfId="63" applyFill="1" applyBorder="1" applyAlignment="1">
      <alignment horizontal="center" vertical="center"/>
    </xf>
    <xf numFmtId="0" fontId="0" fillId="0" borderId="116" xfId="63" applyFont="1" applyFill="1" applyBorder="1" applyAlignment="1">
      <alignment horizontal="center" vertical="center"/>
    </xf>
    <xf numFmtId="0" fontId="227" fillId="0" borderId="109" xfId="63" quotePrefix="1" applyFont="1" applyFill="1" applyBorder="1" applyAlignment="1">
      <alignment horizontal="center" vertical="center"/>
    </xf>
    <xf numFmtId="0" fontId="0" fillId="0" borderId="107" xfId="0" applyFont="1" applyFill="1" applyBorder="1" applyAlignment="1">
      <alignment horizontal="left" vertical="center" wrapText="1"/>
    </xf>
    <xf numFmtId="0" fontId="0" fillId="0" borderId="109" xfId="0" applyFont="1" applyFill="1" applyBorder="1" applyAlignment="1">
      <alignment horizontal="left" vertical="center" wrapText="1"/>
    </xf>
    <xf numFmtId="49" fontId="227" fillId="0" borderId="118" xfId="63" quotePrefix="1" applyNumberFormat="1" applyFont="1" applyFill="1" applyBorder="1" applyAlignment="1">
      <alignment horizontal="center" vertical="center"/>
    </xf>
    <xf numFmtId="49" fontId="227" fillId="0" borderId="107" xfId="63" applyNumberFormat="1" applyFont="1" applyFill="1" applyBorder="1" applyAlignment="1">
      <alignment horizontal="center" vertical="center"/>
    </xf>
    <xf numFmtId="0" fontId="0" fillId="0" borderId="108" xfId="0" applyFont="1" applyFill="1" applyBorder="1" applyAlignment="1">
      <alignment horizontal="left" vertical="center" wrapText="1"/>
    </xf>
    <xf numFmtId="0" fontId="0" fillId="0" borderId="121" xfId="0" applyFont="1" applyFill="1" applyBorder="1" applyAlignment="1">
      <alignment horizontal="left" vertical="center" wrapText="1"/>
    </xf>
    <xf numFmtId="0" fontId="0" fillId="0" borderId="56" xfId="0" applyFont="1" applyFill="1" applyBorder="1" applyAlignment="1">
      <alignment horizontal="left" vertical="center" wrapText="1"/>
    </xf>
    <xf numFmtId="49" fontId="227" fillId="0" borderId="108" xfId="63" quotePrefix="1" applyNumberFormat="1" applyFont="1" applyFill="1" applyBorder="1" applyAlignment="1">
      <alignment horizontal="center" vertical="center" shrinkToFit="1"/>
    </xf>
    <xf numFmtId="0" fontId="227" fillId="0" borderId="108" xfId="63" quotePrefix="1" applyFont="1" applyFill="1" applyBorder="1" applyAlignment="1">
      <alignment horizontal="center" vertical="center"/>
    </xf>
    <xf numFmtId="0" fontId="227" fillId="0" borderId="167" xfId="63" quotePrefix="1" applyFont="1" applyFill="1" applyBorder="1" applyAlignment="1">
      <alignment horizontal="center" vertical="center"/>
    </xf>
    <xf numFmtId="0" fontId="0" fillId="0" borderId="242" xfId="0" applyFont="1" applyFill="1" applyBorder="1" applyAlignment="1">
      <alignment horizontal="left" vertical="center" wrapText="1"/>
    </xf>
    <xf numFmtId="0" fontId="0" fillId="0" borderId="42" xfId="0" applyFont="1" applyFill="1" applyBorder="1" applyAlignment="1">
      <alignment vertical="center" wrapText="1"/>
    </xf>
    <xf numFmtId="0" fontId="0" fillId="0" borderId="108" xfId="63" quotePrefix="1" applyFont="1" applyFill="1" applyBorder="1" applyAlignment="1">
      <alignment horizontal="center" vertical="center" wrapText="1"/>
    </xf>
    <xf numFmtId="0" fontId="0" fillId="0" borderId="109" xfId="0" applyFont="1" applyFill="1" applyBorder="1" applyAlignment="1">
      <alignment horizontal="center" vertical="center" wrapText="1"/>
    </xf>
    <xf numFmtId="183" fontId="0" fillId="0" borderId="111" xfId="0" applyNumberFormat="1" applyFont="1" applyFill="1" applyBorder="1" applyAlignment="1">
      <alignment vertical="center" wrapText="1"/>
    </xf>
    <xf numFmtId="183" fontId="0" fillId="0" borderId="108" xfId="0" applyNumberFormat="1" applyFont="1" applyFill="1" applyBorder="1" applyAlignment="1">
      <alignment vertical="center" wrapText="1"/>
    </xf>
    <xf numFmtId="0" fontId="31" fillId="0" borderId="25" xfId="0" applyFont="1" applyFill="1" applyBorder="1" applyAlignment="1">
      <alignment horizontal="center" vertical="center"/>
    </xf>
    <xf numFmtId="0" fontId="31" fillId="0" borderId="24" xfId="0" applyFont="1" applyFill="1" applyBorder="1" applyAlignment="1">
      <alignment horizontal="center" vertical="center"/>
    </xf>
    <xf numFmtId="0" fontId="0" fillId="0" borderId="118" xfId="0" applyFont="1" applyFill="1" applyBorder="1" applyAlignment="1">
      <alignment horizontal="left" vertical="center" wrapText="1"/>
    </xf>
    <xf numFmtId="183" fontId="0" fillId="0" borderId="109" xfId="0" applyNumberFormat="1" applyFont="1" applyFill="1" applyBorder="1" applyAlignment="1">
      <alignment vertical="center" wrapText="1"/>
    </xf>
    <xf numFmtId="183" fontId="0" fillId="0" borderId="110" xfId="0" applyNumberFormat="1" applyFont="1" applyFill="1" applyBorder="1" applyAlignment="1">
      <alignment vertical="center" wrapText="1"/>
    </xf>
    <xf numFmtId="183" fontId="0" fillId="0" borderId="107" xfId="0" applyNumberFormat="1" applyFont="1" applyFill="1" applyBorder="1" applyAlignment="1">
      <alignment vertical="center" wrapText="1"/>
    </xf>
    <xf numFmtId="183" fontId="0" fillId="0" borderId="155" xfId="0" applyNumberFormat="1" applyFont="1" applyFill="1" applyBorder="1" applyAlignment="1">
      <alignment vertical="center" wrapText="1"/>
    </xf>
    <xf numFmtId="183" fontId="0" fillId="0" borderId="107" xfId="0" applyNumberFormat="1" applyFont="1" applyFill="1" applyBorder="1" applyAlignment="1">
      <alignment horizontal="center" vertical="center" wrapText="1"/>
    </xf>
    <xf numFmtId="183" fontId="0" fillId="0" borderId="109" xfId="0" applyNumberFormat="1" applyFont="1" applyFill="1" applyBorder="1" applyAlignment="1">
      <alignment horizontal="center" vertical="center" wrapText="1"/>
    </xf>
    <xf numFmtId="183" fontId="0" fillId="0" borderId="108" xfId="0" applyNumberFormat="1" applyFont="1" applyFill="1" applyBorder="1" applyAlignment="1">
      <alignment horizontal="center" vertical="center" wrapText="1"/>
    </xf>
    <xf numFmtId="0" fontId="0" fillId="0" borderId="155" xfId="0" applyFont="1" applyFill="1" applyBorder="1" applyAlignment="1">
      <alignment horizontal="left" vertical="center" wrapText="1"/>
    </xf>
    <xf numFmtId="0" fontId="0" fillId="0" borderId="108" xfId="0" applyFont="1" applyFill="1" applyBorder="1" applyAlignment="1">
      <alignment vertical="center" wrapText="1"/>
    </xf>
    <xf numFmtId="0" fontId="0" fillId="0" borderId="110" xfId="0" applyFont="1" applyFill="1" applyBorder="1" applyAlignment="1">
      <alignment horizontal="left" vertical="center" wrapText="1"/>
    </xf>
    <xf numFmtId="0" fontId="0" fillId="0" borderId="116" xfId="0" applyFont="1" applyFill="1" applyBorder="1" applyAlignment="1">
      <alignment horizontal="center" vertical="center" wrapText="1"/>
    </xf>
    <xf numFmtId="0" fontId="227" fillId="0" borderId="243" xfId="63" quotePrefix="1" applyFont="1" applyFill="1" applyBorder="1" applyAlignment="1">
      <alignment horizontal="center" vertical="center"/>
    </xf>
    <xf numFmtId="0" fontId="0" fillId="0" borderId="244" xfId="0" applyFont="1" applyFill="1" applyBorder="1" applyAlignment="1">
      <alignment horizontal="left" vertical="center" wrapText="1"/>
    </xf>
    <xf numFmtId="0" fontId="0" fillId="0" borderId="174" xfId="0" applyFont="1" applyFill="1" applyBorder="1" applyAlignment="1">
      <alignment horizontal="left" vertical="center" wrapText="1"/>
    </xf>
    <xf numFmtId="0" fontId="0" fillId="0" borderId="172" xfId="0" applyFont="1" applyFill="1" applyBorder="1" applyAlignment="1">
      <alignment horizontal="left" vertical="center" wrapText="1"/>
    </xf>
    <xf numFmtId="0" fontId="0" fillId="0" borderId="362" xfId="63" quotePrefix="1" applyFont="1" applyFill="1" applyBorder="1" applyAlignment="1">
      <alignment horizontal="center" vertical="center"/>
    </xf>
    <xf numFmtId="0" fontId="0" fillId="0" borderId="175" xfId="63" applyFont="1" applyFill="1" applyBorder="1" applyAlignment="1">
      <alignment horizontal="center" vertical="center"/>
    </xf>
    <xf numFmtId="0" fontId="31" fillId="0" borderId="171" xfId="0" applyFont="1" applyFill="1" applyBorder="1" applyAlignment="1">
      <alignment horizontal="center" vertical="center"/>
    </xf>
    <xf numFmtId="0" fontId="31" fillId="0" borderId="15" xfId="0" applyFont="1" applyFill="1" applyBorder="1" applyAlignment="1">
      <alignment horizontal="center" vertical="center"/>
    </xf>
    <xf numFmtId="0" fontId="31" fillId="0" borderId="170" xfId="0" applyFont="1" applyFill="1" applyBorder="1" applyAlignment="1">
      <alignment horizontal="center" vertical="center"/>
    </xf>
    <xf numFmtId="0" fontId="0" fillId="0" borderId="362" xfId="0" applyFont="1" applyFill="1" applyBorder="1" applyAlignment="1">
      <alignment horizontal="left" vertical="center" wrapText="1"/>
    </xf>
    <xf numFmtId="0" fontId="0" fillId="0" borderId="175" xfId="0" applyFont="1" applyFill="1" applyBorder="1" applyAlignment="1">
      <alignment horizontal="left" vertical="center" wrapText="1"/>
    </xf>
    <xf numFmtId="0" fontId="82" fillId="0" borderId="174" xfId="63" quotePrefix="1" applyFill="1" applyBorder="1" applyAlignment="1">
      <alignment horizontal="center" vertical="center"/>
    </xf>
    <xf numFmtId="0" fontId="82" fillId="0" borderId="172" xfId="63" applyFill="1" applyBorder="1" applyAlignment="1">
      <alignment horizontal="center" vertical="center"/>
    </xf>
    <xf numFmtId="0" fontId="227" fillId="0" borderId="116" xfId="63" quotePrefix="1" applyFont="1" applyFill="1" applyBorder="1" applyAlignment="1">
      <alignment horizontal="center" vertical="center" wrapText="1"/>
    </xf>
    <xf numFmtId="0" fontId="227" fillId="0" borderId="116" xfId="63" quotePrefix="1" applyFont="1" applyFill="1" applyBorder="1" applyAlignment="1">
      <alignment horizontal="center" vertical="center"/>
    </xf>
    <xf numFmtId="0" fontId="227" fillId="0" borderId="153" xfId="63" quotePrefix="1" applyFont="1" applyFill="1" applyBorder="1" applyAlignment="1">
      <alignment horizontal="center" vertical="center" wrapText="1"/>
    </xf>
    <xf numFmtId="0" fontId="0" fillId="0" borderId="38" xfId="0" applyFont="1" applyFill="1" applyBorder="1" applyAlignment="1">
      <alignment vertical="center" wrapText="1"/>
    </xf>
    <xf numFmtId="0" fontId="31" fillId="0" borderId="28" xfId="0" applyFont="1" applyFill="1" applyBorder="1" applyAlignment="1">
      <alignment horizontal="center" vertical="center"/>
    </xf>
    <xf numFmtId="0" fontId="0" fillId="0" borderId="153" xfId="0" applyFont="1" applyFill="1" applyBorder="1" applyAlignment="1">
      <alignment horizontal="left" vertical="center" wrapText="1"/>
    </xf>
    <xf numFmtId="0" fontId="31" fillId="0" borderId="162" xfId="0" applyFont="1" applyFill="1" applyBorder="1" applyAlignment="1">
      <alignment horizontal="center" vertical="center"/>
    </xf>
    <xf numFmtId="0" fontId="0" fillId="0" borderId="161" xfId="0" applyFont="1" applyFill="1" applyBorder="1" applyAlignment="1">
      <alignment horizontal="left" vertical="center" wrapText="1"/>
    </xf>
    <xf numFmtId="0" fontId="0" fillId="0" borderId="160" xfId="0" applyFont="1" applyFill="1" applyBorder="1" applyAlignment="1">
      <alignment horizontal="left" vertical="center" wrapText="1"/>
    </xf>
    <xf numFmtId="0" fontId="31" fillId="0" borderId="248" xfId="0" applyFont="1" applyFill="1" applyBorder="1" applyAlignment="1">
      <alignment horizontal="center" vertical="center"/>
    </xf>
    <xf numFmtId="0" fontId="31" fillId="0" borderId="249" xfId="0" applyFont="1" applyFill="1" applyBorder="1" applyAlignment="1">
      <alignment horizontal="center" vertical="center"/>
    </xf>
    <xf numFmtId="0" fontId="31" fillId="0" borderId="154" xfId="0" applyFont="1" applyFill="1" applyBorder="1" applyAlignment="1">
      <alignment horizontal="center" vertical="center"/>
    </xf>
    <xf numFmtId="0" fontId="0" fillId="0" borderId="119" xfId="0" applyFont="1" applyFill="1" applyBorder="1" applyAlignment="1">
      <alignment horizontal="left" vertical="center" wrapText="1"/>
    </xf>
    <xf numFmtId="0" fontId="31" fillId="0" borderId="239" xfId="0" applyFont="1" applyFill="1" applyBorder="1" applyAlignment="1">
      <alignment horizontal="center" vertical="center"/>
    </xf>
    <xf numFmtId="0" fontId="31" fillId="0" borderId="238"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164" xfId="0" applyFont="1" applyFill="1" applyBorder="1" applyAlignment="1">
      <alignment horizontal="center" vertical="center"/>
    </xf>
    <xf numFmtId="0" fontId="31" fillId="0" borderId="103" xfId="0" applyFont="1" applyFill="1" applyBorder="1" applyAlignment="1">
      <alignment horizontal="center" vertical="center"/>
    </xf>
    <xf numFmtId="0" fontId="0" fillId="0" borderId="111" xfId="0" applyFont="1" applyFill="1" applyBorder="1" applyAlignment="1">
      <alignment horizontal="left" vertical="center" wrapText="1"/>
    </xf>
    <xf numFmtId="0" fontId="26" fillId="0" borderId="152" xfId="0" applyFont="1" applyFill="1" applyBorder="1" applyAlignment="1">
      <alignment horizontal="left" vertical="center" wrapText="1"/>
    </xf>
    <xf numFmtId="0" fontId="26" fillId="0" borderId="159" xfId="0" applyFont="1" applyFill="1" applyBorder="1" applyAlignment="1">
      <alignment horizontal="left" vertical="center" wrapText="1"/>
    </xf>
    <xf numFmtId="0" fontId="0" fillId="0" borderId="151" xfId="0" applyFont="1" applyFill="1" applyBorder="1" applyAlignment="1">
      <alignment horizontal="left" vertical="center" wrapText="1"/>
    </xf>
    <xf numFmtId="0" fontId="0" fillId="0" borderId="156" xfId="0" applyFont="1" applyFill="1" applyBorder="1" applyAlignment="1">
      <alignment horizontal="left" vertical="center" wrapText="1"/>
    </xf>
    <xf numFmtId="0" fontId="0" fillId="0" borderId="108" xfId="0" applyFont="1" applyFill="1" applyBorder="1" applyAlignment="1">
      <alignment horizontal="left" vertical="center"/>
    </xf>
    <xf numFmtId="0" fontId="0" fillId="0" borderId="114" xfId="0" applyFont="1" applyFill="1" applyBorder="1" applyAlignment="1">
      <alignment horizontal="left" vertical="center"/>
    </xf>
    <xf numFmtId="0" fontId="0" fillId="0" borderId="118" xfId="63" applyFont="1" applyFill="1" applyBorder="1" applyAlignment="1">
      <alignment horizontal="center" vertical="center"/>
    </xf>
    <xf numFmtId="0" fontId="0" fillId="0" borderId="108" xfId="63" applyFont="1" applyFill="1" applyBorder="1" applyAlignment="1">
      <alignment horizontal="center" vertical="center"/>
    </xf>
    <xf numFmtId="0" fontId="82" fillId="0" borderId="108" xfId="63" applyFont="1" applyFill="1" applyBorder="1" applyAlignment="1">
      <alignment horizontal="center" vertical="center"/>
    </xf>
    <xf numFmtId="0" fontId="82" fillId="0" borderId="116" xfId="63" applyFont="1" applyFill="1" applyBorder="1" applyAlignment="1">
      <alignment horizontal="center" vertical="center"/>
    </xf>
    <xf numFmtId="0" fontId="26" fillId="0" borderId="41" xfId="0" applyFont="1" applyFill="1" applyBorder="1" applyAlignment="1">
      <alignment horizontal="left" vertical="center"/>
    </xf>
    <xf numFmtId="0" fontId="26" fillId="0" borderId="117" xfId="0" applyFont="1" applyFill="1" applyBorder="1" applyAlignment="1">
      <alignment horizontal="left" vertical="center"/>
    </xf>
    <xf numFmtId="0" fontId="227" fillId="0" borderId="118" xfId="63" applyFont="1" applyFill="1" applyBorder="1" applyAlignment="1">
      <alignment horizontal="center" vertical="center"/>
    </xf>
    <xf numFmtId="0" fontId="0" fillId="0" borderId="116" xfId="0" applyFont="1" applyFill="1" applyBorder="1" applyAlignment="1">
      <alignment horizontal="left" vertical="center"/>
    </xf>
    <xf numFmtId="0" fontId="82" fillId="0" borderId="114" xfId="63" applyFont="1" applyFill="1" applyBorder="1" applyAlignment="1">
      <alignment horizontal="center" vertical="center"/>
    </xf>
    <xf numFmtId="0" fontId="26" fillId="0" borderId="115" xfId="0" applyFont="1" applyFill="1" applyBorder="1" applyAlignment="1">
      <alignment horizontal="left" vertical="center"/>
    </xf>
    <xf numFmtId="0" fontId="82" fillId="0" borderId="362" xfId="63" quotePrefix="1" applyFill="1" applyBorder="1" applyAlignment="1">
      <alignment horizontal="center" vertical="center"/>
    </xf>
    <xf numFmtId="0" fontId="82" fillId="0" borderId="175" xfId="63" applyFill="1" applyBorder="1" applyAlignment="1">
      <alignment horizontal="center" vertical="center"/>
    </xf>
    <xf numFmtId="0" fontId="31" fillId="0" borderId="240" xfId="0" applyFont="1" applyFill="1" applyBorder="1" applyAlignment="1">
      <alignment horizontal="center" vertical="center"/>
    </xf>
    <xf numFmtId="0" fontId="0" fillId="0" borderId="243" xfId="0" applyFont="1" applyFill="1" applyBorder="1" applyAlignment="1">
      <alignment horizontal="left" vertical="center" wrapText="1"/>
    </xf>
    <xf numFmtId="183" fontId="0" fillId="0" borderId="112" xfId="0" applyNumberFormat="1" applyFont="1" applyFill="1" applyBorder="1" applyAlignment="1">
      <alignment vertical="center" wrapText="1"/>
    </xf>
    <xf numFmtId="0" fontId="31" fillId="0" borderId="35" xfId="0" applyFont="1" applyFill="1" applyBorder="1" applyAlignment="1">
      <alignment horizontal="center" vertical="center"/>
    </xf>
    <xf numFmtId="0" fontId="31" fillId="0" borderId="106" xfId="0" applyFont="1" applyFill="1" applyBorder="1" applyAlignment="1">
      <alignment horizontal="center" vertical="center"/>
    </xf>
    <xf numFmtId="0" fontId="31" fillId="0" borderId="165" xfId="0" applyFont="1" applyFill="1" applyBorder="1" applyAlignment="1">
      <alignment horizontal="center" vertical="center"/>
    </xf>
    <xf numFmtId="0" fontId="31" fillId="0" borderId="12" xfId="0" applyFont="1" applyFill="1" applyBorder="1" applyAlignment="1">
      <alignment horizontal="center" vertical="center"/>
    </xf>
    <xf numFmtId="183" fontId="0" fillId="0" borderId="151" xfId="0" applyNumberFormat="1" applyFont="1" applyFill="1" applyBorder="1" applyAlignment="1">
      <alignment vertical="center" wrapText="1"/>
    </xf>
    <xf numFmtId="183" fontId="0" fillId="0" borderId="156" xfId="0" applyNumberFormat="1" applyFont="1" applyFill="1" applyBorder="1" applyAlignment="1">
      <alignment vertical="center" wrapText="1"/>
    </xf>
    <xf numFmtId="183" fontId="0" fillId="0" borderId="153" xfId="0" applyNumberFormat="1" applyFont="1" applyFill="1" applyBorder="1" applyAlignment="1">
      <alignment vertical="center" wrapText="1"/>
    </xf>
    <xf numFmtId="0" fontId="31" fillId="0" borderId="99" xfId="0" applyFont="1" applyFill="1" applyBorder="1" applyAlignment="1">
      <alignment horizontal="center" vertical="center" wrapText="1"/>
    </xf>
    <xf numFmtId="0" fontId="31" fillId="0" borderId="102" xfId="0" applyFont="1" applyFill="1" applyBorder="1" applyAlignment="1">
      <alignment horizontal="center" vertical="center" wrapText="1"/>
    </xf>
    <xf numFmtId="0" fontId="88" fillId="0" borderId="0" xfId="0" applyFont="1" applyFill="1" applyAlignment="1">
      <alignment horizontal="left" vertical="center" shrinkToFit="1"/>
    </xf>
    <xf numFmtId="0" fontId="32" fillId="0" borderId="113" xfId="0" applyFont="1" applyFill="1" applyBorder="1" applyAlignment="1">
      <alignment horizontal="center" vertical="center" wrapText="1"/>
    </xf>
    <xf numFmtId="0" fontId="32" fillId="0" borderId="110" xfId="0" applyFont="1" applyFill="1" applyBorder="1" applyAlignment="1">
      <alignment horizontal="center" vertical="center"/>
    </xf>
    <xf numFmtId="0" fontId="32" fillId="0" borderId="113" xfId="0" applyFont="1" applyFill="1" applyBorder="1" applyAlignment="1">
      <alignment horizontal="center" vertical="center"/>
    </xf>
    <xf numFmtId="0" fontId="32" fillId="0" borderId="37" xfId="0" applyFont="1" applyFill="1" applyBorder="1" applyAlignment="1">
      <alignment horizontal="center" vertical="center"/>
    </xf>
    <xf numFmtId="0" fontId="32" fillId="0" borderId="56" xfId="0" applyFont="1" applyFill="1" applyBorder="1" applyAlignment="1">
      <alignment horizontal="center" vertical="center"/>
    </xf>
    <xf numFmtId="0" fontId="32" fillId="0" borderId="0" xfId="0" applyFont="1" applyFill="1" applyAlignment="1">
      <alignment horizontal="right"/>
    </xf>
    <xf numFmtId="0" fontId="227" fillId="0" borderId="111" xfId="63" quotePrefix="1" applyFont="1" applyFill="1" applyBorder="1" applyAlignment="1">
      <alignment horizontal="center" vertical="center"/>
    </xf>
    <xf numFmtId="0" fontId="32" fillId="0" borderId="29" xfId="0" applyFont="1" applyFill="1" applyBorder="1" applyAlignment="1">
      <alignment horizontal="center" vertical="center"/>
    </xf>
    <xf numFmtId="0" fontId="32" fillId="0" borderId="30" xfId="0" applyFont="1" applyFill="1" applyBorder="1" applyAlignment="1">
      <alignment horizontal="center" vertical="center"/>
    </xf>
    <xf numFmtId="0" fontId="32" fillId="0" borderId="48" xfId="0" applyFont="1" applyFill="1" applyBorder="1" applyAlignment="1">
      <alignment horizontal="center" vertical="center"/>
    </xf>
    <xf numFmtId="0" fontId="32" fillId="0" borderId="122" xfId="0" applyFont="1" applyFill="1" applyBorder="1" applyAlignment="1">
      <alignment horizontal="center" vertical="center"/>
    </xf>
    <xf numFmtId="0" fontId="86" fillId="0" borderId="32" xfId="0" applyFont="1" applyFill="1" applyBorder="1" applyAlignment="1">
      <alignment horizontal="center" vertical="center"/>
    </xf>
    <xf numFmtId="0" fontId="32" fillId="0" borderId="127" xfId="0" applyFont="1" applyFill="1" applyBorder="1" applyAlignment="1">
      <alignment horizontal="center" vertical="center"/>
    </xf>
    <xf numFmtId="0" fontId="32" fillId="0" borderId="140" xfId="0" applyFont="1" applyFill="1" applyBorder="1" applyAlignment="1">
      <alignment horizontal="center" vertical="center"/>
    </xf>
    <xf numFmtId="0" fontId="31" fillId="0" borderId="49" xfId="0" applyFont="1" applyFill="1" applyBorder="1" applyAlignment="1">
      <alignment horizontal="center" vertical="center" wrapText="1"/>
    </xf>
    <xf numFmtId="0" fontId="31" fillId="0" borderId="24" xfId="0" applyFont="1" applyFill="1" applyBorder="1" applyAlignment="1">
      <alignment horizontal="center" vertical="center" wrapText="1"/>
    </xf>
    <xf numFmtId="0" fontId="31" fillId="0" borderId="95" xfId="0" applyFont="1" applyFill="1" applyBorder="1" applyAlignment="1">
      <alignment horizontal="center" vertical="center" wrapText="1"/>
    </xf>
    <xf numFmtId="0" fontId="31" fillId="0" borderId="97"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98" xfId="0" applyFont="1" applyFill="1" applyBorder="1" applyAlignment="1">
      <alignment horizontal="center" vertical="center" wrapText="1"/>
    </xf>
    <xf numFmtId="0" fontId="31" fillId="0" borderId="101" xfId="0" applyFont="1" applyFill="1" applyBorder="1" applyAlignment="1">
      <alignment horizontal="center" vertical="center" wrapText="1"/>
    </xf>
    <xf numFmtId="0" fontId="31" fillId="0" borderId="96" xfId="0" applyFont="1" applyFill="1" applyBorder="1" applyAlignment="1">
      <alignment horizontal="center" vertical="center" wrapText="1"/>
    </xf>
    <xf numFmtId="0" fontId="0" fillId="0" borderId="254" xfId="0" applyFont="1" applyFill="1" applyBorder="1" applyAlignment="1">
      <alignment horizontal="left" vertical="center" wrapText="1"/>
    </xf>
    <xf numFmtId="0" fontId="31" fillId="0" borderId="149" xfId="0" applyFont="1" applyFill="1" applyBorder="1" applyAlignment="1">
      <alignment horizontal="center" vertical="center"/>
    </xf>
    <xf numFmtId="0" fontId="31" fillId="0" borderId="166" xfId="0" applyFont="1" applyFill="1" applyBorder="1" applyAlignment="1">
      <alignment horizontal="center" vertical="center"/>
    </xf>
    <xf numFmtId="0" fontId="227" fillId="0" borderId="155" xfId="63" applyFont="1" applyFill="1" applyBorder="1" applyAlignment="1">
      <alignment horizontal="center" vertical="center" wrapText="1"/>
    </xf>
    <xf numFmtId="49" fontId="0" fillId="0" borderId="155" xfId="63" applyNumberFormat="1" applyFont="1" applyFill="1" applyBorder="1" applyAlignment="1">
      <alignment horizontal="center" vertical="center" shrinkToFit="1"/>
    </xf>
    <xf numFmtId="49" fontId="0" fillId="0" borderId="109" xfId="63" applyNumberFormat="1" applyFont="1" applyFill="1" applyBorder="1" applyAlignment="1">
      <alignment horizontal="center" vertical="center" shrinkToFit="1"/>
    </xf>
    <xf numFmtId="0" fontId="0" fillId="0" borderId="108" xfId="63" applyFont="1" applyFill="1" applyBorder="1" applyAlignment="1">
      <alignment vertical="center" shrinkToFit="1"/>
    </xf>
    <xf numFmtId="0" fontId="0" fillId="0" borderId="253"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107" xfId="0" applyFont="1" applyFill="1" applyBorder="1" applyAlignment="1">
      <alignment vertical="center" wrapText="1"/>
    </xf>
    <xf numFmtId="0" fontId="0" fillId="0" borderId="109" xfId="0" applyFont="1" applyFill="1" applyBorder="1" applyAlignment="1">
      <alignment vertical="center" wrapText="1"/>
    </xf>
    <xf numFmtId="0" fontId="0" fillId="0" borderId="160" xfId="0" applyFont="1" applyFill="1" applyBorder="1" applyAlignment="1">
      <alignment vertical="center" wrapText="1"/>
    </xf>
    <xf numFmtId="0" fontId="227" fillId="0" borderId="118" xfId="63" applyFont="1" applyFill="1" applyBorder="1" applyAlignment="1">
      <alignment horizontal="center" vertical="center" wrapText="1"/>
    </xf>
    <xf numFmtId="0" fontId="0" fillId="0" borderId="362" xfId="0" applyFont="1" applyFill="1" applyBorder="1" applyAlignment="1">
      <alignment horizontal="center" vertical="center"/>
    </xf>
    <xf numFmtId="0" fontId="0" fillId="0" borderId="175" xfId="0" applyFont="1" applyFill="1" applyBorder="1" applyAlignment="1">
      <alignment horizontal="center" vertical="center"/>
    </xf>
    <xf numFmtId="0" fontId="0" fillId="0" borderId="167" xfId="0" applyFont="1" applyFill="1" applyBorder="1" applyAlignment="1">
      <alignment horizontal="left" vertical="center" wrapText="1"/>
    </xf>
    <xf numFmtId="183" fontId="0" fillId="0" borderId="172" xfId="0" applyNumberFormat="1" applyFont="1" applyFill="1" applyBorder="1" applyAlignment="1">
      <alignment vertical="center" wrapText="1"/>
    </xf>
    <xf numFmtId="0" fontId="227" fillId="0" borderId="107" xfId="63" applyFont="1" applyFill="1" applyBorder="1" applyAlignment="1">
      <alignment horizontal="center" vertical="center" wrapText="1"/>
    </xf>
    <xf numFmtId="0" fontId="0" fillId="0" borderId="116" xfId="0" quotePrefix="1" applyFont="1" applyFill="1" applyBorder="1" applyAlignment="1">
      <alignment horizontal="center" vertical="center" wrapText="1"/>
    </xf>
    <xf numFmtId="0" fontId="82" fillId="0" borderId="108" xfId="63" applyFill="1" applyBorder="1" applyAlignment="1">
      <alignment horizontal="center" vertical="center" wrapText="1"/>
    </xf>
    <xf numFmtId="0" fontId="0" fillId="0" borderId="117" xfId="0" quotePrefix="1" applyFont="1" applyFill="1" applyBorder="1" applyAlignment="1">
      <alignment horizontal="center" vertical="center" wrapText="1"/>
    </xf>
    <xf numFmtId="0" fontId="0" fillId="0" borderId="117" xfId="0" applyFont="1" applyFill="1" applyBorder="1" applyAlignment="1">
      <alignment horizontal="center" vertical="center"/>
    </xf>
    <xf numFmtId="0" fontId="82" fillId="0" borderId="116" xfId="63" applyFill="1" applyBorder="1" applyAlignment="1">
      <alignment horizontal="center" vertical="center" wrapText="1"/>
    </xf>
    <xf numFmtId="0" fontId="0" fillId="0" borderId="116" xfId="63" quotePrefix="1" applyFont="1" applyFill="1" applyBorder="1" applyAlignment="1">
      <alignment horizontal="center" vertical="center" wrapText="1"/>
    </xf>
    <xf numFmtId="0" fontId="0" fillId="0" borderId="107" xfId="63" applyFont="1" applyFill="1" applyBorder="1" applyAlignment="1">
      <alignment horizontal="center" vertical="center"/>
    </xf>
    <xf numFmtId="0" fontId="0" fillId="0" borderId="41" xfId="0" quotePrefix="1" applyFont="1" applyFill="1" applyBorder="1" applyAlignment="1">
      <alignment horizontal="center" vertical="center" wrapText="1"/>
    </xf>
    <xf numFmtId="0" fontId="0" fillId="0" borderId="56" xfId="0" applyFont="1" applyFill="1" applyBorder="1" applyAlignment="1">
      <alignment vertical="center" wrapText="1"/>
    </xf>
    <xf numFmtId="0" fontId="0" fillId="0" borderId="155" xfId="0" applyFont="1" applyFill="1" applyBorder="1" applyAlignment="1">
      <alignment vertical="center" wrapText="1"/>
    </xf>
    <xf numFmtId="0" fontId="34" fillId="0" borderId="98" xfId="0" applyFont="1" applyFill="1" applyBorder="1" applyAlignment="1">
      <alignment horizontal="center" vertical="center" wrapText="1" shrinkToFit="1"/>
    </xf>
    <xf numFmtId="0" fontId="34" fillId="0" borderId="101"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34" fillId="0" borderId="21" xfId="0" applyFont="1" applyFill="1" applyBorder="1" applyAlignment="1">
      <alignment horizontal="center" vertical="center" shrinkToFit="1"/>
    </xf>
    <xf numFmtId="0" fontId="34" fillId="0" borderId="102"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227" fillId="0" borderId="119" xfId="63" applyFont="1" applyFill="1" applyBorder="1" applyAlignment="1">
      <alignment horizontal="center" vertical="center"/>
    </xf>
    <xf numFmtId="0" fontId="34" fillId="0" borderId="96" xfId="0" applyFont="1" applyFill="1" applyBorder="1" applyAlignment="1">
      <alignment horizontal="center" vertical="center" shrinkToFit="1"/>
    </xf>
    <xf numFmtId="0" fontId="34" fillId="0" borderId="22" xfId="0" applyFont="1" applyFill="1" applyBorder="1" applyAlignment="1">
      <alignment horizontal="center" vertical="center" shrinkToFit="1"/>
    </xf>
    <xf numFmtId="0" fontId="0" fillId="0" borderId="152" xfId="0" quotePrefix="1" applyFont="1" applyFill="1" applyBorder="1" applyAlignment="1">
      <alignment horizontal="center" vertical="center" wrapText="1"/>
    </xf>
    <xf numFmtId="0" fontId="0" fillId="0" borderId="160" xfId="0" applyFont="1" applyFill="1" applyBorder="1" applyAlignment="1">
      <alignment horizontal="center" vertical="center"/>
    </xf>
    <xf numFmtId="0" fontId="34" fillId="0" borderId="20" xfId="0" applyFont="1" applyFill="1" applyBorder="1" applyAlignment="1">
      <alignment horizontal="center" vertical="center" wrapText="1" shrinkToFit="1"/>
    </xf>
    <xf numFmtId="176" fontId="20" fillId="0" borderId="21" xfId="0" applyNumberFormat="1" applyFont="1" applyFill="1" applyBorder="1" applyAlignment="1">
      <alignment horizontal="center" vertical="center" shrinkToFit="1"/>
    </xf>
    <xf numFmtId="176" fontId="20" fillId="0" borderId="22" xfId="0" applyNumberFormat="1" applyFont="1" applyFill="1" applyBorder="1" applyAlignment="1">
      <alignment horizontal="center" vertical="center" shrinkToFit="1"/>
    </xf>
    <xf numFmtId="0" fontId="160" fillId="0" borderId="0" xfId="98" applyFont="1" applyAlignment="1">
      <alignment horizontal="center" vertical="center" wrapText="1"/>
    </xf>
    <xf numFmtId="0" fontId="155" fillId="0" borderId="0" xfId="98" applyFont="1" applyAlignment="1">
      <alignment horizontal="center" vertical="center" wrapText="1"/>
    </xf>
    <xf numFmtId="0" fontId="116" fillId="0" borderId="0" xfId="98" applyFont="1" applyAlignment="1">
      <alignment horizontal="center" vertical="center" wrapText="1"/>
    </xf>
    <xf numFmtId="0" fontId="116" fillId="27" borderId="0" xfId="98" applyFont="1" applyFill="1" applyAlignment="1">
      <alignment horizontal="left" vertical="center" wrapText="1"/>
    </xf>
    <xf numFmtId="176" fontId="66" fillId="28" borderId="0" xfId="53" applyNumberFormat="1" applyFont="1" applyFill="1" applyBorder="1" applyAlignment="1">
      <alignment vertical="center"/>
    </xf>
    <xf numFmtId="0" fontId="116" fillId="0" borderId="0" xfId="98" applyFont="1" applyAlignment="1">
      <alignment horizontal="left" vertical="center" wrapText="1"/>
    </xf>
    <xf numFmtId="0" fontId="160" fillId="27" borderId="18" xfId="98" applyFont="1" applyFill="1" applyBorder="1" applyAlignment="1">
      <alignment horizontal="center" vertical="center" wrapText="1"/>
    </xf>
    <xf numFmtId="0" fontId="160" fillId="27" borderId="11" xfId="98" applyFont="1" applyFill="1" applyBorder="1" applyAlignment="1">
      <alignment horizontal="center" vertical="center" wrapText="1"/>
    </xf>
    <xf numFmtId="0" fontId="160" fillId="27" borderId="26" xfId="98" applyFont="1" applyFill="1" applyBorder="1" applyAlignment="1">
      <alignment horizontal="center" vertical="center" wrapText="1"/>
    </xf>
    <xf numFmtId="0" fontId="160" fillId="27" borderId="12" xfId="98" applyFont="1" applyFill="1" applyBorder="1" applyAlignment="1">
      <alignment horizontal="center" vertical="center" wrapText="1"/>
    </xf>
    <xf numFmtId="0" fontId="160" fillId="0" borderId="13" xfId="98" applyFont="1" applyBorder="1" applyAlignment="1">
      <alignment horizontal="center" vertical="center" wrapText="1"/>
    </xf>
    <xf numFmtId="0" fontId="160" fillId="0" borderId="17" xfId="98" applyFont="1" applyBorder="1" applyAlignment="1">
      <alignment horizontal="center" vertical="center" wrapText="1"/>
    </xf>
    <xf numFmtId="0" fontId="160" fillId="27" borderId="14" xfId="98" applyFont="1" applyFill="1" applyBorder="1" applyAlignment="1">
      <alignment horizontal="center" vertical="center" wrapText="1"/>
    </xf>
    <xf numFmtId="0" fontId="160" fillId="27" borderId="10" xfId="98" applyFont="1" applyFill="1" applyBorder="1" applyAlignment="1">
      <alignment horizontal="center" vertical="center" wrapText="1"/>
    </xf>
    <xf numFmtId="0" fontId="160" fillId="0" borderId="16" xfId="98" applyFont="1" applyBorder="1" applyAlignment="1">
      <alignment horizontal="center" vertical="center" wrapText="1"/>
    </xf>
    <xf numFmtId="0" fontId="160" fillId="28" borderId="14" xfId="98" applyFont="1" applyFill="1" applyBorder="1" applyAlignment="1">
      <alignment horizontal="center" vertical="center" wrapText="1"/>
    </xf>
    <xf numFmtId="38" fontId="160" fillId="27" borderId="26" xfId="98" applyNumberFormat="1" applyFont="1" applyFill="1" applyBorder="1" applyAlignment="1">
      <alignment horizontal="right" vertical="center" wrapText="1"/>
    </xf>
    <xf numFmtId="0" fontId="160" fillId="27" borderId="26" xfId="98" applyFont="1" applyFill="1" applyBorder="1" applyAlignment="1">
      <alignment horizontal="right" vertical="center" wrapText="1"/>
    </xf>
    <xf numFmtId="176" fontId="160" fillId="27" borderId="26" xfId="98" applyNumberFormat="1" applyFont="1" applyFill="1" applyBorder="1" applyAlignment="1">
      <alignment horizontal="right" vertical="center" wrapText="1"/>
    </xf>
    <xf numFmtId="0" fontId="116" fillId="0" borderId="0" xfId="98" applyFont="1" applyAlignment="1">
      <alignment horizontal="left" vertical="center"/>
    </xf>
    <xf numFmtId="0" fontId="158" fillId="0" borderId="0" xfId="98" applyFont="1" applyAlignment="1">
      <alignment horizontal="left" vertical="center" wrapText="1"/>
    </xf>
    <xf numFmtId="0" fontId="160" fillId="28" borderId="11" xfId="98" applyFont="1" applyFill="1" applyBorder="1" applyAlignment="1">
      <alignment horizontal="center" vertical="center" wrapText="1"/>
    </xf>
    <xf numFmtId="0" fontId="160" fillId="28" borderId="26" xfId="98" applyFont="1" applyFill="1" applyBorder="1" applyAlignment="1">
      <alignment horizontal="center" vertical="center" wrapText="1"/>
    </xf>
    <xf numFmtId="0" fontId="160" fillId="28" borderId="12" xfId="98" applyFont="1" applyFill="1" applyBorder="1" applyAlignment="1">
      <alignment horizontal="center" vertical="center" wrapText="1"/>
    </xf>
    <xf numFmtId="0" fontId="160" fillId="0" borderId="11" xfId="98" applyFont="1" applyBorder="1" applyAlignment="1">
      <alignment horizontal="center" vertical="center" wrapText="1"/>
    </xf>
    <xf numFmtId="0" fontId="160" fillId="0" borderId="26" xfId="98" applyFont="1" applyBorder="1" applyAlignment="1">
      <alignment horizontal="center" vertical="center" wrapText="1"/>
    </xf>
    <xf numFmtId="0" fontId="160" fillId="0" borderId="12" xfId="98" applyFont="1" applyBorder="1" applyAlignment="1">
      <alignment horizontal="center" vertical="center" wrapText="1"/>
    </xf>
    <xf numFmtId="0" fontId="171" fillId="0" borderId="0" xfId="98" applyFont="1" applyAlignment="1">
      <alignment horizontal="left" vertical="center" wrapText="1"/>
    </xf>
    <xf numFmtId="0" fontId="171" fillId="0" borderId="0" xfId="98" applyFont="1" applyAlignment="1">
      <alignment horizontal="left" vertical="center"/>
    </xf>
    <xf numFmtId="0" fontId="160" fillId="28" borderId="13" xfId="98" applyFont="1" applyFill="1" applyBorder="1" applyAlignment="1">
      <alignment horizontal="center" vertical="center" wrapText="1"/>
    </xf>
    <xf numFmtId="0" fontId="160" fillId="28" borderId="17" xfId="98" applyFont="1" applyFill="1" applyBorder="1" applyAlignment="1">
      <alignment horizontal="center" vertical="center" wrapText="1"/>
    </xf>
    <xf numFmtId="0" fontId="160" fillId="28" borderId="10" xfId="98" applyFont="1" applyFill="1" applyBorder="1" applyAlignment="1">
      <alignment horizontal="center" vertical="center" wrapText="1"/>
    </xf>
    <xf numFmtId="176" fontId="18" fillId="28" borderId="0" xfId="53" applyNumberFormat="1" applyFont="1" applyFill="1" applyBorder="1" applyAlignment="1">
      <alignment vertical="center"/>
    </xf>
    <xf numFmtId="0" fontId="87" fillId="27" borderId="18" xfId="98" applyFont="1" applyFill="1" applyBorder="1" applyAlignment="1">
      <alignment horizontal="center" vertical="center" wrapText="1"/>
    </xf>
    <xf numFmtId="0" fontId="87" fillId="27" borderId="11" xfId="98" applyFont="1" applyFill="1" applyBorder="1" applyAlignment="1">
      <alignment horizontal="center" vertical="center" wrapText="1"/>
    </xf>
    <xf numFmtId="0" fontId="87" fillId="27" borderId="26" xfId="98" applyFont="1" applyFill="1" applyBorder="1" applyAlignment="1">
      <alignment horizontal="center" vertical="center" wrapText="1"/>
    </xf>
    <xf numFmtId="0" fontId="87" fillId="27" borderId="12" xfId="98" applyFont="1" applyFill="1" applyBorder="1" applyAlignment="1">
      <alignment horizontal="center" vertical="center" wrapText="1"/>
    </xf>
    <xf numFmtId="0" fontId="87" fillId="0" borderId="0" xfId="98" applyFont="1" applyAlignment="1">
      <alignment horizontal="center" vertical="center" wrapText="1"/>
    </xf>
    <xf numFmtId="0" fontId="87" fillId="0" borderId="0" xfId="98" applyFont="1" applyAlignment="1">
      <alignment horizontal="left" vertical="center" wrapText="1"/>
    </xf>
    <xf numFmtId="0" fontId="87" fillId="0" borderId="18" xfId="98" applyFont="1" applyBorder="1" applyAlignment="1">
      <alignment horizontal="center" vertical="center" wrapText="1"/>
    </xf>
    <xf numFmtId="0" fontId="87" fillId="28" borderId="26" xfId="98" applyFont="1" applyFill="1" applyBorder="1" applyAlignment="1">
      <alignment horizontal="center" vertical="center" wrapText="1"/>
    </xf>
    <xf numFmtId="0" fontId="87" fillId="28" borderId="12" xfId="98" applyFont="1" applyFill="1" applyBorder="1" applyAlignment="1">
      <alignment horizontal="center" vertical="center" wrapText="1"/>
    </xf>
    <xf numFmtId="176" fontId="87" fillId="27" borderId="26" xfId="98" applyNumberFormat="1" applyFont="1" applyFill="1" applyBorder="1" applyAlignment="1">
      <alignment horizontal="center" vertical="center" wrapText="1"/>
    </xf>
    <xf numFmtId="176" fontId="87" fillId="27" borderId="12" xfId="98" applyNumberFormat="1" applyFont="1" applyFill="1" applyBorder="1" applyAlignment="1">
      <alignment horizontal="center" vertical="center" wrapText="1"/>
    </xf>
    <xf numFmtId="0" fontId="87" fillId="0" borderId="13" xfId="98" applyFont="1" applyBorder="1" applyAlignment="1">
      <alignment horizontal="center" vertical="center" wrapText="1"/>
    </xf>
    <xf numFmtId="0" fontId="87" fillId="0" borderId="17" xfId="98" applyFont="1" applyBorder="1" applyAlignment="1">
      <alignment horizontal="center" vertical="center" wrapText="1"/>
    </xf>
    <xf numFmtId="0" fontId="87" fillId="0" borderId="16" xfId="98" applyFont="1" applyBorder="1" applyAlignment="1">
      <alignment horizontal="center" vertical="center" wrapText="1"/>
    </xf>
    <xf numFmtId="0" fontId="87" fillId="28" borderId="11" xfId="98" applyFont="1" applyFill="1" applyBorder="1" applyAlignment="1">
      <alignment horizontal="center" vertical="center" wrapText="1"/>
    </xf>
    <xf numFmtId="0" fontId="87" fillId="27" borderId="14" xfId="98" applyFont="1" applyFill="1" applyBorder="1" applyAlignment="1">
      <alignment horizontal="center" vertical="center" wrapText="1"/>
    </xf>
    <xf numFmtId="0" fontId="87" fillId="27" borderId="10" xfId="98" applyFont="1" applyFill="1" applyBorder="1" applyAlignment="1">
      <alignment horizontal="center" vertical="center" wrapText="1"/>
    </xf>
    <xf numFmtId="0" fontId="87" fillId="28" borderId="14" xfId="98" applyFont="1" applyFill="1" applyBorder="1" applyAlignment="1">
      <alignment horizontal="center" vertical="center" wrapText="1"/>
    </xf>
    <xf numFmtId="0" fontId="87" fillId="28" borderId="10" xfId="98" applyFont="1" applyFill="1" applyBorder="1" applyAlignment="1">
      <alignment horizontal="center" vertical="center" wrapText="1"/>
    </xf>
    <xf numFmtId="0" fontId="157" fillId="0" borderId="14" xfId="98" applyFont="1" applyBorder="1" applyAlignment="1">
      <alignment horizontal="left" vertical="center"/>
    </xf>
    <xf numFmtId="0" fontId="157" fillId="0" borderId="0" xfId="98" applyFont="1" applyAlignment="1">
      <alignment horizontal="left" vertical="center" wrapText="1"/>
    </xf>
    <xf numFmtId="0" fontId="157" fillId="0" borderId="0" xfId="98" applyFont="1" applyBorder="1" applyAlignment="1">
      <alignment horizontal="left" vertical="center"/>
    </xf>
    <xf numFmtId="176" fontId="87" fillId="27" borderId="11" xfId="98" applyNumberFormat="1" applyFont="1" applyFill="1" applyBorder="1" applyAlignment="1">
      <alignment horizontal="center" vertical="center" wrapText="1"/>
    </xf>
    <xf numFmtId="0" fontId="2" fillId="0" borderId="16" xfId="98" applyBorder="1" applyAlignment="1">
      <alignment horizontal="left" vertical="center"/>
    </xf>
    <xf numFmtId="0" fontId="2" fillId="0" borderId="0" xfId="98" applyBorder="1" applyAlignment="1">
      <alignment horizontal="left" vertical="center"/>
    </xf>
    <xf numFmtId="0" fontId="2" fillId="0" borderId="15" xfId="98" applyBorder="1" applyAlignment="1">
      <alignment horizontal="left" vertical="center"/>
    </xf>
    <xf numFmtId="0" fontId="2" fillId="0" borderId="17" xfId="98" applyBorder="1" applyAlignment="1">
      <alignment horizontal="center" vertical="center"/>
    </xf>
    <xf numFmtId="0" fontId="2" fillId="0" borderId="10" xfId="98" applyBorder="1" applyAlignment="1">
      <alignment horizontal="center" vertical="center"/>
    </xf>
    <xf numFmtId="0" fontId="2" fillId="0" borderId="24" xfId="98" applyBorder="1" applyAlignment="1">
      <alignment horizontal="center" vertical="center"/>
    </xf>
    <xf numFmtId="0" fontId="2" fillId="0" borderId="11" xfId="98" applyBorder="1" applyAlignment="1">
      <alignment horizontal="left" vertical="center"/>
    </xf>
    <xf numFmtId="0" fontId="2" fillId="0" borderId="26" xfId="98" applyBorder="1" applyAlignment="1">
      <alignment horizontal="left" vertical="center"/>
    </xf>
    <xf numFmtId="0" fontId="2" fillId="0" borderId="12" xfId="98" applyBorder="1" applyAlignment="1">
      <alignment horizontal="left" vertical="center"/>
    </xf>
    <xf numFmtId="0" fontId="2" fillId="0" borderId="16" xfId="98" applyBorder="1" applyAlignment="1">
      <alignment horizontal="center" vertical="center"/>
    </xf>
    <xf numFmtId="0" fontId="2" fillId="0" borderId="0" xfId="98" applyBorder="1" applyAlignment="1">
      <alignment horizontal="center" vertical="center"/>
    </xf>
    <xf numFmtId="0" fontId="2" fillId="0" borderId="15" xfId="98" applyBorder="1" applyAlignment="1">
      <alignment horizontal="center" vertical="center"/>
    </xf>
    <xf numFmtId="38" fontId="87" fillId="27" borderId="26" xfId="98" applyNumberFormat="1" applyFont="1" applyFill="1" applyBorder="1" applyAlignment="1">
      <alignment horizontal="right" vertical="center" wrapText="1"/>
    </xf>
    <xf numFmtId="38" fontId="87" fillId="28" borderId="26" xfId="98" applyNumberFormat="1" applyFont="1" applyFill="1" applyBorder="1" applyAlignment="1">
      <alignment horizontal="right" vertical="center" wrapText="1"/>
    </xf>
    <xf numFmtId="0" fontId="2" fillId="0" borderId="13" xfId="98" applyBorder="1" applyAlignment="1">
      <alignment horizontal="left" vertical="center"/>
    </xf>
    <xf numFmtId="0" fontId="2" fillId="0" borderId="14" xfId="98" applyBorder="1" applyAlignment="1">
      <alignment horizontal="left" vertical="center"/>
    </xf>
    <xf numFmtId="0" fontId="2" fillId="0" borderId="25" xfId="98" applyBorder="1" applyAlignment="1">
      <alignment horizontal="left" vertical="center"/>
    </xf>
    <xf numFmtId="0" fontId="157" fillId="0" borderId="10" xfId="98" applyFont="1" applyBorder="1" applyAlignment="1">
      <alignment horizontal="left" vertical="center"/>
    </xf>
    <xf numFmtId="0" fontId="157" fillId="0" borderId="0" xfId="98" applyFont="1" applyAlignment="1">
      <alignment horizontal="left" vertical="center"/>
    </xf>
    <xf numFmtId="176" fontId="18" fillId="28" borderId="0" xfId="53" applyNumberFormat="1" applyFont="1" applyFill="1" applyBorder="1" applyAlignment="1">
      <alignment horizontal="left" vertical="center"/>
    </xf>
    <xf numFmtId="0" fontId="212" fillId="0" borderId="0" xfId="98" applyFont="1" applyAlignment="1">
      <alignment horizontal="center" vertical="center"/>
    </xf>
    <xf numFmtId="0" fontId="212" fillId="0" borderId="0" xfId="98" applyFont="1" applyAlignment="1">
      <alignment horizontal="left" vertical="top"/>
    </xf>
    <xf numFmtId="0" fontId="219" fillId="0" borderId="0" xfId="98" applyFont="1" applyAlignment="1">
      <alignment horizontal="left" vertical="top"/>
    </xf>
    <xf numFmtId="0" fontId="212" fillId="28" borderId="0" xfId="98" applyFont="1" applyFill="1" applyAlignment="1">
      <alignment horizontal="left" vertical="top" wrapText="1"/>
    </xf>
    <xf numFmtId="0" fontId="217" fillId="0" borderId="0" xfId="98" applyFont="1" applyAlignment="1">
      <alignment horizontal="center" vertical="center" wrapText="1"/>
    </xf>
    <xf numFmtId="0" fontId="172" fillId="0" borderId="0" xfId="98" applyFont="1">
      <alignment vertical="center"/>
    </xf>
    <xf numFmtId="0" fontId="212" fillId="0" borderId="0" xfId="98" applyFont="1" applyFill="1" applyAlignment="1">
      <alignment horizontal="left" vertical="top" wrapText="1"/>
    </xf>
    <xf numFmtId="0" fontId="212" fillId="28" borderId="0" xfId="98" applyFont="1" applyFill="1" applyAlignment="1">
      <alignment horizontal="left" vertical="center"/>
    </xf>
    <xf numFmtId="0" fontId="212" fillId="27" borderId="0" xfId="98" applyFont="1" applyFill="1" applyAlignment="1">
      <alignment horizontal="left" vertical="center"/>
    </xf>
    <xf numFmtId="0" fontId="216" fillId="0" borderId="0" xfId="98" applyFont="1" applyAlignment="1">
      <alignment horizontal="justify" vertical="center" wrapText="1"/>
    </xf>
    <xf numFmtId="0" fontId="212" fillId="0" borderId="0" xfId="98" applyFont="1">
      <alignment vertical="center"/>
    </xf>
    <xf numFmtId="0" fontId="212" fillId="27" borderId="0" xfId="98" applyFont="1" applyFill="1" applyAlignment="1">
      <alignment horizontal="left" vertical="top" wrapText="1"/>
    </xf>
    <xf numFmtId="0" fontId="216" fillId="0" borderId="0" xfId="98" applyFont="1" applyAlignment="1">
      <alignment horizontal="center" vertical="center" wrapText="1"/>
    </xf>
    <xf numFmtId="0" fontId="212" fillId="27" borderId="0" xfId="98" applyFont="1" applyFill="1" applyAlignment="1">
      <alignment horizontal="left" vertical="center" wrapText="1"/>
    </xf>
    <xf numFmtId="0" fontId="212" fillId="27" borderId="0" xfId="98" applyFont="1" applyFill="1" applyAlignment="1">
      <alignment horizontal="left" vertical="top"/>
    </xf>
    <xf numFmtId="0" fontId="212" fillId="0" borderId="0" xfId="98" applyFont="1" applyFill="1" applyAlignment="1">
      <alignment horizontal="left" vertical="center"/>
    </xf>
    <xf numFmtId="0" fontId="212" fillId="0" borderId="0" xfId="98" applyFont="1" applyFill="1" applyAlignment="1">
      <alignment horizontal="center" vertical="center"/>
    </xf>
    <xf numFmtId="0" fontId="216" fillId="27" borderId="0" xfId="98" applyFont="1" applyFill="1" applyAlignment="1">
      <alignment horizontal="left" vertical="center" wrapText="1"/>
    </xf>
    <xf numFmtId="0" fontId="212" fillId="27" borderId="0" xfId="98" applyFont="1" applyFill="1" applyAlignment="1">
      <alignment horizontal="right" vertical="center"/>
    </xf>
    <xf numFmtId="0" fontId="212" fillId="28" borderId="0" xfId="98" applyFont="1" applyFill="1" applyAlignment="1">
      <alignment horizontal="center" vertical="center"/>
    </xf>
    <xf numFmtId="0" fontId="175" fillId="27" borderId="10" xfId="99" applyFont="1" applyFill="1" applyBorder="1" applyAlignment="1">
      <alignment horizontal="center" vertical="center"/>
    </xf>
    <xf numFmtId="0" fontId="175" fillId="0" borderId="10" xfId="99" applyFont="1" applyBorder="1" applyAlignment="1">
      <alignment horizontal="center" vertical="center"/>
    </xf>
    <xf numFmtId="0" fontId="175" fillId="0" borderId="11" xfId="99" applyFont="1" applyBorder="1" applyAlignment="1">
      <alignment horizontal="center" vertical="center"/>
    </xf>
    <xf numFmtId="0" fontId="175" fillId="0" borderId="12" xfId="99" applyFont="1" applyBorder="1" applyAlignment="1">
      <alignment horizontal="center" vertical="center"/>
    </xf>
    <xf numFmtId="0" fontId="175" fillId="27" borderId="0" xfId="99" applyFont="1" applyFill="1" applyAlignment="1">
      <alignment horizontal="center" vertical="center"/>
    </xf>
    <xf numFmtId="0" fontId="175" fillId="27" borderId="0" xfId="99" applyFont="1" applyFill="1" applyAlignment="1">
      <alignment horizontal="left" vertical="center"/>
    </xf>
    <xf numFmtId="176" fontId="58" fillId="28" borderId="0" xfId="53" applyNumberFormat="1" applyFont="1" applyFill="1" applyBorder="1" applyAlignment="1">
      <alignment horizontal="center" vertical="center"/>
    </xf>
    <xf numFmtId="0" fontId="178" fillId="0" borderId="37" xfId="99" applyFont="1" applyBorder="1" applyAlignment="1">
      <alignment horizontal="center" vertical="top" wrapText="1"/>
    </xf>
    <xf numFmtId="0" fontId="178" fillId="0" borderId="29" xfId="99" applyFont="1" applyBorder="1" applyAlignment="1">
      <alignment horizontal="center" vertical="top" wrapText="1"/>
    </xf>
    <xf numFmtId="0" fontId="178" fillId="0" borderId="30" xfId="99" applyFont="1" applyBorder="1" applyAlignment="1">
      <alignment horizontal="center" vertical="top" wrapText="1"/>
    </xf>
    <xf numFmtId="0" fontId="178" fillId="0" borderId="38" xfId="99" applyFont="1" applyBorder="1" applyAlignment="1">
      <alignment horizontal="center" vertical="top" wrapText="1"/>
    </xf>
    <xf numFmtId="0" fontId="178" fillId="0" borderId="0" xfId="99" applyFont="1" applyBorder="1" applyAlignment="1">
      <alignment horizontal="center" vertical="top" wrapText="1"/>
    </xf>
    <xf numFmtId="0" fontId="178" fillId="0" borderId="31" xfId="99" applyFont="1" applyBorder="1" applyAlignment="1">
      <alignment horizontal="center" vertical="top" wrapText="1"/>
    </xf>
    <xf numFmtId="0" fontId="178" fillId="0" borderId="44" xfId="99" applyFont="1" applyBorder="1" applyAlignment="1">
      <alignment horizontal="center" vertical="top" wrapText="1"/>
    </xf>
    <xf numFmtId="0" fontId="178" fillId="0" borderId="32" xfId="99" applyFont="1" applyBorder="1" applyAlignment="1">
      <alignment horizontal="center" vertical="top" wrapText="1"/>
    </xf>
    <xf numFmtId="0" fontId="178" fillId="0" borderId="33" xfId="99" applyFont="1" applyBorder="1" applyAlignment="1">
      <alignment horizontal="center" vertical="top" wrapText="1"/>
    </xf>
    <xf numFmtId="0" fontId="178" fillId="0" borderId="313" xfId="99" applyFont="1" applyBorder="1" applyAlignment="1">
      <alignment vertical="top" wrapText="1"/>
    </xf>
    <xf numFmtId="0" fontId="178" fillId="0" borderId="134" xfId="99" applyFont="1" applyBorder="1" applyAlignment="1">
      <alignment vertical="top" wrapText="1"/>
    </xf>
    <xf numFmtId="0" fontId="178" fillId="0" borderId="136" xfId="99" applyFont="1" applyBorder="1" applyAlignment="1">
      <alignment vertical="top" wrapText="1"/>
    </xf>
    <xf numFmtId="0" fontId="178" fillId="0" borderId="0" xfId="99" applyFont="1" applyBorder="1" applyAlignment="1">
      <alignment vertical="top" wrapText="1"/>
    </xf>
    <xf numFmtId="0" fontId="178" fillId="0" borderId="31" xfId="99" applyFont="1" applyBorder="1" applyAlignment="1">
      <alignment vertical="top" wrapText="1"/>
    </xf>
    <xf numFmtId="0" fontId="178" fillId="0" borderId="32" xfId="99" applyFont="1" applyBorder="1" applyAlignment="1">
      <alignment vertical="top" wrapText="1"/>
    </xf>
    <xf numFmtId="0" fontId="178" fillId="0" borderId="33" xfId="99" applyFont="1" applyBorder="1" applyAlignment="1">
      <alignment vertical="top" wrapText="1"/>
    </xf>
    <xf numFmtId="0" fontId="181" fillId="0" borderId="37" xfId="99" applyFont="1" applyBorder="1" applyAlignment="1">
      <alignment horizontal="center" vertical="center" wrapText="1"/>
    </xf>
    <xf numFmtId="0" fontId="181" fillId="0" borderId="29" xfId="99" applyFont="1" applyBorder="1" applyAlignment="1">
      <alignment horizontal="center" vertical="center" wrapText="1"/>
    </xf>
    <xf numFmtId="0" fontId="181" fillId="0" borderId="30" xfId="99" applyFont="1" applyBorder="1" applyAlignment="1">
      <alignment horizontal="center" vertical="center" wrapText="1"/>
    </xf>
    <xf numFmtId="0" fontId="181" fillId="0" borderId="38" xfId="99" applyFont="1" applyBorder="1" applyAlignment="1">
      <alignment horizontal="center" vertical="center" wrapText="1"/>
    </xf>
    <xf numFmtId="0" fontId="181" fillId="0" borderId="0" xfId="99" applyFont="1" applyBorder="1" applyAlignment="1">
      <alignment horizontal="center" vertical="center" wrapText="1"/>
    </xf>
    <xf numFmtId="0" fontId="181" fillId="0" borderId="31" xfId="99" applyFont="1" applyBorder="1" applyAlignment="1">
      <alignment horizontal="center" vertical="center" wrapText="1"/>
    </xf>
    <xf numFmtId="0" fontId="178" fillId="0" borderId="29" xfId="99" applyFont="1" applyBorder="1" applyAlignment="1">
      <alignment vertical="top" wrapText="1"/>
    </xf>
    <xf numFmtId="0" fontId="178" fillId="0" borderId="30" xfId="99" applyFont="1" applyBorder="1" applyAlignment="1">
      <alignment vertical="top" wrapText="1"/>
    </xf>
    <xf numFmtId="0" fontId="179" fillId="0" borderId="0" xfId="99" applyFont="1" applyFill="1" applyAlignment="1">
      <alignment horizontal="center"/>
    </xf>
    <xf numFmtId="0" fontId="178" fillId="0" borderId="0" xfId="99" applyFont="1" applyFill="1" applyAlignment="1">
      <alignment horizontal="center"/>
    </xf>
    <xf numFmtId="0" fontId="178" fillId="0" borderId="31" xfId="99" applyFont="1" applyFill="1" applyBorder="1" applyAlignment="1">
      <alignment horizontal="center"/>
    </xf>
    <xf numFmtId="0" fontId="178" fillId="0" borderId="274" xfId="99" applyFont="1" applyFill="1" applyBorder="1" applyAlignment="1">
      <alignment horizontal="center"/>
    </xf>
    <xf numFmtId="0" fontId="178" fillId="0" borderId="129" xfId="99" applyFont="1" applyFill="1" applyBorder="1" applyAlignment="1">
      <alignment horizontal="center"/>
    </xf>
    <xf numFmtId="0" fontId="178" fillId="0" borderId="63" xfId="99" applyFont="1" applyFill="1" applyBorder="1" applyAlignment="1">
      <alignment horizontal="center"/>
    </xf>
    <xf numFmtId="0" fontId="238" fillId="0" borderId="0" xfId="99" applyFont="1" applyFill="1" applyBorder="1" applyAlignment="1">
      <alignment horizontal="center"/>
    </xf>
    <xf numFmtId="0" fontId="239" fillId="0" borderId="0" xfId="99" applyFont="1" applyFill="1" applyBorder="1" applyAlignment="1">
      <alignment horizontal="center"/>
    </xf>
    <xf numFmtId="0" fontId="180" fillId="0" borderId="274" xfId="99" applyFont="1" applyFill="1" applyBorder="1" applyAlignment="1">
      <alignment horizontal="center" vertical="center" wrapText="1" shrinkToFit="1"/>
    </xf>
    <xf numFmtId="0" fontId="180" fillId="0" borderId="129" xfId="99" applyFont="1" applyFill="1" applyBorder="1" applyAlignment="1">
      <alignment horizontal="center" vertical="center" wrapText="1" shrinkToFit="1"/>
    </xf>
    <xf numFmtId="0" fontId="180" fillId="0" borderId="63" xfId="99" applyFont="1" applyFill="1" applyBorder="1" applyAlignment="1">
      <alignment horizontal="center" vertical="center" wrapText="1" shrinkToFit="1"/>
    </xf>
    <xf numFmtId="0" fontId="178" fillId="0" borderId="37" xfId="99" applyFont="1" applyFill="1" applyBorder="1" applyAlignment="1">
      <alignment horizontal="left" vertical="center" wrapText="1"/>
    </xf>
    <xf numFmtId="0" fontId="178" fillId="0" borderId="29" xfId="99" applyFont="1" applyFill="1" applyBorder="1" applyAlignment="1">
      <alignment horizontal="left" vertical="center" wrapText="1"/>
    </xf>
    <xf numFmtId="0" fontId="178" fillId="0" borderId="30" xfId="99" applyFont="1" applyFill="1" applyBorder="1" applyAlignment="1">
      <alignment horizontal="left" vertical="center" wrapText="1"/>
    </xf>
    <xf numFmtId="0" fontId="178" fillId="0" borderId="138" xfId="99" applyFont="1" applyBorder="1" applyAlignment="1">
      <alignment horizontal="center" vertical="center" wrapText="1"/>
    </xf>
    <xf numFmtId="0" fontId="178" fillId="0" borderId="266" xfId="99" applyFont="1" applyBorder="1" applyAlignment="1">
      <alignment horizontal="center" vertical="center" wrapText="1"/>
    </xf>
    <xf numFmtId="0" fontId="178" fillId="0" borderId="141" xfId="99" applyFont="1" applyBorder="1" applyAlignment="1">
      <alignment horizontal="center" vertical="center" wrapText="1"/>
    </xf>
    <xf numFmtId="0" fontId="178" fillId="0" borderId="142" xfId="99" applyFont="1" applyBorder="1" applyAlignment="1">
      <alignment horizontal="center" vertical="center" wrapText="1"/>
    </xf>
    <xf numFmtId="0" fontId="178" fillId="0" borderId="143" xfId="99" applyFont="1" applyBorder="1" applyAlignment="1">
      <alignment horizontal="center" vertical="center" wrapText="1"/>
    </xf>
    <xf numFmtId="0" fontId="178" fillId="0" borderId="314" xfId="99" applyFont="1" applyBorder="1" applyAlignment="1">
      <alignment horizontal="center" vertical="center" wrapText="1"/>
    </xf>
    <xf numFmtId="0" fontId="178" fillId="0" borderId="132" xfId="99" applyFont="1" applyBorder="1" applyAlignment="1">
      <alignment horizontal="left" vertical="top" wrapText="1"/>
    </xf>
    <xf numFmtId="0" fontId="178" fillId="0" borderId="96" xfId="99" applyFont="1" applyBorder="1" applyAlignment="1">
      <alignment horizontal="left" vertical="top" wrapText="1"/>
    </xf>
    <xf numFmtId="0" fontId="147" fillId="0" borderId="29" xfId="99" applyFont="1" applyBorder="1" applyAlignment="1"/>
    <xf numFmtId="0" fontId="147" fillId="0" borderId="30" xfId="99" applyFont="1" applyBorder="1" applyAlignment="1"/>
    <xf numFmtId="0" fontId="178" fillId="0" borderId="10" xfId="99" applyFont="1" applyBorder="1" applyAlignment="1">
      <alignment vertical="top" wrapText="1"/>
    </xf>
    <xf numFmtId="0" fontId="178" fillId="0" borderId="34" xfId="99" applyFont="1" applyBorder="1" applyAlignment="1">
      <alignment vertical="top" wrapText="1"/>
    </xf>
    <xf numFmtId="0" fontId="178" fillId="0" borderId="98" xfId="99" applyFont="1" applyBorder="1" applyAlignment="1">
      <alignment horizontal="left" vertical="top" wrapText="1"/>
    </xf>
    <xf numFmtId="0" fontId="178" fillId="0" borderId="101" xfId="99" applyFont="1" applyBorder="1" applyAlignment="1">
      <alignment horizontal="left" vertical="top" wrapText="1"/>
    </xf>
    <xf numFmtId="0" fontId="178" fillId="0" borderId="104" xfId="99" applyFont="1" applyBorder="1" applyAlignment="1">
      <alignment horizontal="left" vertical="top" wrapText="1"/>
    </xf>
    <xf numFmtId="0" fontId="178" fillId="0" borderId="14" xfId="99" applyFont="1" applyBorder="1" applyAlignment="1">
      <alignment vertical="top" wrapText="1"/>
    </xf>
    <xf numFmtId="0" fontId="178" fillId="0" borderId="43" xfId="99" applyFont="1" applyBorder="1" applyAlignment="1">
      <alignment vertical="top" wrapText="1"/>
    </xf>
    <xf numFmtId="0" fontId="178" fillId="0" borderId="12" xfId="99" applyFont="1" applyBorder="1" applyAlignment="1">
      <alignment vertical="top" wrapText="1"/>
    </xf>
    <xf numFmtId="0" fontId="178" fillId="0" borderId="13" xfId="99" applyFont="1" applyBorder="1" applyAlignment="1">
      <alignment vertical="center" wrapText="1"/>
    </xf>
    <xf numFmtId="0" fontId="178" fillId="0" borderId="16" xfId="99" applyFont="1" applyBorder="1" applyAlignment="1">
      <alignment vertical="center" wrapText="1"/>
    </xf>
    <xf numFmtId="0" fontId="178" fillId="0" borderId="88" xfId="99" applyFont="1" applyBorder="1" applyAlignment="1">
      <alignment vertical="center" wrapText="1"/>
    </xf>
    <xf numFmtId="0" fontId="184" fillId="0" borderId="14" xfId="99" applyFont="1" applyBorder="1" applyAlignment="1">
      <alignment vertical="center" wrapText="1"/>
    </xf>
    <xf numFmtId="0" fontId="186" fillId="0" borderId="14" xfId="99" applyFont="1" applyBorder="1" applyAlignment="1">
      <alignment vertical="center" wrapText="1"/>
    </xf>
    <xf numFmtId="0" fontId="186" fillId="0" borderId="25" xfId="99" applyFont="1" applyBorder="1" applyAlignment="1">
      <alignment vertical="center" wrapText="1"/>
    </xf>
    <xf numFmtId="0" fontId="186" fillId="0" borderId="0" xfId="99" applyFont="1" applyBorder="1" applyAlignment="1">
      <alignment vertical="center" wrapText="1"/>
    </xf>
    <xf numFmtId="0" fontId="186" fillId="0" borderId="15" xfId="99" applyFont="1" applyBorder="1" applyAlignment="1">
      <alignment vertical="center" wrapText="1"/>
    </xf>
    <xf numFmtId="0" fontId="186" fillId="0" borderId="10" xfId="99" applyFont="1" applyBorder="1" applyAlignment="1">
      <alignment vertical="center" wrapText="1"/>
    </xf>
    <xf numFmtId="0" fontId="186" fillId="0" borderId="24" xfId="99" applyFont="1" applyBorder="1" applyAlignment="1">
      <alignment vertical="center" wrapText="1"/>
    </xf>
    <xf numFmtId="0" fontId="178" fillId="0" borderId="29" xfId="99" applyFont="1" applyBorder="1" applyAlignment="1">
      <alignment horizontal="center" vertical="center"/>
    </xf>
    <xf numFmtId="0" fontId="178" fillId="0" borderId="126" xfId="99" applyFont="1" applyBorder="1" applyAlignment="1">
      <alignment horizontal="center" vertical="center" shrinkToFit="1"/>
    </xf>
    <xf numFmtId="0" fontId="178" fillId="0" borderId="29" xfId="99" applyFont="1" applyBorder="1" applyAlignment="1">
      <alignment horizontal="center" vertical="center" shrinkToFit="1"/>
    </xf>
    <xf numFmtId="0" fontId="178" fillId="0" borderId="30" xfId="99" applyFont="1" applyBorder="1" applyAlignment="1">
      <alignment horizontal="center" vertical="center" shrinkToFit="1"/>
    </xf>
    <xf numFmtId="0" fontId="183" fillId="0" borderId="18" xfId="99" applyFont="1" applyBorder="1" applyAlignment="1">
      <alignment vertical="top" wrapText="1"/>
    </xf>
    <xf numFmtId="0" fontId="183" fillId="0" borderId="142" xfId="99" applyFont="1" applyBorder="1" applyAlignment="1">
      <alignment vertical="top" wrapText="1"/>
    </xf>
    <xf numFmtId="0" fontId="178" fillId="0" borderId="18" xfId="99" applyFont="1" applyBorder="1" applyAlignment="1">
      <alignment vertical="top" wrapText="1"/>
    </xf>
    <xf numFmtId="0" fontId="178" fillId="0" borderId="142" xfId="99" applyFont="1" applyBorder="1" applyAlignment="1">
      <alignment vertical="top" wrapText="1"/>
    </xf>
    <xf numFmtId="0" fontId="187" fillId="0" borderId="13" xfId="99" applyFont="1" applyFill="1" applyBorder="1" applyAlignment="1">
      <alignment horizontal="center" vertical="center" wrapText="1"/>
    </xf>
    <xf numFmtId="0" fontId="187" fillId="0" borderId="16" xfId="99" applyFont="1" applyFill="1" applyBorder="1" applyAlignment="1">
      <alignment horizontal="center" vertical="center" wrapText="1"/>
    </xf>
    <xf numFmtId="0" fontId="185" fillId="0" borderId="14" xfId="99" applyFont="1" applyFill="1" applyBorder="1" applyAlignment="1">
      <alignment vertical="center" wrapText="1"/>
    </xf>
    <xf numFmtId="0" fontId="185" fillId="0" borderId="43" xfId="99" applyFont="1" applyFill="1" applyBorder="1" applyAlignment="1">
      <alignment vertical="center" wrapText="1"/>
    </xf>
    <xf numFmtId="0" fontId="185" fillId="0" borderId="0" xfId="99" applyFont="1" applyFill="1" applyBorder="1" applyAlignment="1">
      <alignment vertical="center" wrapText="1"/>
    </xf>
    <xf numFmtId="0" fontId="185" fillId="0" borderId="31" xfId="99" applyFont="1" applyFill="1" applyBorder="1" applyAlignment="1">
      <alignment vertical="center" wrapText="1"/>
    </xf>
    <xf numFmtId="0" fontId="185" fillId="0" borderId="10" xfId="99" applyFont="1" applyFill="1" applyBorder="1" applyAlignment="1">
      <alignment vertical="center" wrapText="1"/>
    </xf>
    <xf numFmtId="0" fontId="185" fillId="0" borderId="34" xfId="99" applyFont="1" applyFill="1" applyBorder="1" applyAlignment="1">
      <alignment vertical="center" wrapText="1"/>
    </xf>
    <xf numFmtId="0" fontId="184" fillId="0" borderId="0" xfId="99" applyFont="1" applyBorder="1" applyAlignment="1">
      <alignment vertical="center" wrapText="1"/>
    </xf>
    <xf numFmtId="0" fontId="186" fillId="0" borderId="32" xfId="99" applyFont="1" applyBorder="1" applyAlignment="1">
      <alignment vertical="center" wrapText="1"/>
    </xf>
    <xf numFmtId="0" fontId="186" fillId="0" borderId="35" xfId="99" applyFont="1" applyBorder="1" applyAlignment="1">
      <alignment vertical="center" wrapText="1"/>
    </xf>
    <xf numFmtId="0" fontId="184" fillId="0" borderId="101" xfId="99" applyFont="1" applyBorder="1" applyAlignment="1">
      <alignment vertical="center" wrapText="1"/>
    </xf>
    <xf numFmtId="0" fontId="184" fillId="0" borderId="104" xfId="99" applyFont="1" applyBorder="1" applyAlignment="1">
      <alignment vertical="center" wrapText="1"/>
    </xf>
    <xf numFmtId="0" fontId="185" fillId="0" borderId="32" xfId="99" applyFont="1" applyFill="1" applyBorder="1" applyAlignment="1">
      <alignment vertical="center" wrapText="1"/>
    </xf>
    <xf numFmtId="0" fontId="185" fillId="0" borderId="33" xfId="99" applyFont="1" applyFill="1" applyBorder="1" applyAlignment="1">
      <alignment vertical="center" wrapText="1"/>
    </xf>
    <xf numFmtId="0" fontId="181" fillId="0" borderId="113" xfId="99" applyFont="1" applyBorder="1" applyAlignment="1">
      <alignment horizontal="center" vertical="center" wrapText="1"/>
    </xf>
    <xf numFmtId="0" fontId="181" fillId="0" borderId="109" xfId="99" applyFont="1" applyBorder="1" applyAlignment="1">
      <alignment horizontal="center" vertical="center" wrapText="1"/>
    </xf>
    <xf numFmtId="0" fontId="181" fillId="0" borderId="112" xfId="99" applyFont="1" applyBorder="1" applyAlignment="1">
      <alignment horizontal="center" vertical="center" wrapText="1"/>
    </xf>
    <xf numFmtId="0" fontId="178" fillId="0" borderId="24" xfId="99" applyFont="1" applyBorder="1" applyAlignment="1">
      <alignment horizontal="center" vertical="center"/>
    </xf>
    <xf numFmtId="0" fontId="178" fillId="0" borderId="22" xfId="99" applyFont="1" applyBorder="1" applyAlignment="1">
      <alignment horizontal="center" vertical="center"/>
    </xf>
    <xf numFmtId="0" fontId="178" fillId="0" borderId="12" xfId="99" applyFont="1" applyBorder="1" applyAlignment="1">
      <alignment horizontal="center" vertical="center"/>
    </xf>
    <xf numFmtId="0" fontId="178" fillId="0" borderId="18" xfId="99" applyFont="1" applyBorder="1" applyAlignment="1">
      <alignment horizontal="center" vertical="center"/>
    </xf>
    <xf numFmtId="0" fontId="178" fillId="0" borderId="0" xfId="99" applyFont="1" applyBorder="1" applyAlignment="1">
      <alignment horizontal="center" vertical="center"/>
    </xf>
    <xf numFmtId="0" fontId="178" fillId="0" borderId="15" xfId="99" applyFont="1" applyBorder="1" applyAlignment="1">
      <alignment horizontal="center" vertical="center"/>
    </xf>
    <xf numFmtId="0" fontId="178" fillId="0" borderId="10" xfId="99" applyFont="1" applyBorder="1" applyAlignment="1">
      <alignment horizontal="center" vertical="center"/>
    </xf>
    <xf numFmtId="0" fontId="178" fillId="0" borderId="16" xfId="99" applyFont="1" applyBorder="1" applyAlignment="1">
      <alignment horizontal="center" vertical="center" wrapText="1"/>
    </xf>
    <xf numFmtId="0" fontId="178" fillId="0" borderId="31" xfId="99" applyFont="1" applyBorder="1" applyAlignment="1">
      <alignment horizontal="center" vertical="center" wrapText="1"/>
    </xf>
    <xf numFmtId="0" fontId="178" fillId="0" borderId="17" xfId="99" applyFont="1" applyBorder="1" applyAlignment="1">
      <alignment horizontal="center" vertical="center" wrapText="1"/>
    </xf>
    <xf numFmtId="0" fontId="178" fillId="0" borderId="34" xfId="99" applyFont="1" applyBorder="1" applyAlignment="1">
      <alignment horizontal="center" vertical="center" wrapText="1"/>
    </xf>
    <xf numFmtId="0" fontId="178" fillId="0" borderId="12" xfId="99" applyFont="1" applyBorder="1" applyAlignment="1">
      <alignment horizontal="left" vertical="top" wrapText="1"/>
    </xf>
    <xf numFmtId="0" fontId="178" fillId="0" borderId="18" xfId="99" applyFont="1" applyBorder="1" applyAlignment="1">
      <alignment horizontal="left" vertical="top" wrapText="1"/>
    </xf>
    <xf numFmtId="0" fontId="178" fillId="0" borderId="13" xfId="99" applyFont="1" applyBorder="1" applyAlignment="1"/>
    <xf numFmtId="0" fontId="178" fillId="0" borderId="14" xfId="99" applyFont="1" applyBorder="1" applyAlignment="1"/>
    <xf numFmtId="0" fontId="178" fillId="0" borderId="25" xfId="99" applyFont="1" applyBorder="1" applyAlignment="1"/>
    <xf numFmtId="0" fontId="180" fillId="0" borderId="13" xfId="99" applyFont="1" applyBorder="1" applyAlignment="1"/>
    <xf numFmtId="0" fontId="180" fillId="0" borderId="43" xfId="99" applyFont="1" applyBorder="1" applyAlignment="1"/>
    <xf numFmtId="0" fontId="178" fillId="0" borderId="17" xfId="99" applyFont="1" applyBorder="1" applyAlignment="1"/>
    <xf numFmtId="0" fontId="178" fillId="0" borderId="10" xfId="99" applyFont="1" applyBorder="1" applyAlignment="1"/>
    <xf numFmtId="0" fontId="178" fillId="0" borderId="24" xfId="99" applyFont="1" applyBorder="1" applyAlignment="1"/>
    <xf numFmtId="0" fontId="178" fillId="0" borderId="37" xfId="99" applyFont="1" applyBorder="1" applyAlignment="1">
      <alignment horizontal="center" vertical="center" wrapText="1"/>
    </xf>
    <xf numFmtId="0" fontId="178" fillId="0" borderId="29" xfId="99" applyFont="1" applyBorder="1" applyAlignment="1">
      <alignment horizontal="center" vertical="center" wrapText="1"/>
    </xf>
    <xf numFmtId="0" fontId="178" fillId="0" borderId="55" xfId="99" applyFont="1" applyBorder="1" applyAlignment="1">
      <alignment horizontal="center" vertical="center" wrapText="1"/>
    </xf>
    <xf numFmtId="0" fontId="178" fillId="0" borderId="38" xfId="99" applyFont="1" applyBorder="1" applyAlignment="1">
      <alignment horizontal="center" vertical="center" wrapText="1"/>
    </xf>
    <xf numFmtId="0" fontId="178" fillId="0" borderId="0" xfId="99" applyFont="1" applyBorder="1" applyAlignment="1">
      <alignment horizontal="center" vertical="center" wrapText="1"/>
    </xf>
    <xf numFmtId="0" fontId="178" fillId="0" borderId="15" xfId="99" applyFont="1" applyBorder="1" applyAlignment="1">
      <alignment horizontal="center" vertical="center" wrapText="1"/>
    </xf>
    <xf numFmtId="0" fontId="178" fillId="0" borderId="44" xfId="99" applyFont="1" applyBorder="1" applyAlignment="1">
      <alignment horizontal="center" vertical="center" wrapText="1"/>
    </xf>
    <xf numFmtId="0" fontId="178" fillId="0" borderId="32" xfId="99" applyFont="1" applyBorder="1" applyAlignment="1">
      <alignment horizontal="center" vertical="center" wrapText="1"/>
    </xf>
    <xf numFmtId="0" fontId="178" fillId="0" borderId="35" xfId="99" applyFont="1" applyBorder="1" applyAlignment="1">
      <alignment horizontal="center" vertical="center" wrapText="1"/>
    </xf>
    <xf numFmtId="0" fontId="178" fillId="0" borderId="126" xfId="99" applyFont="1" applyBorder="1" applyAlignment="1"/>
    <xf numFmtId="0" fontId="178" fillId="0" borderId="29" xfId="99" applyFont="1" applyBorder="1" applyAlignment="1"/>
    <xf numFmtId="0" fontId="178" fillId="0" borderId="30" xfId="99" applyFont="1" applyBorder="1" applyAlignment="1"/>
    <xf numFmtId="0" fontId="178" fillId="0" borderId="16" xfId="99" applyFont="1" applyBorder="1" applyAlignment="1"/>
    <xf numFmtId="0" fontId="178" fillId="0" borderId="0" xfId="99" applyFont="1" applyBorder="1" applyAlignment="1"/>
    <xf numFmtId="0" fontId="178" fillId="0" borderId="31" xfId="99" applyFont="1" applyBorder="1" applyAlignment="1"/>
    <xf numFmtId="0" fontId="178" fillId="0" borderId="36" xfId="99" applyFont="1" applyBorder="1" applyAlignment="1"/>
    <xf numFmtId="0" fontId="178" fillId="0" borderId="32" xfId="99" applyFont="1" applyBorder="1" applyAlignment="1"/>
    <xf numFmtId="0" fontId="178" fillId="0" borderId="33" xfId="99" applyFont="1" applyBorder="1" applyAlignment="1"/>
    <xf numFmtId="0" fontId="181" fillId="0" borderId="37" xfId="99" applyFont="1" applyBorder="1" applyAlignment="1">
      <alignment horizontal="center" vertical="top" wrapText="1"/>
    </xf>
    <xf numFmtId="0" fontId="147" fillId="0" borderId="55" xfId="99" applyFont="1" applyBorder="1" applyAlignment="1"/>
    <xf numFmtId="0" fontId="147" fillId="0" borderId="44" xfId="99" applyFont="1" applyBorder="1" applyAlignment="1"/>
    <xf numFmtId="0" fontId="147" fillId="0" borderId="32" xfId="99" applyFont="1" applyBorder="1" applyAlignment="1"/>
    <xf numFmtId="0" fontId="147" fillId="0" borderId="35" xfId="99" applyFont="1" applyBorder="1" applyAlignment="1"/>
    <xf numFmtId="0" fontId="178" fillId="0" borderId="16" xfId="99" applyFont="1" applyBorder="1" applyAlignment="1">
      <alignment horizontal="left"/>
    </xf>
    <xf numFmtId="0" fontId="178" fillId="0" borderId="0" xfId="99" applyFont="1" applyBorder="1" applyAlignment="1">
      <alignment horizontal="left"/>
    </xf>
    <xf numFmtId="0" fontId="178" fillId="0" borderId="31" xfId="99" applyFont="1" applyBorder="1" applyAlignment="1">
      <alignment horizontal="left"/>
    </xf>
    <xf numFmtId="0" fontId="178" fillId="0" borderId="36" xfId="99" applyFont="1" applyBorder="1" applyAlignment="1">
      <alignment horizontal="left"/>
    </xf>
    <xf numFmtId="0" fontId="178" fillId="0" borderId="32" xfId="99" applyFont="1" applyBorder="1" applyAlignment="1">
      <alignment horizontal="left"/>
    </xf>
    <xf numFmtId="0" fontId="178" fillId="0" borderId="33" xfId="99" applyFont="1" applyBorder="1" applyAlignment="1">
      <alignment horizontal="left"/>
    </xf>
    <xf numFmtId="0" fontId="178" fillId="0" borderId="141" xfId="99" applyFont="1" applyBorder="1" applyAlignment="1">
      <alignment horizontal="left" vertical="top" wrapText="1"/>
    </xf>
    <xf numFmtId="0" fontId="178" fillId="0" borderId="24" xfId="99" applyFont="1" applyBorder="1" applyAlignment="1">
      <alignment horizontal="left" vertical="top" wrapText="1"/>
    </xf>
    <xf numFmtId="0" fontId="178" fillId="0" borderId="22" xfId="99" applyFont="1" applyBorder="1" applyAlignment="1">
      <alignment horizontal="left" vertical="top" wrapText="1"/>
    </xf>
    <xf numFmtId="0" fontId="178" fillId="0" borderId="25" xfId="99" applyFont="1" applyBorder="1" applyAlignment="1">
      <alignment horizontal="left" vertical="top" wrapText="1"/>
    </xf>
    <xf numFmtId="0" fontId="178" fillId="0" borderId="20" xfId="99" applyFont="1" applyBorder="1" applyAlignment="1">
      <alignment horizontal="left" vertical="top" wrapText="1"/>
    </xf>
    <xf numFmtId="0" fontId="178" fillId="0" borderId="35" xfId="99" applyFont="1" applyBorder="1" applyAlignment="1"/>
    <xf numFmtId="0" fontId="189" fillId="0" borderId="115" xfId="99" applyFont="1" applyBorder="1" applyAlignment="1">
      <alignment horizontal="left" vertical="top"/>
    </xf>
    <xf numFmtId="0" fontId="189" fillId="0" borderId="51" xfId="99" applyFont="1" applyBorder="1" applyAlignment="1">
      <alignment horizontal="left" vertical="top"/>
    </xf>
    <xf numFmtId="0" fontId="189" fillId="0" borderId="54" xfId="99" applyFont="1" applyBorder="1" applyAlignment="1">
      <alignment horizontal="left" vertical="top"/>
    </xf>
    <xf numFmtId="0" fontId="180" fillId="0" borderId="129" xfId="99" applyFont="1" applyFill="1" applyBorder="1" applyAlignment="1">
      <alignment horizontal="left" vertical="center" wrapText="1"/>
    </xf>
    <xf numFmtId="0" fontId="180" fillId="0" borderId="129" xfId="99" applyFont="1" applyFill="1" applyBorder="1" applyAlignment="1">
      <alignment horizontal="left" vertical="center"/>
    </xf>
    <xf numFmtId="0" fontId="180" fillId="0" borderId="63" xfId="99" applyFont="1" applyFill="1" applyBorder="1" applyAlignment="1">
      <alignment horizontal="left" vertical="center"/>
    </xf>
    <xf numFmtId="0" fontId="179" fillId="0" borderId="29" xfId="99" applyFont="1" applyBorder="1" applyAlignment="1">
      <alignment horizontal="center"/>
    </xf>
    <xf numFmtId="0" fontId="181" fillId="0" borderId="0" xfId="99" applyFont="1" applyAlignment="1">
      <alignment horizontal="left"/>
    </xf>
    <xf numFmtId="0" fontId="178" fillId="0" borderId="13" xfId="99" applyFont="1" applyBorder="1" applyAlignment="1">
      <alignment horizontal="right"/>
    </xf>
    <xf numFmtId="0" fontId="178" fillId="0" borderId="25" xfId="99" applyFont="1" applyBorder="1" applyAlignment="1">
      <alignment horizontal="right"/>
    </xf>
    <xf numFmtId="0" fontId="178" fillId="0" borderId="17" xfId="99" applyFont="1" applyBorder="1" applyAlignment="1">
      <alignment horizontal="right"/>
    </xf>
    <xf numFmtId="0" fontId="178" fillId="0" borderId="24" xfId="99" applyFont="1" applyBorder="1" applyAlignment="1">
      <alignment horizontal="right"/>
    </xf>
    <xf numFmtId="0" fontId="178" fillId="0" borderId="13" xfId="99" applyFont="1" applyBorder="1" applyAlignment="1">
      <alignment shrinkToFit="1"/>
    </xf>
    <xf numFmtId="0" fontId="178" fillId="0" borderId="43" xfId="99" applyFont="1" applyBorder="1" applyAlignment="1">
      <alignment shrinkToFit="1"/>
    </xf>
    <xf numFmtId="0" fontId="178" fillId="0" borderId="34" xfId="99" applyFont="1" applyBorder="1" applyAlignment="1"/>
    <xf numFmtId="0" fontId="178" fillId="0" borderId="18" xfId="99" applyFont="1" applyBorder="1" applyAlignment="1">
      <alignment horizontal="left" vertical="top"/>
    </xf>
    <xf numFmtId="0" fontId="181" fillId="0" borderId="37" xfId="99" applyFont="1" applyBorder="1" applyAlignment="1">
      <alignment horizontal="left" vertical="center" wrapText="1"/>
    </xf>
    <xf numFmtId="0" fontId="181" fillId="0" borderId="29" xfId="99" applyFont="1" applyBorder="1" applyAlignment="1">
      <alignment horizontal="left" vertical="center" wrapText="1"/>
    </xf>
    <xf numFmtId="0" fontId="181" fillId="0" borderId="55" xfId="99" applyFont="1" applyBorder="1" applyAlignment="1">
      <alignment horizontal="left" vertical="center" wrapText="1"/>
    </xf>
    <xf numFmtId="0" fontId="181" fillId="0" borderId="38" xfId="99" applyFont="1" applyBorder="1" applyAlignment="1">
      <alignment horizontal="left" vertical="center" wrapText="1"/>
    </xf>
    <xf numFmtId="0" fontId="181" fillId="0" borderId="0" xfId="99" applyFont="1" applyBorder="1" applyAlignment="1">
      <alignment horizontal="left" vertical="center" wrapText="1"/>
    </xf>
    <xf numFmtId="0" fontId="181" fillId="0" borderId="15" xfId="99" applyFont="1" applyBorder="1" applyAlignment="1">
      <alignment horizontal="left" vertical="center" wrapText="1"/>
    </xf>
    <xf numFmtId="0" fontId="181" fillId="0" borderId="41" xfId="99" applyFont="1" applyBorder="1" applyAlignment="1">
      <alignment horizontal="left" vertical="center" wrapText="1"/>
    </xf>
    <xf numFmtId="0" fontId="181" fillId="0" borderId="10" xfId="99" applyFont="1" applyBorder="1" applyAlignment="1">
      <alignment horizontal="left" vertical="center" wrapText="1"/>
    </xf>
    <xf numFmtId="0" fontId="181" fillId="0" borderId="24" xfId="99" applyFont="1" applyBorder="1" applyAlignment="1">
      <alignment horizontal="left" vertical="center" wrapText="1"/>
    </xf>
    <xf numFmtId="0" fontId="178" fillId="0" borderId="126" xfId="99" applyFont="1" applyBorder="1" applyAlignment="1">
      <alignment horizontal="center" vertical="center"/>
    </xf>
    <xf numFmtId="0" fontId="178" fillId="0" borderId="55" xfId="99" applyFont="1" applyBorder="1" applyAlignment="1">
      <alignment horizontal="center" vertical="center"/>
    </xf>
    <xf numFmtId="0" fontId="178" fillId="0" borderId="17" xfId="99" applyFont="1" applyBorder="1" applyAlignment="1">
      <alignment horizontal="center" vertical="center"/>
    </xf>
    <xf numFmtId="0" fontId="181" fillId="0" borderId="126" xfId="99" applyFont="1" applyBorder="1" applyAlignment="1">
      <alignment vertical="center" wrapText="1"/>
    </xf>
    <xf numFmtId="0" fontId="181" fillId="0" borderId="30" xfId="99" applyFont="1" applyBorder="1" applyAlignment="1">
      <alignment vertical="center" wrapText="1"/>
    </xf>
    <xf numFmtId="0" fontId="181" fillId="0" borderId="17" xfId="99" applyFont="1" applyBorder="1" applyAlignment="1">
      <alignment vertical="center" wrapText="1"/>
    </xf>
    <xf numFmtId="0" fontId="181" fillId="0" borderId="34" xfId="99" applyFont="1" applyBorder="1" applyAlignment="1">
      <alignment vertical="center" wrapText="1"/>
    </xf>
    <xf numFmtId="0" fontId="178" fillId="0" borderId="18" xfId="99" applyFont="1" applyBorder="1" applyAlignment="1">
      <alignment vertical="top"/>
    </xf>
    <xf numFmtId="0" fontId="175" fillId="0" borderId="20" xfId="99" applyFont="1" applyBorder="1" applyAlignment="1">
      <alignment horizontal="center" vertical="center" textRotation="255" wrapText="1"/>
    </xf>
    <xf numFmtId="0" fontId="175" fillId="0" borderId="21" xfId="99" applyFont="1" applyBorder="1" applyAlignment="1">
      <alignment horizontal="center" vertical="center" textRotation="255" wrapText="1"/>
    </xf>
    <xf numFmtId="0" fontId="175" fillId="0" borderId="22" xfId="99" applyFont="1" applyBorder="1" applyAlignment="1">
      <alignment horizontal="center" vertical="center" textRotation="255" wrapText="1"/>
    </xf>
    <xf numFmtId="0" fontId="147" fillId="0" borderId="37" xfId="99" applyFont="1" applyBorder="1" applyAlignment="1">
      <alignment horizontal="right" vertical="center"/>
    </xf>
    <xf numFmtId="0" fontId="147" fillId="0" borderId="30" xfId="99" applyFont="1" applyBorder="1" applyAlignment="1">
      <alignment horizontal="right" vertical="center"/>
    </xf>
    <xf numFmtId="0" fontId="147" fillId="0" borderId="44" xfId="99" applyBorder="1" applyAlignment="1">
      <alignment horizontal="left" vertical="center"/>
    </xf>
    <xf numFmtId="0" fontId="147" fillId="0" borderId="33" xfId="99" applyBorder="1" applyAlignment="1">
      <alignment horizontal="left" vertical="center"/>
    </xf>
    <xf numFmtId="0" fontId="147" fillId="0" borderId="32" xfId="99" applyBorder="1" applyAlignment="1">
      <alignment horizontal="center" vertical="center"/>
    </xf>
    <xf numFmtId="0" fontId="147" fillId="0" borderId="142" xfId="99" applyBorder="1" applyAlignment="1">
      <alignment vertical="center"/>
    </xf>
    <xf numFmtId="0" fontId="147" fillId="0" borderId="10" xfId="99" applyBorder="1" applyAlignment="1">
      <alignment horizontal="center" vertical="center"/>
    </xf>
    <xf numFmtId="0" fontId="147" fillId="27" borderId="10" xfId="99" applyFill="1" applyBorder="1" applyAlignment="1">
      <alignment horizontal="center" vertical="center"/>
    </xf>
    <xf numFmtId="0" fontId="147" fillId="0" borderId="0" xfId="99" applyAlignment="1">
      <alignment horizontal="center" vertical="center"/>
    </xf>
    <xf numFmtId="0" fontId="147" fillId="27" borderId="0" xfId="99" applyFill="1" applyAlignment="1">
      <alignment horizontal="left" vertical="center"/>
    </xf>
    <xf numFmtId="0" fontId="147" fillId="0" borderId="0" xfId="99" applyAlignment="1"/>
    <xf numFmtId="0" fontId="147" fillId="0" borderId="0" xfId="99" applyAlignment="1">
      <alignment vertical="top"/>
    </xf>
    <xf numFmtId="0" fontId="147" fillId="27" borderId="32" xfId="99" applyFill="1" applyBorder="1" applyAlignment="1">
      <alignment horizontal="left" vertical="center"/>
    </xf>
    <xf numFmtId="176" fontId="147" fillId="27" borderId="32" xfId="99" applyNumberFormat="1" applyFill="1" applyBorder="1" applyAlignment="1">
      <alignment horizontal="center" vertical="center"/>
    </xf>
    <xf numFmtId="0" fontId="147" fillId="0" borderId="32" xfId="99" applyFill="1" applyBorder="1" applyAlignment="1">
      <alignment horizontal="center" vertical="center"/>
    </xf>
    <xf numFmtId="0" fontId="151" fillId="0" borderId="98" xfId="99" applyFont="1" applyBorder="1" applyAlignment="1">
      <alignment horizontal="center" vertical="center" textRotation="255"/>
    </xf>
    <xf numFmtId="0" fontId="151" fillId="0" borderId="104" xfId="99" applyFont="1" applyBorder="1" applyAlignment="1">
      <alignment horizontal="center" vertical="center" textRotation="255"/>
    </xf>
    <xf numFmtId="0" fontId="147" fillId="0" borderId="0" xfId="99" applyBorder="1" applyAlignment="1">
      <alignment vertical="center"/>
    </xf>
    <xf numFmtId="0" fontId="147" fillId="0" borderId="32" xfId="99" applyBorder="1" applyAlignment="1">
      <alignment vertical="center"/>
    </xf>
    <xf numFmtId="0" fontId="147" fillId="0" borderId="42" xfId="99" applyBorder="1" applyAlignment="1">
      <alignment vertical="center"/>
    </xf>
    <xf numFmtId="0" fontId="147" fillId="0" borderId="14" xfId="99" applyBorder="1" applyAlignment="1">
      <alignment vertical="center"/>
    </xf>
    <xf numFmtId="0" fontId="147" fillId="0" borderId="43"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132" xfId="99" applyBorder="1" applyAlignment="1">
      <alignment vertical="center"/>
    </xf>
    <xf numFmtId="0" fontId="147" fillId="0" borderId="101" xfId="99" applyBorder="1" applyAlignment="1">
      <alignment vertical="center"/>
    </xf>
    <xf numFmtId="0" fontId="147" fillId="0" borderId="266" xfId="99" applyBorder="1" applyAlignment="1">
      <alignment vertical="center"/>
    </xf>
    <xf numFmtId="0" fontId="112" fillId="27" borderId="16" xfId="96" applyFont="1" applyFill="1" applyBorder="1" applyAlignment="1">
      <alignment horizontal="center" vertical="center"/>
    </xf>
    <xf numFmtId="0" fontId="112" fillId="27" borderId="0" xfId="96" applyFont="1" applyFill="1" applyBorder="1" applyAlignment="1">
      <alignment horizontal="center" vertical="center"/>
    </xf>
    <xf numFmtId="0" fontId="116" fillId="0" borderId="0" xfId="96" applyFont="1" applyFill="1" applyBorder="1" applyAlignment="1">
      <alignment horizontal="left" vertical="center"/>
    </xf>
    <xf numFmtId="0" fontId="116" fillId="27" borderId="0" xfId="96" applyFont="1" applyFill="1" applyBorder="1" applyAlignment="1">
      <alignment horizontal="left" vertical="center" wrapText="1"/>
    </xf>
    <xf numFmtId="0" fontId="116" fillId="0" borderId="11" xfId="96" applyFont="1" applyFill="1" applyBorder="1" applyAlignment="1">
      <alignment horizontal="center" vertical="center" wrapText="1"/>
    </xf>
    <xf numFmtId="0" fontId="116" fillId="0" borderId="12" xfId="96" applyFont="1" applyFill="1" applyBorder="1" applyAlignment="1">
      <alignment horizontal="center" vertical="center" wrapText="1"/>
    </xf>
    <xf numFmtId="0" fontId="116" fillId="27" borderId="18" xfId="96" applyFont="1" applyFill="1" applyBorder="1" applyAlignment="1">
      <alignment horizontal="center" vertical="center" wrapText="1"/>
    </xf>
    <xf numFmtId="0" fontId="116" fillId="0" borderId="0" xfId="96" applyFont="1" applyFill="1" applyBorder="1" applyAlignment="1">
      <alignment horizontal="justify" vertical="top" wrapText="1"/>
    </xf>
    <xf numFmtId="0" fontId="116" fillId="0" borderId="0" xfId="96" applyFont="1" applyFill="1" applyBorder="1" applyAlignment="1">
      <alignment horizontal="center" vertical="center" wrapText="1"/>
    </xf>
    <xf numFmtId="0" fontId="116" fillId="0" borderId="18" xfId="96" applyFont="1" applyFill="1" applyBorder="1" applyAlignment="1">
      <alignment horizontal="center" vertical="top" wrapText="1"/>
    </xf>
    <xf numFmtId="0" fontId="116" fillId="0" borderId="18" xfId="96" applyFont="1" applyFill="1" applyBorder="1" applyAlignment="1">
      <alignment horizontal="justify" vertical="center" wrapText="1"/>
    </xf>
    <xf numFmtId="0" fontId="116" fillId="0" borderId="18" xfId="96" applyFont="1" applyFill="1" applyBorder="1" applyAlignment="1">
      <alignment horizontal="center" vertical="center" wrapText="1"/>
    </xf>
    <xf numFmtId="176" fontId="116" fillId="0" borderId="14" xfId="96" applyNumberFormat="1" applyFont="1" applyFill="1" applyBorder="1" applyAlignment="1">
      <alignment horizontal="center" vertical="center" wrapText="1"/>
    </xf>
    <xf numFmtId="0" fontId="155" fillId="0" borderId="0" xfId="96" applyFont="1" applyFill="1" applyBorder="1" applyAlignment="1">
      <alignment horizontal="center" vertical="center" wrapText="1"/>
    </xf>
    <xf numFmtId="176" fontId="13" fillId="28" borderId="0" xfId="53" applyNumberFormat="1" applyFont="1" applyFill="1" applyBorder="1" applyAlignment="1">
      <alignment vertical="center"/>
    </xf>
    <xf numFmtId="0" fontId="154" fillId="0" borderId="0" xfId="96" applyFont="1" applyFill="1" applyBorder="1" applyAlignment="1">
      <alignment horizontal="left" vertical="center" wrapText="1"/>
    </xf>
    <xf numFmtId="0" fontId="154" fillId="0" borderId="10" xfId="96" applyFont="1" applyFill="1" applyBorder="1" applyAlignment="1">
      <alignment horizontal="left" vertical="center" wrapText="1"/>
    </xf>
    <xf numFmtId="0" fontId="160" fillId="0" borderId="13" xfId="96" applyFont="1" applyFill="1" applyBorder="1" applyAlignment="1">
      <alignment horizontal="center" vertical="center" wrapText="1"/>
    </xf>
    <xf numFmtId="0" fontId="116" fillId="0" borderId="25" xfId="96" applyFont="1" applyFill="1" applyBorder="1" applyAlignment="1">
      <alignment horizontal="center" vertical="center" wrapText="1"/>
    </xf>
    <xf numFmtId="0" fontId="116" fillId="0" borderId="16" xfId="96" applyFont="1" applyFill="1" applyBorder="1" applyAlignment="1">
      <alignment horizontal="center" vertical="center" wrapText="1"/>
    </xf>
    <xf numFmtId="0" fontId="116" fillId="0" borderId="15" xfId="96" applyFont="1" applyFill="1" applyBorder="1" applyAlignment="1">
      <alignment horizontal="center" vertical="center" wrapText="1"/>
    </xf>
    <xf numFmtId="0" fontId="116" fillId="0" borderId="17" xfId="96" applyFont="1" applyFill="1" applyBorder="1" applyAlignment="1">
      <alignment horizontal="center" vertical="center" wrapText="1"/>
    </xf>
    <xf numFmtId="0" fontId="116" fillId="0" borderId="24" xfId="96" applyFont="1" applyFill="1" applyBorder="1" applyAlignment="1">
      <alignment horizontal="center" vertical="center" wrapText="1"/>
    </xf>
    <xf numFmtId="0" fontId="157" fillId="28" borderId="296" xfId="96" applyFont="1" applyFill="1" applyBorder="1" applyAlignment="1">
      <alignment horizontal="center" vertical="center" wrapText="1"/>
    </xf>
    <xf numFmtId="0" fontId="157" fillId="28" borderId="297" xfId="96" applyFont="1" applyFill="1" applyBorder="1" applyAlignment="1">
      <alignment horizontal="center" vertical="center" wrapText="1"/>
    </xf>
    <xf numFmtId="0" fontId="157" fillId="27" borderId="262" xfId="96" applyFont="1" applyFill="1" applyBorder="1" applyAlignment="1">
      <alignment horizontal="center" vertical="center" wrapText="1"/>
    </xf>
    <xf numFmtId="0" fontId="157" fillId="27" borderId="299" xfId="96" applyFont="1" applyFill="1" applyBorder="1" applyAlignment="1">
      <alignment horizontal="center" vertical="center" wrapText="1"/>
    </xf>
    <xf numFmtId="0" fontId="160" fillId="0" borderId="18" xfId="96" applyFont="1" applyFill="1" applyBorder="1" applyAlignment="1">
      <alignment horizontal="center" vertical="center" wrapText="1"/>
    </xf>
    <xf numFmtId="0" fontId="160" fillId="0" borderId="16" xfId="96" applyFont="1" applyFill="1" applyBorder="1" applyAlignment="1">
      <alignment horizontal="center" vertical="center" wrapText="1"/>
    </xf>
    <xf numFmtId="0" fontId="157" fillId="0" borderId="16" xfId="96" applyFont="1" applyFill="1" applyBorder="1" applyAlignment="1">
      <alignment horizontal="left" vertical="center" wrapText="1"/>
    </xf>
    <xf numFmtId="0" fontId="157" fillId="0" borderId="0" xfId="96" applyFont="1" applyFill="1" applyBorder="1" applyAlignment="1">
      <alignment horizontal="left" vertical="center" wrapText="1"/>
    </xf>
    <xf numFmtId="0" fontId="157" fillId="0" borderId="15" xfId="96" applyFont="1" applyFill="1" applyBorder="1" applyAlignment="1">
      <alignment horizontal="left" vertical="center" wrapText="1"/>
    </xf>
    <xf numFmtId="0" fontId="157" fillId="0" borderId="17" xfId="96" applyFont="1" applyFill="1" applyBorder="1" applyAlignment="1">
      <alignment horizontal="left" vertical="center" wrapText="1"/>
    </xf>
    <xf numFmtId="0" fontId="157" fillId="0" borderId="10" xfId="96" applyFont="1" applyFill="1" applyBorder="1" applyAlignment="1">
      <alignment horizontal="left" vertical="center" wrapText="1"/>
    </xf>
    <xf numFmtId="0" fontId="157" fillId="0" borderId="24" xfId="96" applyFont="1" applyFill="1" applyBorder="1" applyAlignment="1">
      <alignment horizontal="left" vertical="center" wrapText="1"/>
    </xf>
    <xf numFmtId="0" fontId="160" fillId="27" borderId="18" xfId="96" applyFont="1" applyFill="1" applyBorder="1" applyAlignment="1">
      <alignment horizontal="center" vertical="center" wrapText="1"/>
    </xf>
    <xf numFmtId="0" fontId="160" fillId="0" borderId="25" xfId="96" applyFont="1" applyFill="1" applyBorder="1" applyAlignment="1">
      <alignment horizontal="center" vertical="center" wrapText="1"/>
    </xf>
    <xf numFmtId="0" fontId="160" fillId="0" borderId="17" xfId="96" applyFont="1" applyFill="1" applyBorder="1" applyAlignment="1">
      <alignment horizontal="center" vertical="center" wrapText="1"/>
    </xf>
    <xf numFmtId="0" fontId="160" fillId="0" borderId="24" xfId="96" applyFont="1" applyFill="1" applyBorder="1" applyAlignment="1">
      <alignment horizontal="center" vertical="center" wrapText="1"/>
    </xf>
    <xf numFmtId="0" fontId="160" fillId="27" borderId="14" xfId="96" applyFont="1" applyFill="1" applyBorder="1" applyAlignment="1">
      <alignment horizontal="center" vertical="center" wrapText="1"/>
    </xf>
    <xf numFmtId="0" fontId="160" fillId="27" borderId="10" xfId="96" applyFont="1" applyFill="1" applyBorder="1" applyAlignment="1">
      <alignment horizontal="center" vertical="center" wrapText="1"/>
    </xf>
    <xf numFmtId="0" fontId="174" fillId="27" borderId="16" xfId="96" applyFont="1" applyFill="1" applyBorder="1" applyAlignment="1">
      <alignment horizontal="center" vertical="center"/>
    </xf>
    <xf numFmtId="0" fontId="174" fillId="27" borderId="0" xfId="96" applyFont="1" applyFill="1" applyBorder="1" applyAlignment="1">
      <alignment horizontal="center" vertical="center"/>
    </xf>
    <xf numFmtId="0" fontId="174" fillId="27" borderId="15" xfId="96" applyFont="1" applyFill="1" applyBorder="1" applyAlignment="1">
      <alignment horizontal="center" vertical="center"/>
    </xf>
    <xf numFmtId="0" fontId="4" fillId="28" borderId="17" xfId="96" applyFill="1" applyBorder="1" applyAlignment="1">
      <alignment horizontal="center" vertical="top"/>
    </xf>
    <xf numFmtId="0" fontId="4" fillId="28" borderId="10" xfId="96" applyFill="1" applyBorder="1" applyAlignment="1">
      <alignment horizontal="center" vertical="top"/>
    </xf>
    <xf numFmtId="0" fontId="4" fillId="28" borderId="24" xfId="96" applyFill="1" applyBorder="1" applyAlignment="1">
      <alignment horizontal="center" vertical="top"/>
    </xf>
    <xf numFmtId="0" fontId="111" fillId="0" borderId="13" xfId="96" applyFont="1" applyFill="1" applyBorder="1" applyAlignment="1">
      <alignment horizontal="left" vertical="top" wrapText="1"/>
    </xf>
    <xf numFmtId="0" fontId="111" fillId="0" borderId="14" xfId="96" applyFont="1" applyFill="1" applyBorder="1" applyAlignment="1">
      <alignment horizontal="left" vertical="top" wrapText="1"/>
    </xf>
    <xf numFmtId="0" fontId="111" fillId="0" borderId="25" xfId="96" applyFont="1" applyFill="1" applyBorder="1" applyAlignment="1">
      <alignment horizontal="left" vertical="top" wrapText="1"/>
    </xf>
    <xf numFmtId="176" fontId="157" fillId="28" borderId="300" xfId="96" applyNumberFormat="1" applyFont="1" applyFill="1" applyBorder="1" applyAlignment="1">
      <alignment horizontal="right" vertical="center" wrapText="1"/>
    </xf>
    <xf numFmtId="176" fontId="157" fillId="28" borderId="301" xfId="96" applyNumberFormat="1" applyFont="1" applyFill="1" applyBorder="1" applyAlignment="1">
      <alignment horizontal="right" vertical="center" wrapText="1"/>
    </xf>
    <xf numFmtId="3" fontId="160" fillId="27" borderId="11" xfId="96" applyNumberFormat="1" applyFont="1" applyFill="1" applyBorder="1" applyAlignment="1">
      <alignment horizontal="right" vertical="center" wrapText="1"/>
    </xf>
    <xf numFmtId="3" fontId="160" fillId="27" borderId="26" xfId="96" applyNumberFormat="1" applyFont="1" applyFill="1" applyBorder="1" applyAlignment="1">
      <alignment horizontal="right" vertical="center" wrapText="1"/>
    </xf>
    <xf numFmtId="0" fontId="116" fillId="0" borderId="0" xfId="96" applyFont="1" applyFill="1" applyBorder="1" applyAlignment="1">
      <alignment horizontal="left" vertical="center" wrapText="1"/>
    </xf>
    <xf numFmtId="0" fontId="111" fillId="0" borderId="13" xfId="96" applyFont="1" applyFill="1" applyBorder="1" applyAlignment="1">
      <alignment horizontal="left" vertical="top"/>
    </xf>
    <xf numFmtId="0" fontId="111" fillId="0" borderId="14" xfId="96" applyFont="1" applyFill="1" applyBorder="1" applyAlignment="1">
      <alignment horizontal="left" vertical="top"/>
    </xf>
    <xf numFmtId="0" fontId="111" fillId="0" borderId="25" xfId="96" applyFont="1" applyFill="1" applyBorder="1" applyAlignment="1">
      <alignment horizontal="left" vertical="top"/>
    </xf>
    <xf numFmtId="3" fontId="160" fillId="0" borderId="26" xfId="96" applyNumberFormat="1" applyFont="1" applyFill="1" applyBorder="1" applyAlignment="1">
      <alignment horizontal="center" vertical="center" wrapText="1"/>
    </xf>
    <xf numFmtId="3" fontId="160" fillId="0" borderId="12" xfId="96" applyNumberFormat="1" applyFont="1" applyFill="1" applyBorder="1" applyAlignment="1">
      <alignment horizontal="center" vertical="center" wrapText="1"/>
    </xf>
    <xf numFmtId="0" fontId="158" fillId="0" borderId="0" xfId="96" applyFont="1" applyFill="1" applyBorder="1" applyAlignment="1">
      <alignment horizontal="center" vertical="center" wrapText="1"/>
    </xf>
    <xf numFmtId="0" fontId="163" fillId="0" borderId="13" xfId="0" applyFont="1" applyBorder="1" applyAlignment="1">
      <alignment horizontal="left" vertical="top" wrapText="1"/>
    </xf>
    <xf numFmtId="0" fontId="163" fillId="0" borderId="14" xfId="0" applyFont="1" applyBorder="1" applyAlignment="1">
      <alignment horizontal="left" vertical="top" wrapText="1"/>
    </xf>
    <xf numFmtId="0" fontId="163" fillId="0" borderId="25" xfId="0" applyFont="1" applyBorder="1" applyAlignment="1">
      <alignment horizontal="left" vertical="top" wrapText="1"/>
    </xf>
    <xf numFmtId="0" fontId="163" fillId="0" borderId="13" xfId="0" applyFont="1" applyBorder="1" applyAlignment="1">
      <alignment horizontal="center" vertical="top" wrapText="1"/>
    </xf>
    <xf numFmtId="0" fontId="163" fillId="0" borderId="25" xfId="0" applyFont="1" applyBorder="1" applyAlignment="1">
      <alignment horizontal="center" vertical="top" wrapText="1"/>
    </xf>
    <xf numFmtId="0" fontId="20" fillId="0" borderId="13" xfId="0" applyFont="1" applyBorder="1" applyAlignment="1">
      <alignment horizontal="left" vertical="center"/>
    </xf>
    <xf numFmtId="0" fontId="20" fillId="0" borderId="25" xfId="0" applyFont="1" applyBorder="1" applyAlignment="1">
      <alignment horizontal="left" vertical="center"/>
    </xf>
    <xf numFmtId="0" fontId="0" fillId="28" borderId="16" xfId="0" applyFill="1" applyBorder="1" applyAlignment="1">
      <alignment horizontal="left" vertical="center"/>
    </xf>
    <xf numFmtId="0" fontId="0" fillId="28" borderId="15" xfId="0" applyFill="1" applyBorder="1" applyAlignment="1">
      <alignment horizontal="left" vertical="center"/>
    </xf>
    <xf numFmtId="0" fontId="0" fillId="28" borderId="0" xfId="0" applyFont="1" applyFill="1" applyAlignment="1">
      <alignment horizontal="right" vertical="center"/>
    </xf>
    <xf numFmtId="0" fontId="0" fillId="27" borderId="0" xfId="0" applyFont="1" applyFill="1" applyAlignment="1">
      <alignment horizontal="left" vertical="center"/>
    </xf>
    <xf numFmtId="0" fontId="87" fillId="27" borderId="0" xfId="0" applyFont="1" applyFill="1" applyAlignment="1">
      <alignment horizontal="left" vertical="center" wrapText="1"/>
    </xf>
    <xf numFmtId="0" fontId="166" fillId="0" borderId="305" xfId="0" applyFont="1" applyBorder="1" applyAlignment="1">
      <alignment horizontal="center" vertical="center" wrapText="1"/>
    </xf>
    <xf numFmtId="0" fontId="166" fillId="0" borderId="246" xfId="0" applyFont="1" applyBorder="1" applyAlignment="1">
      <alignment horizontal="center" vertical="center" wrapText="1"/>
    </xf>
    <xf numFmtId="0" fontId="157" fillId="28" borderId="246" xfId="0" applyFont="1" applyFill="1" applyBorder="1" applyAlignment="1">
      <alignment horizontal="center" vertical="center" wrapText="1"/>
    </xf>
    <xf numFmtId="0" fontId="163" fillId="28" borderId="17" xfId="0" applyFont="1" applyFill="1" applyBorder="1" applyAlignment="1">
      <alignment horizontal="center" vertical="top" wrapText="1"/>
    </xf>
    <xf numFmtId="0" fontId="163" fillId="28" borderId="24" xfId="0" applyFont="1" applyFill="1" applyBorder="1" applyAlignment="1">
      <alignment horizontal="center" vertical="top" wrapText="1"/>
    </xf>
    <xf numFmtId="0" fontId="0" fillId="0" borderId="17" xfId="0" applyBorder="1" applyAlignment="1">
      <alignment horizontal="center" vertical="top"/>
    </xf>
    <xf numFmtId="0" fontId="0" fillId="0" borderId="24" xfId="0" applyBorder="1" applyAlignment="1">
      <alignment horizontal="center" vertical="top"/>
    </xf>
    <xf numFmtId="0" fontId="163" fillId="28" borderId="16" xfId="0" applyFont="1" applyFill="1" applyBorder="1" applyAlignment="1">
      <alignment horizontal="center" vertical="top" wrapText="1"/>
    </xf>
    <xf numFmtId="0" fontId="163" fillId="28" borderId="15" xfId="0" applyFont="1" applyFill="1" applyBorder="1" applyAlignment="1">
      <alignment horizontal="center" vertical="top" wrapText="1"/>
    </xf>
    <xf numFmtId="0" fontId="166" fillId="0" borderId="304" xfId="0" applyFont="1" applyBorder="1" applyAlignment="1">
      <alignment horizontal="center" vertical="center" wrapText="1"/>
    </xf>
    <xf numFmtId="0" fontId="166" fillId="0" borderId="237" xfId="0" applyFont="1" applyBorder="1" applyAlignment="1">
      <alignment horizontal="center" vertical="center" wrapText="1"/>
    </xf>
    <xf numFmtId="0" fontId="157" fillId="28" borderId="247" xfId="0" applyFont="1" applyFill="1" applyBorder="1" applyAlignment="1">
      <alignment horizontal="center" vertical="center" wrapText="1"/>
    </xf>
    <xf numFmtId="0" fontId="157" fillId="28" borderId="237" xfId="0" applyFont="1" applyFill="1" applyBorder="1" applyAlignment="1">
      <alignment horizontal="center" vertical="center" wrapText="1"/>
    </xf>
    <xf numFmtId="0" fontId="157" fillId="0" borderId="304" xfId="0" applyFont="1" applyBorder="1" applyAlignment="1">
      <alignment horizontal="center" vertical="center" wrapText="1"/>
    </xf>
    <xf numFmtId="0" fontId="157" fillId="0" borderId="237" xfId="0" applyFont="1" applyBorder="1" applyAlignment="1">
      <alignment horizontal="center" vertical="center" wrapText="1"/>
    </xf>
    <xf numFmtId="0" fontId="157" fillId="0" borderId="305" xfId="0" applyFont="1" applyBorder="1" applyAlignment="1">
      <alignment horizontal="center" vertical="center" wrapText="1"/>
    </xf>
    <xf numFmtId="0" fontId="157" fillId="0" borderId="246" xfId="0" applyFont="1" applyBorder="1" applyAlignment="1">
      <alignment horizontal="center" vertical="center" wrapText="1"/>
    </xf>
    <xf numFmtId="176" fontId="157" fillId="28" borderId="246" xfId="0" applyNumberFormat="1" applyFont="1" applyFill="1" applyBorder="1" applyAlignment="1">
      <alignment horizontal="center" vertical="center" wrapText="1"/>
    </xf>
    <xf numFmtId="176" fontId="157" fillId="28" borderId="28" xfId="0" applyNumberFormat="1" applyFont="1" applyFill="1" applyBorder="1" applyAlignment="1">
      <alignment horizontal="center" vertical="center" wrapText="1"/>
    </xf>
    <xf numFmtId="0" fontId="116" fillId="0" borderId="18" xfId="0" applyFont="1" applyBorder="1" applyAlignment="1">
      <alignment horizontal="center" vertical="center" wrapText="1"/>
    </xf>
    <xf numFmtId="0" fontId="166" fillId="0" borderId="303" xfId="0" applyFont="1" applyBorder="1" applyAlignment="1">
      <alignment horizontal="center" vertical="center" wrapText="1"/>
    </xf>
    <xf numFmtId="0" fontId="166" fillId="0" borderId="247" xfId="0" applyFont="1" applyBorder="1" applyAlignment="1">
      <alignment horizontal="center" vertical="center" wrapText="1"/>
    </xf>
    <xf numFmtId="0" fontId="119" fillId="0" borderId="0" xfId="0" applyFont="1" applyAlignment="1">
      <alignment horizontal="justify" vertical="center" wrapText="1"/>
    </xf>
    <xf numFmtId="0" fontId="0" fillId="0" borderId="0" xfId="0" applyAlignment="1">
      <alignment vertical="center"/>
    </xf>
    <xf numFmtId="0" fontId="87" fillId="0" borderId="0" xfId="0" applyFont="1" applyAlignment="1">
      <alignment horizontal="center" vertical="center" wrapText="1"/>
    </xf>
    <xf numFmtId="0" fontId="85" fillId="27" borderId="11" xfId="0" applyFont="1" applyFill="1" applyBorder="1" applyAlignment="1">
      <alignment horizontal="center" vertical="center"/>
    </xf>
    <xf numFmtId="0" fontId="85" fillId="27" borderId="26" xfId="0" applyFont="1" applyFill="1" applyBorder="1" applyAlignment="1">
      <alignment horizontal="center" vertical="center"/>
    </xf>
    <xf numFmtId="0" fontId="85" fillId="27" borderId="12" xfId="0" applyFont="1" applyFill="1" applyBorder="1" applyAlignment="1">
      <alignment horizontal="center" vertical="center"/>
    </xf>
    <xf numFmtId="0" fontId="85" fillId="27" borderId="11" xfId="0" applyFont="1" applyFill="1" applyBorder="1" applyAlignment="1">
      <alignment horizontal="center" vertical="center" wrapText="1"/>
    </xf>
    <xf numFmtId="0" fontId="85" fillId="27" borderId="26" xfId="0" applyFont="1" applyFill="1" applyBorder="1" applyAlignment="1">
      <alignment horizontal="center" vertical="center" wrapText="1"/>
    </xf>
    <xf numFmtId="0" fontId="85" fillId="27" borderId="12" xfId="0" applyFont="1" applyFill="1" applyBorder="1" applyAlignment="1">
      <alignment horizontal="center" vertical="center" wrapText="1"/>
    </xf>
    <xf numFmtId="0" fontId="160" fillId="0" borderId="26" xfId="0" applyFont="1" applyBorder="1" applyAlignment="1">
      <alignment horizontal="center" vertical="center" wrapText="1"/>
    </xf>
    <xf numFmtId="0" fontId="160" fillId="0" borderId="12" xfId="0" applyFont="1" applyBorder="1" applyAlignment="1">
      <alignment horizontal="center" vertical="center" wrapText="1"/>
    </xf>
    <xf numFmtId="0" fontId="157" fillId="28" borderId="27" xfId="0" applyFont="1" applyFill="1" applyBorder="1" applyAlignment="1">
      <alignment horizontal="center" vertical="center" wrapText="1"/>
    </xf>
    <xf numFmtId="0" fontId="157" fillId="27" borderId="237" xfId="0" applyFont="1" applyFill="1" applyBorder="1" applyAlignment="1">
      <alignment horizontal="center" vertical="center" wrapText="1"/>
    </xf>
    <xf numFmtId="0" fontId="157" fillId="27" borderId="250" xfId="0" applyFont="1" applyFill="1" applyBorder="1" applyAlignment="1">
      <alignment horizontal="center" vertical="center" wrapText="1"/>
    </xf>
    <xf numFmtId="0" fontId="157" fillId="0" borderId="303" xfId="0" applyFont="1" applyBorder="1" applyAlignment="1">
      <alignment horizontal="center" vertical="center" wrapText="1"/>
    </xf>
    <xf numFmtId="0" fontId="157" fillId="0" borderId="247" xfId="0" applyFont="1" applyBorder="1" applyAlignment="1">
      <alignment horizontal="center" vertical="center" wrapText="1"/>
    </xf>
    <xf numFmtId="0" fontId="116" fillId="0" borderId="0" xfId="0" applyFont="1" applyAlignment="1">
      <alignment horizontal="left" wrapText="1"/>
    </xf>
    <xf numFmtId="0" fontId="0" fillId="28" borderId="0" xfId="0" applyFill="1" applyBorder="1" applyAlignment="1">
      <alignment horizontal="left" vertical="center"/>
    </xf>
    <xf numFmtId="0" fontId="0" fillId="28" borderId="17" xfId="0" applyFill="1" applyBorder="1" applyAlignment="1">
      <alignment horizontal="center" vertical="top"/>
    </xf>
    <xf numFmtId="0" fontId="0" fillId="28" borderId="10" xfId="0" applyFill="1" applyBorder="1" applyAlignment="1">
      <alignment horizontal="center" vertical="top"/>
    </xf>
    <xf numFmtId="0" fontId="0" fillId="28" borderId="24" xfId="0" applyFill="1" applyBorder="1" applyAlignment="1">
      <alignment horizontal="center" vertical="top"/>
    </xf>
    <xf numFmtId="0" fontId="87" fillId="0" borderId="0" xfId="0" applyFont="1" applyAlignment="1">
      <alignment horizontal="justify" vertical="center" wrapText="1"/>
    </xf>
    <xf numFmtId="176" fontId="157" fillId="27" borderId="300" xfId="96" applyNumberFormat="1" applyFont="1" applyFill="1" applyBorder="1" applyAlignment="1">
      <alignment horizontal="right" vertical="center" wrapText="1"/>
    </xf>
    <xf numFmtId="176" fontId="157" fillId="27" borderId="301" xfId="96" applyNumberFormat="1" applyFont="1" applyFill="1" applyBorder="1" applyAlignment="1">
      <alignment horizontal="right" vertical="center" wrapText="1"/>
    </xf>
    <xf numFmtId="0" fontId="162" fillId="0" borderId="0" xfId="0" applyFont="1" applyAlignment="1">
      <alignment horizontal="center" vertical="center" wrapText="1"/>
    </xf>
    <xf numFmtId="0" fontId="161" fillId="0" borderId="0" xfId="0" applyFont="1" applyAlignment="1">
      <alignment horizontal="center" vertical="center" wrapText="1"/>
    </xf>
    <xf numFmtId="176" fontId="116" fillId="28" borderId="0" xfId="0" applyNumberFormat="1" applyFont="1" applyFill="1" applyAlignment="1">
      <alignment horizontal="right" vertical="center" wrapText="1"/>
    </xf>
    <xf numFmtId="0" fontId="116" fillId="28" borderId="0" xfId="0" applyFont="1" applyFill="1" applyAlignment="1">
      <alignment horizontal="right" vertical="center" wrapText="1"/>
    </xf>
    <xf numFmtId="0" fontId="116" fillId="28" borderId="0" xfId="96" applyFont="1" applyFill="1" applyBorder="1" applyAlignment="1">
      <alignment horizontal="right" vertical="center" wrapText="1"/>
    </xf>
    <xf numFmtId="0" fontId="169" fillId="0" borderId="0" xfId="97" applyFont="1" applyBorder="1" applyAlignment="1">
      <alignment horizontal="justify" vertical="top" wrapText="1"/>
    </xf>
    <xf numFmtId="0" fontId="140" fillId="28" borderId="309" xfId="97" applyFont="1" applyFill="1" applyBorder="1" applyAlignment="1">
      <alignment horizontal="center" vertical="center" wrapText="1"/>
    </xf>
    <xf numFmtId="0" fontId="140" fillId="28" borderId="310" xfId="97" applyFont="1" applyFill="1" applyBorder="1" applyAlignment="1">
      <alignment horizontal="center" vertical="center" wrapText="1"/>
    </xf>
    <xf numFmtId="0" fontId="140" fillId="0" borderId="0" xfId="97" applyFont="1" applyAlignment="1">
      <alignment horizontal="justify" vertical="top" wrapText="1"/>
    </xf>
    <xf numFmtId="0" fontId="164" fillId="0" borderId="0" xfId="97" applyFont="1" applyAlignment="1">
      <alignment vertical="top"/>
    </xf>
    <xf numFmtId="0" fontId="140" fillId="0" borderId="0" xfId="97" applyFont="1" applyAlignment="1">
      <alignment horizontal="left" vertical="top" wrapText="1"/>
    </xf>
    <xf numFmtId="0" fontId="164" fillId="0" borderId="0" xfId="97" applyFont="1" applyAlignment="1">
      <alignment horizontal="left" vertical="top"/>
    </xf>
    <xf numFmtId="0" fontId="3" fillId="28" borderId="0" xfId="97" applyFill="1" applyAlignment="1">
      <alignment horizontal="center" vertical="center"/>
    </xf>
    <xf numFmtId="0" fontId="169" fillId="0" borderId="306" xfId="97" applyFont="1" applyFill="1" applyBorder="1" applyAlignment="1">
      <alignment horizontal="justify" vertical="top" wrapText="1"/>
    </xf>
    <xf numFmtId="0" fontId="140" fillId="0" borderId="306" xfId="97" applyFont="1" applyFill="1" applyBorder="1" applyAlignment="1">
      <alignment horizontal="center" vertical="center" wrapText="1"/>
    </xf>
    <xf numFmtId="0" fontId="169" fillId="28" borderId="306" xfId="97" applyFont="1" applyFill="1" applyBorder="1" applyAlignment="1">
      <alignment horizontal="justify" vertical="top" wrapText="1"/>
    </xf>
    <xf numFmtId="0" fontId="140" fillId="28" borderId="306" xfId="97" applyFont="1" applyFill="1" applyBorder="1" applyAlignment="1">
      <alignment horizontal="center" vertical="center" wrapText="1"/>
    </xf>
    <xf numFmtId="0" fontId="140" fillId="0" borderId="306" xfId="97" applyFont="1" applyBorder="1" applyAlignment="1">
      <alignment horizontal="center" vertical="center" wrapText="1"/>
    </xf>
    <xf numFmtId="0" fontId="119" fillId="0" borderId="0" xfId="97" applyFont="1" applyAlignment="1">
      <alignment horizontal="center" vertical="center" wrapText="1"/>
    </xf>
    <xf numFmtId="0" fontId="3" fillId="0" borderId="0" xfId="97">
      <alignment vertical="center"/>
    </xf>
    <xf numFmtId="0" fontId="169" fillId="28" borderId="306" xfId="97" applyFont="1" applyFill="1" applyBorder="1" applyAlignment="1">
      <alignment horizontal="center" vertical="center" wrapText="1"/>
    </xf>
    <xf numFmtId="0" fontId="168" fillId="0" borderId="0" xfId="97" applyFont="1" applyAlignment="1">
      <alignment horizontal="center" vertical="center" wrapText="1"/>
    </xf>
    <xf numFmtId="0" fontId="119" fillId="27" borderId="0" xfId="97" applyFont="1" applyFill="1" applyAlignment="1">
      <alignment horizontal="left" vertical="center" wrapText="1"/>
    </xf>
    <xf numFmtId="0" fontId="3" fillId="27" borderId="0" xfId="97" applyFill="1" applyAlignment="1">
      <alignment horizontal="left" vertical="center"/>
    </xf>
    <xf numFmtId="0" fontId="192" fillId="28" borderId="0" xfId="99" applyFont="1" applyFill="1" applyAlignment="1">
      <alignment horizontal="center" vertical="center"/>
    </xf>
    <xf numFmtId="9" fontId="192" fillId="0" borderId="0" xfId="99" applyNumberFormat="1" applyFont="1" applyAlignment="1">
      <alignment horizontal="center"/>
    </xf>
    <xf numFmtId="0" fontId="192" fillId="27" borderId="0" xfId="99" applyFont="1" applyFill="1" applyAlignment="1">
      <alignment horizontal="left"/>
    </xf>
    <xf numFmtId="0" fontId="194" fillId="28" borderId="60" xfId="99" applyFont="1" applyFill="1" applyBorder="1" applyAlignment="1">
      <alignment horizontal="right"/>
    </xf>
    <xf numFmtId="0" fontId="192" fillId="28" borderId="184" xfId="99" applyFont="1" applyFill="1" applyBorder="1" applyAlignment="1">
      <alignment horizontal="right"/>
    </xf>
    <xf numFmtId="0" fontId="192" fillId="27" borderId="60" xfId="99" applyFont="1" applyFill="1" applyBorder="1" applyAlignment="1">
      <alignment horizontal="center"/>
    </xf>
    <xf numFmtId="176" fontId="192" fillId="27" borderId="184" xfId="99" applyNumberFormat="1" applyFont="1" applyFill="1" applyBorder="1" applyAlignment="1">
      <alignment horizontal="center"/>
    </xf>
    <xf numFmtId="38" fontId="192" fillId="27" borderId="184" xfId="99" applyNumberFormat="1" applyFont="1" applyFill="1" applyBorder="1" applyAlignment="1">
      <alignment horizontal="right"/>
    </xf>
    <xf numFmtId="0" fontId="192" fillId="0" borderId="0" xfId="99" applyFont="1" applyAlignment="1">
      <alignment horizontal="distributed"/>
    </xf>
    <xf numFmtId="0" fontId="193" fillId="0" borderId="0" xfId="99" applyFont="1" applyAlignment="1">
      <alignment horizontal="center"/>
    </xf>
    <xf numFmtId="0" fontId="192" fillId="27" borderId="0" xfId="99" applyFont="1" applyFill="1" applyAlignment="1">
      <alignment horizontal="center"/>
    </xf>
    <xf numFmtId="0" fontId="198" fillId="0" borderId="29" xfId="99" applyFont="1" applyFill="1" applyBorder="1" applyAlignment="1">
      <alignment horizontal="center" vertical="center"/>
    </xf>
    <xf numFmtId="0" fontId="198" fillId="0" borderId="10" xfId="99" applyFont="1" applyBorder="1" applyAlignment="1">
      <alignment vertical="center"/>
    </xf>
    <xf numFmtId="0" fontId="147" fillId="0" borderId="127" xfId="99" applyBorder="1" applyAlignment="1">
      <alignment horizontal="center" vertical="center"/>
    </xf>
    <xf numFmtId="0" fontId="147" fillId="0" borderId="46" xfId="99" applyBorder="1" applyAlignment="1">
      <alignment horizontal="center" vertical="center"/>
    </xf>
    <xf numFmtId="0" fontId="147" fillId="0" borderId="140" xfId="99" applyBorder="1" applyAlignment="1">
      <alignment horizontal="center" vertical="center"/>
    </xf>
    <xf numFmtId="0" fontId="147" fillId="0" borderId="0" xfId="99" applyBorder="1" applyAlignment="1">
      <alignment horizontal="center" vertical="center"/>
    </xf>
    <xf numFmtId="0" fontId="147" fillId="0" borderId="15" xfId="99" applyBorder="1" applyAlignment="1">
      <alignment horizontal="center" vertical="center"/>
    </xf>
    <xf numFmtId="0" fontId="147" fillId="28" borderId="13" xfId="99" applyFill="1" applyBorder="1" applyAlignment="1">
      <alignment vertical="center"/>
    </xf>
    <xf numFmtId="0" fontId="147" fillId="28" borderId="317" xfId="99" applyFill="1" applyBorder="1" applyAlignment="1">
      <alignment vertical="center"/>
    </xf>
    <xf numFmtId="0" fontId="147" fillId="28" borderId="17" xfId="99" applyFill="1" applyBorder="1" applyAlignment="1">
      <alignment vertical="center"/>
    </xf>
    <xf numFmtId="0" fontId="147" fillId="28" borderId="321" xfId="99" applyFill="1" applyBorder="1" applyAlignment="1">
      <alignment vertical="center"/>
    </xf>
    <xf numFmtId="0" fontId="198" fillId="28" borderId="318" xfId="99" applyFont="1" applyFill="1" applyBorder="1" applyAlignment="1">
      <alignment horizontal="center" vertical="center"/>
    </xf>
    <xf numFmtId="0" fontId="198" fillId="28" borderId="317" xfId="99" applyFont="1" applyFill="1" applyBorder="1" applyAlignment="1">
      <alignment horizontal="center" vertical="center"/>
    </xf>
    <xf numFmtId="0" fontId="198" fillId="28" borderId="322" xfId="99" applyFont="1" applyFill="1" applyBorder="1" applyAlignment="1">
      <alignment horizontal="center" vertical="center"/>
    </xf>
    <xf numFmtId="0" fontId="198" fillId="28" borderId="321" xfId="99" applyFont="1" applyFill="1" applyBorder="1" applyAlignment="1">
      <alignment horizontal="center" vertical="center"/>
    </xf>
    <xf numFmtId="0" fontId="198" fillId="28" borderId="25" xfId="99" applyFont="1" applyFill="1" applyBorder="1" applyAlignment="1">
      <alignment horizontal="center" vertical="center"/>
    </xf>
    <xf numFmtId="0" fontId="198" fillId="28" borderId="24" xfId="99" applyFont="1" applyFill="1" applyBorder="1" applyAlignment="1">
      <alignment horizontal="center" vertical="center"/>
    </xf>
    <xf numFmtId="0" fontId="198" fillId="28" borderId="14" xfId="99" applyFont="1" applyFill="1" applyBorder="1" applyAlignment="1">
      <alignment horizontal="center" vertical="center"/>
    </xf>
    <xf numFmtId="0" fontId="198" fillId="28" borderId="10" xfId="99" applyFont="1" applyFill="1" applyBorder="1" applyAlignment="1">
      <alignment horizontal="center" vertical="center"/>
    </xf>
    <xf numFmtId="0" fontId="198" fillId="28" borderId="319" xfId="99" applyFont="1" applyFill="1" applyBorder="1" applyAlignment="1">
      <alignment horizontal="center" vertical="center"/>
    </xf>
    <xf numFmtId="0" fontId="198" fillId="28" borderId="320" xfId="99" applyFont="1" applyFill="1" applyBorder="1" applyAlignment="1">
      <alignment horizontal="center" vertical="center"/>
    </xf>
    <xf numFmtId="0" fontId="198" fillId="28" borderId="323" xfId="99" applyFont="1" applyFill="1" applyBorder="1" applyAlignment="1">
      <alignment horizontal="center" vertical="center"/>
    </xf>
    <xf numFmtId="0" fontId="198" fillId="28" borderId="324" xfId="99" applyFont="1" applyFill="1" applyBorder="1" applyAlignment="1">
      <alignment horizontal="center" vertical="center"/>
    </xf>
    <xf numFmtId="0" fontId="147" fillId="0" borderId="14" xfId="99" applyBorder="1" applyAlignment="1">
      <alignment horizontal="center" vertical="center"/>
    </xf>
    <xf numFmtId="58" fontId="199" fillId="28" borderId="0" xfId="99" applyNumberFormat="1" applyFont="1" applyFill="1" applyBorder="1" applyAlignment="1">
      <alignment horizontal="right" vertical="center"/>
    </xf>
    <xf numFmtId="0" fontId="152" fillId="0" borderId="0" xfId="99" applyFont="1" applyFill="1" applyBorder="1" applyAlignment="1">
      <alignment vertical="center"/>
    </xf>
    <xf numFmtId="0" fontId="150" fillId="0" borderId="0" xfId="99" applyFont="1" applyBorder="1" applyAlignment="1">
      <alignment vertical="center"/>
    </xf>
    <xf numFmtId="0" fontId="200" fillId="28" borderId="0" xfId="99" applyFont="1" applyFill="1" applyBorder="1" applyAlignment="1">
      <alignment vertical="center"/>
    </xf>
    <xf numFmtId="0" fontId="147" fillId="28" borderId="0" xfId="99" applyFill="1" applyAlignment="1">
      <alignment vertical="center"/>
    </xf>
    <xf numFmtId="0" fontId="199" fillId="0" borderId="0" xfId="99" applyFont="1" applyFill="1" applyBorder="1" applyAlignment="1">
      <alignment horizontal="center" vertical="center"/>
    </xf>
    <xf numFmtId="0" fontId="199" fillId="0" borderId="0" xfId="99" applyFont="1" applyFill="1" applyBorder="1" applyAlignment="1">
      <alignment horizontal="center"/>
    </xf>
    <xf numFmtId="0" fontId="151" fillId="27" borderId="0" xfId="99" applyFont="1" applyFill="1" applyBorder="1" applyAlignment="1">
      <alignment vertical="center"/>
    </xf>
    <xf numFmtId="0" fontId="151" fillId="27" borderId="0" xfId="99" applyFont="1" applyFill="1" applyAlignment="1"/>
    <xf numFmtId="0" fontId="147" fillId="27" borderId="0" xfId="99" applyFill="1" applyAlignment="1">
      <alignment vertical="center"/>
    </xf>
    <xf numFmtId="0" fontId="152" fillId="0" borderId="313" xfId="99" applyFont="1" applyBorder="1" applyAlignment="1">
      <alignment horizontal="center" vertical="center"/>
    </xf>
    <xf numFmtId="0" fontId="147" fillId="0" borderId="134" xfId="99" applyBorder="1" applyAlignment="1">
      <alignment horizontal="center"/>
    </xf>
    <xf numFmtId="0" fontId="152" fillId="0" borderId="134" xfId="99" applyFont="1" applyBorder="1" applyAlignment="1">
      <alignment horizontal="left" vertical="center"/>
    </xf>
    <xf numFmtId="0" fontId="152" fillId="0" borderId="136" xfId="99" applyFont="1" applyBorder="1" applyAlignment="1">
      <alignment horizontal="left" vertical="center"/>
    </xf>
    <xf numFmtId="0" fontId="152" fillId="0" borderId="328" xfId="99" applyFont="1" applyFill="1" applyBorder="1" applyAlignment="1">
      <alignment horizontal="center" vertical="center" shrinkToFit="1"/>
    </xf>
    <xf numFmtId="0" fontId="152" fillId="0" borderId="184" xfId="99" applyFont="1" applyFill="1" applyBorder="1" applyAlignment="1">
      <alignment horizontal="center" vertical="center" shrinkToFit="1"/>
    </xf>
    <xf numFmtId="0" fontId="152" fillId="27" borderId="184" xfId="99" applyFont="1" applyFill="1" applyBorder="1" applyAlignment="1">
      <alignment horizontal="center" vertical="center"/>
    </xf>
    <xf numFmtId="0" fontId="152" fillId="27" borderId="329" xfId="99" applyFont="1" applyFill="1" applyBorder="1" applyAlignment="1">
      <alignment horizontal="center" vertical="center"/>
    </xf>
    <xf numFmtId="0" fontId="147" fillId="0" borderId="328" xfId="99" applyFill="1" applyBorder="1" applyAlignment="1">
      <alignment horizontal="center" vertical="center"/>
    </xf>
    <xf numFmtId="0" fontId="147" fillId="0" borderId="184" xfId="99" applyBorder="1" applyAlignment="1"/>
    <xf numFmtId="0" fontId="147" fillId="0" borderId="329" xfId="99" applyBorder="1" applyAlignment="1"/>
    <xf numFmtId="0" fontId="152" fillId="0" borderId="330" xfId="99" applyFont="1" applyFill="1" applyBorder="1" applyAlignment="1">
      <alignment vertical="center"/>
    </xf>
    <xf numFmtId="0" fontId="147" fillId="0" borderId="75" xfId="99" applyBorder="1" applyAlignment="1"/>
    <xf numFmtId="0" fontId="147" fillId="0" borderId="76" xfId="99" applyBorder="1" applyAlignment="1"/>
    <xf numFmtId="20" fontId="147" fillId="28" borderId="0" xfId="99" applyNumberFormat="1" applyFill="1" applyBorder="1" applyAlignment="1">
      <alignment vertical="center"/>
    </xf>
    <xf numFmtId="0" fontId="147" fillId="28" borderId="0" xfId="99" applyFill="1" applyBorder="1" applyAlignment="1">
      <alignment vertical="center"/>
    </xf>
    <xf numFmtId="0" fontId="147" fillId="0" borderId="11" xfId="99" applyFont="1" applyFill="1" applyBorder="1" applyAlignment="1">
      <alignment horizontal="center" vertical="center"/>
    </xf>
    <xf numFmtId="0" fontId="147" fillId="0" borderId="26" xfId="99" applyFont="1" applyFill="1" applyBorder="1" applyAlignment="1">
      <alignment horizontal="center" vertical="center"/>
    </xf>
    <xf numFmtId="0" fontId="147" fillId="0" borderId="12" xfId="99" applyFont="1" applyBorder="1" applyAlignment="1">
      <alignment horizontal="center" vertical="center"/>
    </xf>
    <xf numFmtId="0" fontId="152" fillId="28" borderId="10" xfId="99" applyFont="1" applyFill="1" applyBorder="1" applyAlignment="1">
      <alignment horizontal="center" vertical="center"/>
    </xf>
    <xf numFmtId="0" fontId="152" fillId="28" borderId="34" xfId="99" applyFont="1" applyFill="1" applyBorder="1" applyAlignment="1">
      <alignment horizontal="center" vertical="center"/>
    </xf>
    <xf numFmtId="0" fontId="152" fillId="0" borderId="117" xfId="99" applyFont="1" applyBorder="1" applyAlignment="1">
      <alignment horizontal="center" vertical="center"/>
    </xf>
    <xf numFmtId="0" fontId="152" fillId="0" borderId="26" xfId="99" applyFont="1" applyBorder="1" applyAlignment="1">
      <alignment horizontal="center" vertical="center"/>
    </xf>
    <xf numFmtId="0" fontId="152" fillId="0" borderId="12" xfId="99" applyFont="1" applyBorder="1" applyAlignment="1">
      <alignment horizontal="center" vertical="center"/>
    </xf>
    <xf numFmtId="0" fontId="147" fillId="28" borderId="26" xfId="99" applyFill="1" applyBorder="1" applyAlignment="1">
      <alignment vertical="center"/>
    </xf>
    <xf numFmtId="0" fontId="152" fillId="0" borderId="37" xfId="99" applyFont="1" applyBorder="1" applyAlignment="1">
      <alignment horizontal="center" vertical="center"/>
    </xf>
    <xf numFmtId="0" fontId="152" fillId="0" borderId="29" xfId="99" applyFont="1" applyBorder="1" applyAlignment="1">
      <alignment horizontal="center" vertical="center"/>
    </xf>
    <xf numFmtId="0" fontId="152" fillId="0" borderId="55" xfId="99" applyFont="1" applyBorder="1" applyAlignment="1">
      <alignment horizontal="center" vertical="center"/>
    </xf>
    <xf numFmtId="0" fontId="152" fillId="0" borderId="41" xfId="99" applyFont="1" applyBorder="1" applyAlignment="1">
      <alignment horizontal="center" vertical="center"/>
    </xf>
    <xf numFmtId="0" fontId="152" fillId="0" borderId="10" xfId="99" applyFont="1" applyBorder="1" applyAlignment="1">
      <alignment horizontal="center" vertical="center"/>
    </xf>
    <xf numFmtId="0" fontId="152" fillId="0" borderId="24" xfId="99" applyFont="1" applyBorder="1" applyAlignment="1">
      <alignment horizontal="center" vertical="center"/>
    </xf>
    <xf numFmtId="0" fontId="152" fillId="28" borderId="126" xfId="99" applyFont="1" applyFill="1" applyBorder="1" applyAlignment="1">
      <alignment horizontal="center" vertical="center"/>
    </xf>
    <xf numFmtId="0" fontId="152" fillId="28" borderId="29" xfId="99" applyFont="1" applyFill="1" applyBorder="1" applyAlignment="1">
      <alignment horizontal="center" vertical="center"/>
    </xf>
    <xf numFmtId="0" fontId="152" fillId="28" borderId="17" xfId="99" applyFont="1" applyFill="1" applyBorder="1" applyAlignment="1">
      <alignment horizontal="center" vertical="center"/>
    </xf>
    <xf numFmtId="0" fontId="147" fillId="28" borderId="29" xfId="99" applyFill="1" applyBorder="1" applyAlignment="1">
      <alignment horizontal="center" vertical="center"/>
    </xf>
    <xf numFmtId="0" fontId="147" fillId="28" borderId="10" xfId="99" applyFill="1" applyBorder="1" applyAlignment="1">
      <alignment horizontal="center" vertical="center"/>
    </xf>
    <xf numFmtId="0" fontId="152" fillId="28" borderId="30" xfId="99" applyFont="1" applyFill="1" applyBorder="1" applyAlignment="1">
      <alignment horizontal="center" vertical="center"/>
    </xf>
    <xf numFmtId="0" fontId="152" fillId="0" borderId="42" xfId="99" applyFont="1" applyBorder="1" applyAlignment="1">
      <alignment horizontal="center" vertical="center"/>
    </xf>
    <xf numFmtId="0" fontId="152" fillId="0" borderId="14" xfId="99" applyFont="1" applyBorder="1" applyAlignment="1">
      <alignment horizontal="center" vertical="center"/>
    </xf>
    <xf numFmtId="0" fontId="152" fillId="0" borderId="25" xfId="99" applyFont="1" applyBorder="1" applyAlignment="1">
      <alignment horizontal="center" vertical="center"/>
    </xf>
    <xf numFmtId="0" fontId="152" fillId="0" borderId="38" xfId="99" applyFont="1" applyBorder="1" applyAlignment="1">
      <alignment horizontal="center" vertical="center"/>
    </xf>
    <xf numFmtId="0" fontId="152" fillId="0" borderId="0" xfId="99" applyFont="1" applyBorder="1" applyAlignment="1">
      <alignment horizontal="center" vertical="center"/>
    </xf>
    <xf numFmtId="0" fontId="152" fillId="0" borderId="15" xfId="99" applyFont="1" applyBorder="1" applyAlignment="1">
      <alignment horizontal="center" vertical="center"/>
    </xf>
    <xf numFmtId="0" fontId="200" fillId="0" borderId="0" xfId="99" applyFont="1" applyBorder="1" applyAlignment="1">
      <alignment horizontal="left" vertical="center"/>
    </xf>
    <xf numFmtId="0" fontId="200" fillId="0" borderId="0" xfId="99" applyFont="1" applyAlignment="1">
      <alignment horizontal="left" vertical="center"/>
    </xf>
    <xf numFmtId="0" fontId="200" fillId="0" borderId="31" xfId="99" applyFont="1" applyBorder="1" applyAlignment="1">
      <alignment horizontal="left" vertical="center"/>
    </xf>
    <xf numFmtId="0" fontId="152" fillId="0" borderId="0" xfId="99" applyFont="1" applyAlignment="1">
      <alignment horizontal="center" vertical="center"/>
    </xf>
    <xf numFmtId="0" fontId="151" fillId="28" borderId="303" xfId="99" applyFont="1" applyFill="1" applyBorder="1" applyAlignment="1">
      <alignment horizontal="center" vertical="center"/>
    </xf>
    <xf numFmtId="0" fontId="151" fillId="28" borderId="247" xfId="99" applyFont="1" applyFill="1" applyBorder="1" applyAlignment="1">
      <alignment horizontal="center" vertical="center"/>
    </xf>
    <xf numFmtId="0" fontId="151" fillId="28" borderId="252" xfId="99" applyFont="1" applyFill="1" applyBorder="1" applyAlignment="1">
      <alignment horizontal="center" vertical="center"/>
    </xf>
    <xf numFmtId="0" fontId="151" fillId="0" borderId="305" xfId="99" applyFont="1" applyBorder="1" applyAlignment="1">
      <alignment horizontal="center" vertical="center"/>
    </xf>
    <xf numFmtId="0" fontId="151" fillId="0" borderId="246" xfId="99" applyFont="1" applyBorder="1" applyAlignment="1">
      <alignment horizontal="center" vertical="center"/>
    </xf>
    <xf numFmtId="0" fontId="151" fillId="0" borderId="251" xfId="99" applyFont="1" applyBorder="1" applyAlignment="1">
      <alignment horizontal="center" vertical="center"/>
    </xf>
    <xf numFmtId="0" fontId="200" fillId="0" borderId="0" xfId="99" applyFont="1" applyBorder="1" applyAlignment="1">
      <alignment horizontal="left" vertical="center" wrapText="1" shrinkToFit="1"/>
    </xf>
    <xf numFmtId="0" fontId="147" fillId="0" borderId="0" xfId="99" applyAlignment="1">
      <alignment vertical="center"/>
    </xf>
    <xf numFmtId="0" fontId="200" fillId="0" borderId="32" xfId="99" applyFont="1" applyBorder="1" applyAlignment="1">
      <alignment vertical="center"/>
    </xf>
    <xf numFmtId="0" fontId="152" fillId="0" borderId="42" xfId="99" applyFont="1" applyBorder="1" applyAlignment="1">
      <alignment horizontal="center" vertical="center" wrapText="1"/>
    </xf>
    <xf numFmtId="0" fontId="147" fillId="0" borderId="25" xfId="99" applyBorder="1" applyAlignment="1">
      <alignment horizontal="center" vertical="center"/>
    </xf>
    <xf numFmtId="0" fontId="147" fillId="28" borderId="13" xfId="99" applyFont="1" applyFill="1" applyBorder="1" applyAlignment="1">
      <alignment horizontal="center" vertical="center"/>
    </xf>
    <xf numFmtId="0" fontId="147" fillId="28" borderId="14" xfId="99" applyFill="1" applyBorder="1" applyAlignment="1">
      <alignment horizontal="center" vertical="center"/>
    </xf>
    <xf numFmtId="0" fontId="147" fillId="28" borderId="43" xfId="99" applyFill="1" applyBorder="1" applyAlignment="1">
      <alignment horizontal="center" vertical="center"/>
    </xf>
    <xf numFmtId="0" fontId="147" fillId="28" borderId="16" xfId="99" applyFill="1" applyBorder="1" applyAlignment="1">
      <alignment horizontal="center" vertical="center"/>
    </xf>
    <xf numFmtId="0" fontId="147" fillId="28" borderId="0" xfId="99" applyFill="1" applyBorder="1" applyAlignment="1">
      <alignment horizontal="center" vertical="center"/>
    </xf>
    <xf numFmtId="0" fontId="147" fillId="28" borderId="31" xfId="99" applyFill="1" applyBorder="1" applyAlignment="1">
      <alignment horizontal="center" vertical="center"/>
    </xf>
    <xf numFmtId="0" fontId="147" fillId="28" borderId="36" xfId="99" applyFill="1" applyBorder="1" applyAlignment="1">
      <alignment horizontal="center" vertical="center"/>
    </xf>
    <xf numFmtId="0" fontId="147" fillId="28" borderId="32" xfId="99" applyFill="1" applyBorder="1" applyAlignment="1">
      <alignment horizontal="center" vertical="center"/>
    </xf>
    <xf numFmtId="0" fontId="147" fillId="28" borderId="33" xfId="99" applyFill="1" applyBorder="1" applyAlignment="1">
      <alignment horizontal="center" vertical="center"/>
    </xf>
    <xf numFmtId="0" fontId="150" fillId="0" borderId="11" xfId="99" applyFont="1" applyFill="1" applyBorder="1" applyAlignment="1">
      <alignment vertical="center"/>
    </xf>
    <xf numFmtId="0" fontId="150" fillId="0" borderId="26" xfId="99" applyFont="1" applyFill="1" applyBorder="1" applyAlignment="1">
      <alignment vertical="center"/>
    </xf>
    <xf numFmtId="0" fontId="147" fillId="0" borderId="12" xfId="99" applyBorder="1" applyAlignment="1">
      <alignment vertical="center"/>
    </xf>
    <xf numFmtId="0" fontId="200" fillId="0" borderId="38" xfId="99" applyFont="1" applyBorder="1" applyAlignment="1">
      <alignment horizontal="left" vertical="center" wrapText="1" shrinkToFit="1"/>
    </xf>
    <xf numFmtId="0" fontId="200" fillId="0" borderId="0" xfId="99" applyFont="1" applyAlignment="1">
      <alignment horizontal="left" vertical="center" wrapText="1" shrinkToFit="1"/>
    </xf>
    <xf numFmtId="0" fontId="200" fillId="0" borderId="15" xfId="99" applyFont="1" applyBorder="1" applyAlignment="1">
      <alignment horizontal="left" vertical="center" wrapText="1" shrinkToFit="1"/>
    </xf>
    <xf numFmtId="0" fontId="200" fillId="0" borderId="44" xfId="99" applyFont="1" applyBorder="1" applyAlignment="1">
      <alignment horizontal="left" vertical="center" wrapText="1" shrinkToFit="1"/>
    </xf>
    <xf numFmtId="0" fontId="200" fillId="0" borderId="32" xfId="99" applyFont="1" applyBorder="1" applyAlignment="1">
      <alignment horizontal="left" vertical="center" wrapText="1" shrinkToFit="1"/>
    </xf>
    <xf numFmtId="0" fontId="200" fillId="0" borderId="35" xfId="99" applyFont="1" applyBorder="1" applyAlignment="1">
      <alignment horizontal="left" vertical="center" wrapText="1" shrinkToFit="1"/>
    </xf>
    <xf numFmtId="0" fontId="200" fillId="0" borderId="29" xfId="99" applyFont="1" applyBorder="1" applyAlignment="1">
      <alignment horizontal="right" vertical="center" wrapText="1" shrinkToFit="1"/>
    </xf>
    <xf numFmtId="0" fontId="147" fillId="0" borderId="13" xfId="99" applyBorder="1" applyAlignment="1">
      <alignment vertical="center"/>
    </xf>
    <xf numFmtId="0" fontId="147" fillId="0" borderId="317" xfId="99" applyBorder="1" applyAlignment="1">
      <alignment vertical="center"/>
    </xf>
    <xf numFmtId="0" fontId="147" fillId="0" borderId="17" xfId="99" applyBorder="1" applyAlignment="1">
      <alignment vertical="center"/>
    </xf>
    <xf numFmtId="0" fontId="147" fillId="0" borderId="321" xfId="99" applyBorder="1" applyAlignment="1">
      <alignment vertical="center"/>
    </xf>
    <xf numFmtId="0" fontId="198" fillId="0" borderId="318" xfId="99" applyFont="1" applyBorder="1" applyAlignment="1">
      <alignment horizontal="center" vertical="center"/>
    </xf>
    <xf numFmtId="0" fontId="198" fillId="0" borderId="317" xfId="99" applyFont="1" applyBorder="1" applyAlignment="1">
      <alignment horizontal="center" vertical="center"/>
    </xf>
    <xf numFmtId="0" fontId="198" fillId="0" borderId="322" xfId="99" applyFont="1" applyBorder="1" applyAlignment="1">
      <alignment horizontal="center" vertical="center"/>
    </xf>
    <xf numFmtId="0" fontId="198" fillId="0" borderId="321" xfId="99" applyFont="1" applyBorder="1" applyAlignment="1">
      <alignment horizontal="center" vertical="center"/>
    </xf>
    <xf numFmtId="0" fontId="198" fillId="0" borderId="25" xfId="99" applyFont="1" applyBorder="1" applyAlignment="1">
      <alignment horizontal="center" vertical="center"/>
    </xf>
    <xf numFmtId="0" fontId="198" fillId="0" borderId="24" xfId="99" applyFont="1" applyBorder="1" applyAlignment="1">
      <alignment horizontal="center" vertical="center"/>
    </xf>
    <xf numFmtId="0" fontId="198" fillId="0" borderId="14" xfId="99" applyFont="1" applyBorder="1" applyAlignment="1">
      <alignment horizontal="center" vertical="center"/>
    </xf>
    <xf numFmtId="0" fontId="198" fillId="0" borderId="10" xfId="99" applyFont="1" applyBorder="1" applyAlignment="1">
      <alignment horizontal="center" vertical="center"/>
    </xf>
    <xf numFmtId="0" fontId="198" fillId="0" borderId="319" xfId="99" applyFont="1" applyBorder="1" applyAlignment="1">
      <alignment horizontal="center" vertical="center"/>
    </xf>
    <xf numFmtId="0" fontId="198" fillId="0" borderId="320" xfId="99" applyFont="1" applyBorder="1" applyAlignment="1">
      <alignment horizontal="center" vertical="center"/>
    </xf>
    <xf numFmtId="0" fontId="198" fillId="0" borderId="323" xfId="99" applyFont="1" applyBorder="1" applyAlignment="1">
      <alignment horizontal="center" vertical="center"/>
    </xf>
    <xf numFmtId="0" fontId="198" fillId="0" borderId="324" xfId="99" applyFont="1" applyBorder="1" applyAlignment="1">
      <alignment horizontal="center" vertical="center"/>
    </xf>
    <xf numFmtId="58" fontId="199" fillId="0" borderId="0" xfId="99" applyNumberFormat="1" applyFont="1" applyBorder="1" applyAlignment="1">
      <alignment horizontal="center" vertical="center"/>
    </xf>
    <xf numFmtId="0" fontId="200" fillId="0" borderId="0" xfId="99" applyFont="1" applyBorder="1" applyAlignment="1">
      <alignment vertical="center"/>
    </xf>
    <xf numFmtId="0" fontId="151" fillId="0" borderId="0" xfId="99" applyFont="1" applyBorder="1" applyAlignment="1">
      <alignment vertical="center"/>
    </xf>
    <xf numFmtId="0" fontId="151" fillId="0" borderId="0" xfId="99" applyFont="1" applyAlignment="1"/>
    <xf numFmtId="0" fontId="152" fillId="0" borderId="184" xfId="99" applyFont="1" applyBorder="1" applyAlignment="1">
      <alignment horizontal="left" vertical="center"/>
    </xf>
    <xf numFmtId="0" fontId="152" fillId="0" borderId="329" xfId="99" applyFont="1" applyBorder="1" applyAlignment="1">
      <alignment horizontal="left" vertical="center"/>
    </xf>
    <xf numFmtId="20" fontId="147" fillId="0" borderId="0" xfId="99" applyNumberFormat="1" applyBorder="1" applyAlignment="1">
      <alignment vertical="center"/>
    </xf>
    <xf numFmtId="0" fontId="152" fillId="0" borderId="34" xfId="99" applyFont="1" applyBorder="1" applyAlignment="1">
      <alignment horizontal="center" vertical="center"/>
    </xf>
    <xf numFmtId="0" fontId="147" fillId="0" borderId="26" xfId="99" applyBorder="1" applyAlignment="1">
      <alignment vertical="center"/>
    </xf>
    <xf numFmtId="0" fontId="152" fillId="0" borderId="126" xfId="99" applyFont="1" applyBorder="1" applyAlignment="1">
      <alignment horizontal="center" vertical="center"/>
    </xf>
    <xf numFmtId="0" fontId="152" fillId="0" borderId="17" xfId="99" applyFont="1" applyBorder="1" applyAlignment="1">
      <alignment horizontal="center" vertical="center"/>
    </xf>
    <xf numFmtId="0" fontId="147" fillId="0" borderId="29" xfId="99" applyBorder="1" applyAlignment="1">
      <alignment horizontal="center" vertical="center"/>
    </xf>
    <xf numFmtId="0" fontId="152" fillId="0" borderId="30" xfId="99" applyFont="1" applyBorder="1" applyAlignment="1">
      <alignment horizontal="center" vertical="center"/>
    </xf>
    <xf numFmtId="0" fontId="151" fillId="0" borderId="303" xfId="99" applyFont="1" applyBorder="1" applyAlignment="1">
      <alignment horizontal="center" vertical="center"/>
    </xf>
    <xf numFmtId="0" fontId="151" fillId="0" borderId="247" xfId="99" applyFont="1" applyBorder="1" applyAlignment="1">
      <alignment horizontal="center" vertical="center"/>
    </xf>
    <xf numFmtId="0" fontId="151" fillId="0" borderId="252" xfId="99" applyFont="1" applyBorder="1" applyAlignment="1">
      <alignment horizontal="center" vertical="center"/>
    </xf>
    <xf numFmtId="0" fontId="147" fillId="0" borderId="13" xfId="99" applyFont="1" applyBorder="1" applyAlignment="1">
      <alignment horizontal="center" vertical="center"/>
    </xf>
    <xf numFmtId="0" fontId="147" fillId="0" borderId="43" xfId="99" applyBorder="1" applyAlignment="1">
      <alignment horizontal="center" vertical="center"/>
    </xf>
    <xf numFmtId="0" fontId="147" fillId="0" borderId="16" xfId="99" applyBorder="1" applyAlignment="1">
      <alignment horizontal="center" vertical="center"/>
    </xf>
    <xf numFmtId="0" fontId="147" fillId="0" borderId="31" xfId="99" applyBorder="1" applyAlignment="1">
      <alignment horizontal="center" vertical="center"/>
    </xf>
    <xf numFmtId="0" fontId="147" fillId="0" borderId="36" xfId="99" applyBorder="1" applyAlignment="1">
      <alignment horizontal="center" vertical="center"/>
    </xf>
    <xf numFmtId="0" fontId="147" fillId="0" borderId="33" xfId="99" applyBorder="1" applyAlignment="1">
      <alignment horizontal="center" vertical="center"/>
    </xf>
    <xf numFmtId="0" fontId="202" fillId="0" borderId="0" xfId="100" applyFont="1" applyAlignment="1">
      <alignment horizontal="center" vertical="center"/>
    </xf>
    <xf numFmtId="0" fontId="173" fillId="0" borderId="0" xfId="100" applyFont="1" applyFill="1" applyAlignment="1">
      <alignment horizontal="center" vertical="center"/>
    </xf>
    <xf numFmtId="0" fontId="173" fillId="27" borderId="0" xfId="100" applyFont="1" applyFill="1" applyAlignment="1">
      <alignment horizontal="center" vertical="center"/>
    </xf>
    <xf numFmtId="0" fontId="173" fillId="0" borderId="0" xfId="100" applyFont="1" applyAlignment="1">
      <alignment horizontal="center" vertical="center"/>
    </xf>
    <xf numFmtId="0" fontId="204" fillId="0" borderId="0" xfId="100" applyFont="1" applyBorder="1" applyAlignment="1">
      <alignment horizontal="right" vertical="center" shrinkToFit="1"/>
    </xf>
    <xf numFmtId="0" fontId="160" fillId="28" borderId="10" xfId="100" applyFont="1" applyFill="1" applyBorder="1" applyAlignment="1">
      <alignment horizontal="right" vertical="center" shrinkToFit="1"/>
    </xf>
    <xf numFmtId="0" fontId="160" fillId="28" borderId="10" xfId="100" applyFont="1" applyFill="1" applyBorder="1" applyAlignment="1">
      <alignment horizontal="right" vertical="center"/>
    </xf>
    <xf numFmtId="0" fontId="158" fillId="0" borderId="0" xfId="100" applyFont="1" applyAlignment="1">
      <alignment horizontal="center" vertical="center"/>
    </xf>
    <xf numFmtId="0" fontId="160" fillId="0" borderId="0" xfId="100" applyFont="1" applyAlignment="1">
      <alignment horizontal="center" vertical="center"/>
    </xf>
    <xf numFmtId="0" fontId="160" fillId="27" borderId="0" xfId="100" applyFont="1" applyFill="1" applyAlignment="1">
      <alignment horizontal="left" vertical="center"/>
    </xf>
    <xf numFmtId="0" fontId="160" fillId="0" borderId="0" xfId="100" applyFont="1" applyAlignment="1">
      <alignment horizontal="center" vertical="center" wrapText="1"/>
    </xf>
    <xf numFmtId="0" fontId="160" fillId="27" borderId="0" xfId="100" applyFont="1" applyFill="1" applyBorder="1" applyAlignment="1">
      <alignment horizontal="left" vertical="center"/>
    </xf>
    <xf numFmtId="0" fontId="160" fillId="27" borderId="0" xfId="100" applyFont="1" applyFill="1" applyAlignment="1">
      <alignment horizontal="left" vertical="center" wrapText="1"/>
    </xf>
    <xf numFmtId="0" fontId="87" fillId="0" borderId="29" xfId="100" applyFont="1" applyBorder="1" applyAlignment="1">
      <alignment vertical="center"/>
    </xf>
    <xf numFmtId="0" fontId="87" fillId="0" borderId="30" xfId="100" applyFont="1" applyBorder="1" applyAlignment="1">
      <alignment vertical="center"/>
    </xf>
    <xf numFmtId="0" fontId="160" fillId="0" borderId="0" xfId="100" applyFont="1" applyBorder="1" applyAlignment="1">
      <alignment horizontal="center" vertical="center"/>
    </xf>
    <xf numFmtId="0" fontId="160" fillId="0" borderId="31" xfId="100" applyFont="1" applyBorder="1" applyAlignment="1">
      <alignment horizontal="center" vertical="center"/>
    </xf>
    <xf numFmtId="0" fontId="173" fillId="0" borderId="37" xfId="100" applyFont="1" applyBorder="1" applyAlignment="1">
      <alignment horizontal="center" vertical="top"/>
    </xf>
    <xf numFmtId="0" fontId="173" fillId="0" borderId="334" xfId="100" applyFont="1" applyBorder="1" applyAlignment="1">
      <alignment horizontal="center" vertical="top"/>
    </xf>
    <xf numFmtId="0" fontId="173" fillId="0" borderId="29" xfId="100" applyFont="1" applyBorder="1" applyAlignment="1">
      <alignment horizontal="center" vertical="top"/>
    </xf>
    <xf numFmtId="0" fontId="173" fillId="0" borderId="55" xfId="100" applyFont="1" applyBorder="1" applyAlignment="1">
      <alignment horizontal="center" vertical="top"/>
    </xf>
    <xf numFmtId="0" fontId="173" fillId="0" borderId="126" xfId="100" applyFont="1" applyBorder="1" applyAlignment="1">
      <alignment horizontal="center" vertical="top"/>
    </xf>
    <xf numFmtId="0" fontId="208" fillId="28" borderId="44" xfId="100" applyFont="1" applyFill="1" applyBorder="1" applyAlignment="1">
      <alignment horizontal="center" vertical="center"/>
    </xf>
    <xf numFmtId="0" fontId="208" fillId="28" borderId="335" xfId="100" applyFont="1" applyFill="1" applyBorder="1" applyAlignment="1">
      <alignment horizontal="center" vertical="center"/>
    </xf>
    <xf numFmtId="0" fontId="208" fillId="28" borderId="32" xfId="100" applyFont="1" applyFill="1" applyBorder="1" applyAlignment="1">
      <alignment horizontal="center" vertical="center"/>
    </xf>
    <xf numFmtId="0" fontId="208" fillId="28" borderId="35" xfId="100" applyFont="1" applyFill="1" applyBorder="1" applyAlignment="1">
      <alignment horizontal="center" vertical="center"/>
    </xf>
    <xf numFmtId="0" fontId="208" fillId="28" borderId="36" xfId="100" applyFont="1" applyFill="1" applyBorder="1" applyAlignment="1">
      <alignment horizontal="center" vertical="center"/>
    </xf>
    <xf numFmtId="0" fontId="116" fillId="0" borderId="115" xfId="100" applyFont="1" applyBorder="1" applyAlignment="1">
      <alignment horizontal="center" vertical="center" wrapText="1"/>
    </xf>
    <xf numFmtId="0" fontId="116" fillId="0" borderId="51" xfId="100" applyFont="1" applyBorder="1" applyAlignment="1">
      <alignment horizontal="center" vertical="center" wrapText="1"/>
    </xf>
    <xf numFmtId="0" fontId="116" fillId="0" borderId="53" xfId="100" applyFont="1" applyBorder="1" applyAlignment="1">
      <alignment horizontal="center" vertical="center" wrapText="1"/>
    </xf>
    <xf numFmtId="0" fontId="160" fillId="28" borderId="52" xfId="100" applyFont="1" applyFill="1" applyBorder="1" applyAlignment="1">
      <alignment vertical="center" shrinkToFit="1"/>
    </xf>
    <xf numFmtId="0" fontId="160" fillId="28" borderId="51" xfId="100" applyFont="1" applyFill="1" applyBorder="1" applyAlignment="1">
      <alignment vertical="center" shrinkToFit="1"/>
    </xf>
    <xf numFmtId="0" fontId="160" fillId="28" borderId="54" xfId="100" applyFont="1" applyFill="1" applyBorder="1" applyAlignment="1">
      <alignment vertical="center" shrinkToFit="1"/>
    </xf>
    <xf numFmtId="0" fontId="157" fillId="0" borderId="29" xfId="100" applyFont="1" applyBorder="1" applyAlignment="1">
      <alignment horizontal="right" vertical="center"/>
    </xf>
    <xf numFmtId="0" fontId="208" fillId="28" borderId="33" xfId="100" applyFont="1" applyFill="1" applyBorder="1" applyAlignment="1">
      <alignment horizontal="center" vertical="center"/>
    </xf>
    <xf numFmtId="0" fontId="161" fillId="0" borderId="37" xfId="100" applyFont="1" applyBorder="1" applyAlignment="1">
      <alignment horizontal="center" vertical="center"/>
    </xf>
    <xf numFmtId="0" fontId="161" fillId="0" borderId="29" xfId="100" applyFont="1" applyBorder="1" applyAlignment="1">
      <alignment horizontal="center" vertical="center"/>
    </xf>
    <xf numFmtId="0" fontId="161" fillId="0" borderId="38" xfId="100" applyFont="1" applyBorder="1" applyAlignment="1">
      <alignment horizontal="center" vertical="center"/>
    </xf>
    <xf numFmtId="0" fontId="161" fillId="0" borderId="0" xfId="100" applyFont="1" applyBorder="1" applyAlignment="1">
      <alignment horizontal="center" vertical="center"/>
    </xf>
    <xf numFmtId="0" fontId="161" fillId="0" borderId="44" xfId="100" applyFont="1" applyBorder="1" applyAlignment="1">
      <alignment horizontal="center" vertical="center"/>
    </xf>
    <xf numFmtId="0" fontId="161" fillId="0" borderId="32" xfId="100" applyFont="1" applyBorder="1" applyAlignment="1">
      <alignment horizontal="center" vertical="center"/>
    </xf>
    <xf numFmtId="0" fontId="160" fillId="27" borderId="133" xfId="100" applyFont="1" applyFill="1" applyBorder="1" applyAlignment="1">
      <alignment horizontal="center" vertical="center"/>
    </xf>
    <xf numFmtId="0" fontId="160" fillId="27" borderId="134" xfId="100" applyFont="1" applyFill="1" applyBorder="1" applyAlignment="1">
      <alignment horizontal="center" vertical="center"/>
    </xf>
    <xf numFmtId="0" fontId="160" fillId="27" borderId="136" xfId="100" applyFont="1" applyFill="1" applyBorder="1" applyAlignment="1">
      <alignment horizontal="center" vertical="center"/>
    </xf>
    <xf numFmtId="0" fontId="160" fillId="27" borderId="88" xfId="100" applyFont="1" applyFill="1" applyBorder="1" applyAlignment="1">
      <alignment horizontal="center" vertical="center"/>
    </xf>
    <xf numFmtId="0" fontId="160" fillId="27" borderId="60" xfId="100" applyFont="1" applyFill="1" applyBorder="1" applyAlignment="1">
      <alignment horizontal="center" vertical="center"/>
    </xf>
    <xf numFmtId="0" fontId="160" fillId="27" borderId="137" xfId="100" applyFont="1" applyFill="1" applyBorder="1" applyAlignment="1">
      <alignment horizontal="center" vertical="center"/>
    </xf>
    <xf numFmtId="0" fontId="160" fillId="27" borderId="86" xfId="100" applyFont="1" applyFill="1" applyBorder="1" applyAlignment="1">
      <alignment horizontal="center" vertical="center"/>
    </xf>
    <xf numFmtId="0" fontId="160" fillId="27" borderId="184" xfId="100" applyFont="1" applyFill="1" applyBorder="1" applyAlignment="1">
      <alignment horizontal="center" vertical="center"/>
    </xf>
    <xf numFmtId="0" fontId="160" fillId="27" borderId="329" xfId="100" applyFont="1" applyFill="1" applyBorder="1" applyAlignment="1">
      <alignment horizontal="center" vertical="center"/>
    </xf>
    <xf numFmtId="0" fontId="116" fillId="0" borderId="113" xfId="100" applyFont="1" applyBorder="1" applyAlignment="1">
      <alignment vertical="center" textRotation="255"/>
    </xf>
    <xf numFmtId="0" fontId="116" fillId="0" borderId="109" xfId="100" applyFont="1" applyBorder="1" applyAlignment="1">
      <alignment vertical="center" textRotation="255"/>
    </xf>
    <xf numFmtId="0" fontId="116" fillId="0" borderId="112" xfId="100" applyFont="1" applyBorder="1" applyAlignment="1">
      <alignment vertical="center" textRotation="255"/>
    </xf>
    <xf numFmtId="0" fontId="116" fillId="0" borderId="127" xfId="100" applyFont="1" applyBorder="1" applyAlignment="1">
      <alignment horizontal="center" vertical="center" shrinkToFit="1"/>
    </xf>
    <xf numFmtId="0" fontId="116" fillId="0" borderId="46" xfId="100" applyFont="1" applyBorder="1" applyAlignment="1">
      <alignment horizontal="center" vertical="center" shrinkToFit="1"/>
    </xf>
    <xf numFmtId="0" fontId="116" fillId="0" borderId="140" xfId="100" applyFont="1" applyBorder="1" applyAlignment="1">
      <alignment horizontal="center" vertical="center" shrinkToFit="1"/>
    </xf>
    <xf numFmtId="0" fontId="160" fillId="28" borderId="115" xfId="100" applyFont="1" applyFill="1" applyBorder="1" applyAlignment="1">
      <alignment horizontal="center" vertical="center" shrinkToFit="1"/>
    </xf>
    <xf numFmtId="0" fontId="160" fillId="28" borderId="51" xfId="100" applyFont="1" applyFill="1" applyBorder="1" applyAlignment="1">
      <alignment horizontal="center" vertical="center" shrinkToFit="1"/>
    </xf>
    <xf numFmtId="0" fontId="160" fillId="28" borderId="54" xfId="100" applyFont="1" applyFill="1" applyBorder="1" applyAlignment="1">
      <alignment horizontal="center" vertical="center" shrinkToFit="1"/>
    </xf>
    <xf numFmtId="0" fontId="116" fillId="0" borderId="37" xfId="100" applyFont="1" applyBorder="1" applyAlignment="1">
      <alignment horizontal="center" vertical="center" wrapText="1"/>
    </xf>
    <xf numFmtId="0" fontId="116" fillId="0" borderId="29" xfId="100" applyFont="1" applyBorder="1" applyAlignment="1">
      <alignment horizontal="center" vertical="center" wrapText="1"/>
    </xf>
    <xf numFmtId="0" fontId="116" fillId="0" borderId="55" xfId="100" applyFont="1" applyBorder="1" applyAlignment="1">
      <alignment horizontal="center" vertical="center" wrapText="1"/>
    </xf>
    <xf numFmtId="0" fontId="116" fillId="0" borderId="41" xfId="100" applyFont="1" applyBorder="1" applyAlignment="1">
      <alignment horizontal="center" vertical="center" wrapText="1"/>
    </xf>
    <xf numFmtId="0" fontId="116" fillId="0" borderId="10" xfId="100" applyFont="1" applyBorder="1" applyAlignment="1">
      <alignment horizontal="center" vertical="center" wrapText="1"/>
    </xf>
    <xf numFmtId="0" fontId="116" fillId="0" borderId="24" xfId="100" applyFont="1" applyBorder="1" applyAlignment="1">
      <alignment horizontal="center" vertical="center" wrapText="1"/>
    </xf>
    <xf numFmtId="0" fontId="87" fillId="0" borderId="294" xfId="100" applyFont="1" applyBorder="1" applyAlignment="1">
      <alignment horizontal="left" vertical="top"/>
    </xf>
    <xf numFmtId="0" fontId="87" fillId="0" borderId="233" xfId="100" applyFont="1" applyBorder="1" applyAlignment="1">
      <alignment horizontal="left" vertical="top"/>
    </xf>
    <xf numFmtId="0" fontId="87" fillId="0" borderId="336" xfId="100" applyFont="1" applyBorder="1" applyAlignment="1">
      <alignment horizontal="left" vertical="top"/>
    </xf>
    <xf numFmtId="0" fontId="160" fillId="27" borderId="16" xfId="100" applyFont="1" applyFill="1" applyBorder="1" applyAlignment="1">
      <alignment horizontal="center" vertical="center"/>
    </xf>
    <xf numFmtId="0" fontId="160" fillId="27" borderId="0" xfId="100" applyFont="1" applyFill="1" applyBorder="1" applyAlignment="1">
      <alignment horizontal="center" vertical="center"/>
    </xf>
    <xf numFmtId="0" fontId="160" fillId="27" borderId="31" xfId="100" applyFont="1" applyFill="1" applyBorder="1" applyAlignment="1">
      <alignment horizontal="center" vertical="center"/>
    </xf>
    <xf numFmtId="0" fontId="160" fillId="27" borderId="36" xfId="100" applyFont="1" applyFill="1" applyBorder="1" applyAlignment="1">
      <alignment horizontal="center" vertical="center"/>
    </xf>
    <xf numFmtId="0" fontId="160" fillId="27" borderId="32" xfId="100" applyFont="1" applyFill="1" applyBorder="1" applyAlignment="1">
      <alignment horizontal="center" vertical="center"/>
    </xf>
    <xf numFmtId="0" fontId="160" fillId="27" borderId="33" xfId="100" applyFont="1" applyFill="1" applyBorder="1" applyAlignment="1">
      <alignment horizontal="center" vertical="center"/>
    </xf>
    <xf numFmtId="0" fontId="116" fillId="28" borderId="115" xfId="100" applyFont="1" applyFill="1" applyBorder="1" applyAlignment="1">
      <alignment horizontal="center" vertical="center" wrapText="1" shrinkToFit="1"/>
    </xf>
    <xf numFmtId="0" fontId="116" fillId="28" borderId="51" xfId="100" applyFont="1" applyFill="1" applyBorder="1" applyAlignment="1">
      <alignment horizontal="center" vertical="center" wrapText="1" shrinkToFit="1"/>
    </xf>
    <xf numFmtId="0" fontId="116" fillId="28" borderId="54" xfId="100" applyFont="1" applyFill="1" applyBorder="1" applyAlignment="1">
      <alignment horizontal="center" vertical="center" wrapText="1" shrinkToFit="1"/>
    </xf>
    <xf numFmtId="176" fontId="18" fillId="0" borderId="0" xfId="53" applyNumberFormat="1" applyFont="1" applyFill="1" applyBorder="1" applyAlignment="1">
      <alignment horizontal="center" vertical="center"/>
    </xf>
    <xf numFmtId="0" fontId="65" fillId="0" borderId="213" xfId="53" applyFont="1" applyFill="1" applyBorder="1" applyAlignment="1">
      <alignment horizontal="center" vertical="center"/>
    </xf>
    <xf numFmtId="0" fontId="65" fillId="0" borderId="0" xfId="53" applyFont="1" applyFill="1" applyBorder="1" applyAlignment="1">
      <alignment horizontal="center" vertical="center"/>
    </xf>
    <xf numFmtId="0" fontId="65" fillId="0" borderId="64" xfId="53" applyFont="1" applyFill="1" applyBorder="1" applyAlignment="1">
      <alignment horizontal="center" vertical="center"/>
    </xf>
    <xf numFmtId="0" fontId="18" fillId="0" borderId="60" xfId="53" applyFont="1" applyFill="1" applyBorder="1" applyAlignment="1">
      <alignment vertical="center"/>
    </xf>
    <xf numFmtId="0" fontId="18" fillId="0" borderId="92" xfId="53" applyFont="1" applyFill="1" applyBorder="1" applyAlignment="1">
      <alignment vertical="center"/>
    </xf>
    <xf numFmtId="182" fontId="18" fillId="0" borderId="92" xfId="53" applyNumberFormat="1" applyFont="1" applyFill="1" applyBorder="1" applyAlignment="1">
      <alignment horizontal="center" vertical="center"/>
    </xf>
    <xf numFmtId="0" fontId="18" fillId="27" borderId="0" xfId="53" applyFont="1" applyFill="1" applyBorder="1" applyAlignment="1">
      <alignment vertical="center"/>
    </xf>
    <xf numFmtId="0" fontId="18" fillId="0" borderId="92" xfId="53" applyFont="1" applyFill="1" applyBorder="1" applyAlignment="1">
      <alignment horizontal="center" vertical="center"/>
    </xf>
    <xf numFmtId="0" fontId="18" fillId="28" borderId="92" xfId="53" applyFont="1" applyFill="1" applyBorder="1" applyAlignment="1">
      <alignment vertical="center"/>
    </xf>
    <xf numFmtId="182" fontId="18" fillId="28" borderId="92" xfId="53" applyNumberFormat="1" applyFont="1" applyFill="1" applyBorder="1" applyAlignment="1">
      <alignment horizontal="center" vertical="center"/>
    </xf>
    <xf numFmtId="0" fontId="18" fillId="28" borderId="92" xfId="53" applyNumberFormat="1" applyFont="1" applyFill="1" applyBorder="1" applyAlignment="1">
      <alignment vertical="center"/>
    </xf>
    <xf numFmtId="0" fontId="19" fillId="0" borderId="235" xfId="53" applyFont="1" applyFill="1" applyBorder="1" applyAlignment="1">
      <alignment horizontal="center" vertical="center"/>
    </xf>
    <xf numFmtId="0" fontId="19" fillId="0" borderId="181" xfId="53" applyFont="1" applyFill="1" applyBorder="1" applyAlignment="1">
      <alignment horizontal="center" vertical="center"/>
    </xf>
    <xf numFmtId="0" fontId="19" fillId="0" borderId="228" xfId="53" applyFont="1" applyFill="1" applyBorder="1" applyAlignment="1">
      <alignment horizontal="center" vertical="center"/>
    </xf>
    <xf numFmtId="0" fontId="65" fillId="0" borderId="235" xfId="53" applyFont="1" applyFill="1" applyBorder="1" applyAlignment="1">
      <alignment horizontal="center" vertical="center"/>
    </xf>
    <xf numFmtId="0" fontId="65" fillId="0" borderId="181" xfId="53" applyFont="1" applyFill="1" applyBorder="1" applyAlignment="1">
      <alignment horizontal="center" vertical="center"/>
    </xf>
    <xf numFmtId="0" fontId="65" fillId="0" borderId="228" xfId="53" applyFont="1" applyFill="1" applyBorder="1" applyAlignment="1">
      <alignment horizontal="center" vertical="center"/>
    </xf>
    <xf numFmtId="176" fontId="18" fillId="28" borderId="0" xfId="53" applyNumberFormat="1" applyFont="1" applyFill="1" applyBorder="1" applyAlignment="1">
      <alignment horizontal="center" vertical="center"/>
    </xf>
    <xf numFmtId="0" fontId="18" fillId="27" borderId="0" xfId="53" applyFont="1" applyFill="1" applyBorder="1" applyAlignment="1">
      <alignment wrapText="1"/>
    </xf>
    <xf numFmtId="0" fontId="0" fillId="27" borderId="0" xfId="0" applyFill="1" applyAlignment="1">
      <alignment wrapText="1"/>
    </xf>
    <xf numFmtId="0" fontId="0" fillId="27" borderId="64" xfId="0" applyFill="1" applyBorder="1" applyAlignment="1">
      <alignment wrapText="1"/>
    </xf>
    <xf numFmtId="0" fontId="18" fillId="0" borderId="0" xfId="53" applyFont="1" applyFill="1" applyBorder="1" applyAlignment="1">
      <alignment horizontal="center" vertical="center"/>
    </xf>
    <xf numFmtId="0" fontId="18" fillId="0" borderId="60" xfId="53" applyFont="1" applyFill="1" applyBorder="1" applyAlignment="1">
      <alignment horizontal="center" vertical="center"/>
    </xf>
    <xf numFmtId="0" fontId="18" fillId="27" borderId="0" xfId="53" applyNumberFormat="1" applyFont="1" applyFill="1" applyBorder="1" applyAlignment="1">
      <alignment horizontal="left" wrapText="1"/>
    </xf>
    <xf numFmtId="0" fontId="0" fillId="27" borderId="0" xfId="0" applyNumberFormat="1" applyFill="1" applyAlignment="1">
      <alignment horizontal="left" wrapText="1"/>
    </xf>
    <xf numFmtId="0" fontId="0" fillId="27" borderId="60" xfId="0" applyNumberFormat="1" applyFill="1" applyBorder="1" applyAlignment="1">
      <alignment horizontal="left" wrapText="1"/>
    </xf>
    <xf numFmtId="0" fontId="18" fillId="0" borderId="0" xfId="53" applyFont="1" applyFill="1" applyBorder="1" applyAlignment="1">
      <alignment horizontal="right"/>
    </xf>
    <xf numFmtId="0" fontId="18" fillId="0" borderId="60" xfId="53" applyFont="1" applyFill="1" applyBorder="1" applyAlignment="1">
      <alignment horizontal="right" shrinkToFit="1"/>
    </xf>
    <xf numFmtId="0" fontId="18" fillId="27" borderId="60" xfId="53" applyFont="1" applyFill="1" applyBorder="1" applyAlignment="1"/>
    <xf numFmtId="0" fontId="0" fillId="27" borderId="60" xfId="0" applyFill="1" applyBorder="1" applyAlignment="1"/>
    <xf numFmtId="0" fontId="0" fillId="27" borderId="64" xfId="0" applyFill="1" applyBorder="1" applyAlignment="1"/>
    <xf numFmtId="0" fontId="79" fillId="0" borderId="18" xfId="83" applyFont="1" applyFill="1" applyBorder="1" applyAlignment="1">
      <alignment horizontal="center" vertical="center"/>
    </xf>
    <xf numFmtId="0" fontId="79" fillId="0" borderId="13" xfId="83" applyFont="1" applyFill="1" applyBorder="1" applyAlignment="1">
      <alignment horizontal="center" vertical="center"/>
    </xf>
    <xf numFmtId="0" fontId="79" fillId="0" borderId="14" xfId="83" applyFont="1" applyFill="1" applyBorder="1" applyAlignment="1">
      <alignment horizontal="center" vertical="center"/>
    </xf>
    <xf numFmtId="0" fontId="79" fillId="0" borderId="17" xfId="83" applyFont="1" applyFill="1" applyBorder="1" applyAlignment="1">
      <alignment horizontal="center" vertical="center"/>
    </xf>
    <xf numFmtId="0" fontId="79" fillId="0" borderId="10" xfId="83" applyFont="1" applyFill="1" applyBorder="1" applyAlignment="1">
      <alignment horizontal="center" vertical="center"/>
    </xf>
    <xf numFmtId="0" fontId="53" fillId="0" borderId="13" xfId="83" applyFont="1" applyFill="1" applyBorder="1" applyAlignment="1">
      <alignment horizontal="center" vertical="center" wrapText="1"/>
    </xf>
    <xf numFmtId="0" fontId="53" fillId="0" borderId="14" xfId="83" applyFont="1" applyFill="1" applyBorder="1" applyAlignment="1">
      <alignment horizontal="center" vertical="center"/>
    </xf>
    <xf numFmtId="0" fontId="53" fillId="0" borderId="17" xfId="83" applyFont="1" applyFill="1" applyBorder="1" applyAlignment="1">
      <alignment horizontal="center" vertical="center"/>
    </xf>
    <xf numFmtId="0" fontId="53" fillId="0" borderId="10" xfId="83" applyFont="1" applyFill="1" applyBorder="1" applyAlignment="1">
      <alignment horizontal="center" vertical="center"/>
    </xf>
    <xf numFmtId="0" fontId="53" fillId="0" borderId="13" xfId="83" applyFont="1" applyFill="1" applyBorder="1" applyAlignment="1">
      <alignment horizontal="center" vertical="center"/>
    </xf>
    <xf numFmtId="0" fontId="53" fillId="0" borderId="25" xfId="83" applyFont="1" applyFill="1" applyBorder="1" applyAlignment="1">
      <alignment horizontal="center" vertical="center"/>
    </xf>
    <xf numFmtId="0" fontId="53" fillId="0" borderId="24" xfId="83" applyFont="1" applyFill="1" applyBorder="1" applyAlignment="1">
      <alignment horizontal="center" vertical="center"/>
    </xf>
    <xf numFmtId="0" fontId="79" fillId="0" borderId="25" xfId="83" applyFont="1" applyFill="1" applyBorder="1" applyAlignment="1">
      <alignment horizontal="center" vertical="center"/>
    </xf>
    <xf numFmtId="0" fontId="79" fillId="0" borderId="24" xfId="83" applyFont="1" applyFill="1" applyBorder="1" applyAlignment="1">
      <alignment horizontal="center" vertical="center"/>
    </xf>
    <xf numFmtId="0" fontId="58" fillId="0" borderId="14" xfId="83" applyFont="1" applyFill="1" applyBorder="1" applyAlignment="1">
      <alignment horizontal="center" vertical="center" wrapText="1"/>
    </xf>
    <xf numFmtId="0" fontId="58" fillId="0" borderId="14" xfId="83" applyFont="1" applyFill="1" applyBorder="1" applyAlignment="1">
      <alignment horizontal="center" vertical="center"/>
    </xf>
    <xf numFmtId="0" fontId="58" fillId="0" borderId="25" xfId="83" applyFont="1" applyFill="1" applyBorder="1" applyAlignment="1">
      <alignment horizontal="center" vertical="center"/>
    </xf>
    <xf numFmtId="0" fontId="58" fillId="0" borderId="10" xfId="83" applyFont="1" applyFill="1" applyBorder="1" applyAlignment="1">
      <alignment horizontal="center" vertical="center"/>
    </xf>
    <xf numFmtId="0" fontId="58" fillId="0" borderId="24" xfId="83" applyFont="1" applyFill="1" applyBorder="1" applyAlignment="1">
      <alignment horizontal="center" vertical="center"/>
    </xf>
    <xf numFmtId="0" fontId="58" fillId="0" borderId="18" xfId="83" applyFont="1" applyFill="1" applyBorder="1" applyAlignment="1">
      <alignment horizontal="center" vertical="center" wrapText="1"/>
    </xf>
    <xf numFmtId="0" fontId="58" fillId="0" borderId="18" xfId="83" applyFont="1" applyFill="1" applyBorder="1" applyAlignment="1">
      <alignment horizontal="center" vertical="center"/>
    </xf>
    <xf numFmtId="0" fontId="53" fillId="0" borderId="18" xfId="83" applyFont="1" applyFill="1" applyBorder="1" applyAlignment="1">
      <alignment horizontal="center" vertical="center"/>
    </xf>
    <xf numFmtId="0" fontId="79" fillId="0" borderId="0" xfId="83" applyFont="1" applyFill="1" applyBorder="1" applyAlignment="1">
      <alignment horizontal="left" vertical="center"/>
    </xf>
    <xf numFmtId="0" fontId="79" fillId="27" borderId="0" xfId="83" applyFont="1" applyFill="1" applyBorder="1" applyAlignment="1">
      <alignment horizontal="left" vertical="center"/>
    </xf>
    <xf numFmtId="58" fontId="79" fillId="31" borderId="0" xfId="83" applyNumberFormat="1" applyFont="1" applyFill="1" applyBorder="1" applyAlignment="1">
      <alignment vertical="center"/>
    </xf>
    <xf numFmtId="0" fontId="79" fillId="27" borderId="0" xfId="83" applyNumberFormat="1" applyFont="1" applyFill="1" applyBorder="1" applyAlignment="1">
      <alignment horizontal="center" vertical="center"/>
    </xf>
    <xf numFmtId="0" fontId="79" fillId="0" borderId="13" xfId="83" applyFont="1" applyFill="1" applyBorder="1" applyAlignment="1">
      <alignment horizontal="center" vertical="center" shrinkToFit="1"/>
    </xf>
    <xf numFmtId="0" fontId="79" fillId="0" borderId="14" xfId="83" applyFont="1" applyFill="1" applyBorder="1" applyAlignment="1">
      <alignment horizontal="center" vertical="center" shrinkToFit="1"/>
    </xf>
    <xf numFmtId="0" fontId="79" fillId="0" borderId="25" xfId="83" applyFont="1" applyFill="1" applyBorder="1" applyAlignment="1">
      <alignment horizontal="center" vertical="center" shrinkToFit="1"/>
    </xf>
    <xf numFmtId="0" fontId="79" fillId="0" borderId="17" xfId="83" applyFont="1" applyFill="1" applyBorder="1" applyAlignment="1">
      <alignment horizontal="center" vertical="center" shrinkToFit="1"/>
    </xf>
    <xf numFmtId="0" fontId="79" fillId="0" borderId="10" xfId="83" applyFont="1" applyFill="1" applyBorder="1" applyAlignment="1">
      <alignment horizontal="center" vertical="center" shrinkToFit="1"/>
    </xf>
    <xf numFmtId="0" fontId="79" fillId="0" borderId="24" xfId="83" applyFont="1" applyFill="1" applyBorder="1" applyAlignment="1">
      <alignment horizontal="center" vertical="center" shrinkToFit="1"/>
    </xf>
    <xf numFmtId="0" fontId="79" fillId="0" borderId="11" xfId="83" applyFont="1" applyFill="1" applyBorder="1" applyAlignment="1">
      <alignment horizontal="center" vertical="center"/>
    </xf>
    <xf numFmtId="0" fontId="79" fillId="0" borderId="12" xfId="83" applyFont="1" applyFill="1" applyBorder="1" applyAlignment="1">
      <alignment horizontal="center" vertical="center"/>
    </xf>
    <xf numFmtId="0" fontId="79" fillId="0" borderId="26" xfId="83" applyFont="1" applyFill="1" applyBorder="1" applyAlignment="1">
      <alignment horizontal="center" vertical="center"/>
    </xf>
    <xf numFmtId="0" fontId="79" fillId="0" borderId="11" xfId="83" applyFont="1" applyFill="1" applyBorder="1" applyAlignment="1">
      <alignment horizontal="center" vertical="center" shrinkToFit="1"/>
    </xf>
    <xf numFmtId="0" fontId="79" fillId="0" borderId="12" xfId="83" applyFont="1" applyFill="1" applyBorder="1" applyAlignment="1">
      <alignment horizontal="center" vertical="center" shrinkToFit="1"/>
    </xf>
    <xf numFmtId="0" fontId="79" fillId="0" borderId="0" xfId="83" applyFont="1" applyFill="1" applyBorder="1" applyAlignment="1">
      <alignment vertical="center"/>
    </xf>
    <xf numFmtId="0" fontId="117" fillId="0" borderId="10" xfId="83" applyFont="1" applyFill="1" applyBorder="1" applyAlignment="1">
      <alignment horizontal="center" vertical="center"/>
    </xf>
    <xf numFmtId="58" fontId="79" fillId="31" borderId="14" xfId="83" applyNumberFormat="1" applyFont="1" applyFill="1" applyBorder="1" applyAlignment="1">
      <alignment vertical="center"/>
    </xf>
    <xf numFmtId="0" fontId="79" fillId="27" borderId="0" xfId="83" applyNumberFormat="1" applyFont="1" applyFill="1" applyBorder="1" applyAlignment="1">
      <alignment vertical="center"/>
    </xf>
    <xf numFmtId="0" fontId="79" fillId="27" borderId="0" xfId="0" applyFont="1" applyFill="1" applyBorder="1" applyAlignment="1">
      <alignment horizontal="left" vertical="center" wrapText="1" shrinkToFit="1"/>
    </xf>
    <xf numFmtId="0" fontId="79" fillId="0" borderId="0" xfId="84" quotePrefix="1" applyFont="1" applyFill="1" applyAlignment="1">
      <alignment horizontal="center"/>
    </xf>
    <xf numFmtId="177" fontId="15" fillId="29" borderId="123" xfId="0" applyNumberFormat="1" applyFont="1" applyFill="1" applyBorder="1" applyAlignment="1" applyProtection="1">
      <alignment horizontal="center" vertical="center" shrinkToFit="1"/>
      <protection locked="0"/>
    </xf>
    <xf numFmtId="177" fontId="15" fillId="29" borderId="89" xfId="0" applyNumberFormat="1" applyFont="1" applyFill="1" applyBorder="1" applyAlignment="1" applyProtection="1">
      <alignment horizontal="center" vertical="center" shrinkToFit="1"/>
      <protection locked="0"/>
    </xf>
    <xf numFmtId="177" fontId="15" fillId="29" borderId="90" xfId="0" applyNumberFormat="1" applyFont="1" applyFill="1" applyBorder="1" applyAlignment="1" applyProtection="1">
      <alignment horizontal="center" vertical="center" shrinkToFit="1"/>
      <protection locked="0"/>
    </xf>
    <xf numFmtId="0" fontId="15" fillId="29" borderId="123" xfId="0" applyFont="1" applyFill="1" applyBorder="1" applyAlignment="1" applyProtection="1">
      <alignment horizontal="left" vertical="center" indent="1"/>
      <protection locked="0"/>
    </xf>
    <xf numFmtId="0" fontId="15" fillId="29" borderId="89" xfId="0" applyFont="1" applyFill="1" applyBorder="1" applyAlignment="1" applyProtection="1">
      <alignment horizontal="left" vertical="center" indent="1"/>
      <protection locked="0"/>
    </xf>
    <xf numFmtId="0" fontId="15" fillId="29" borderId="90" xfId="0" applyFont="1" applyFill="1" applyBorder="1" applyAlignment="1" applyProtection="1">
      <alignment horizontal="left" vertical="center" indent="1"/>
      <protection locked="0"/>
    </xf>
    <xf numFmtId="177" fontId="15" fillId="29" borderId="86" xfId="0" applyNumberFormat="1" applyFont="1" applyFill="1" applyBorder="1" applyAlignment="1" applyProtection="1">
      <alignment horizontal="center" vertical="center" shrinkToFit="1"/>
      <protection locked="0"/>
    </xf>
    <xf numFmtId="177" fontId="15" fillId="29" borderId="61" xfId="0" applyNumberFormat="1" applyFont="1" applyFill="1" applyBorder="1" applyAlignment="1" applyProtection="1">
      <alignment horizontal="center" vertical="center" shrinkToFit="1"/>
      <protection locked="0"/>
    </xf>
    <xf numFmtId="177" fontId="15" fillId="29" borderId="85" xfId="0" applyNumberFormat="1" applyFont="1" applyFill="1" applyBorder="1" applyAlignment="1" applyProtection="1">
      <alignment horizontal="center" vertical="center" shrinkToFit="1"/>
      <protection locked="0"/>
    </xf>
    <xf numFmtId="0" fontId="15" fillId="29" borderId="86" xfId="0" applyFont="1" applyFill="1" applyBorder="1" applyAlignment="1" applyProtection="1">
      <alignment horizontal="left" vertical="center" indent="1"/>
      <protection locked="0"/>
    </xf>
    <xf numFmtId="0" fontId="15" fillId="29" borderId="61" xfId="0" applyFont="1" applyFill="1" applyBorder="1" applyAlignment="1" applyProtection="1">
      <alignment horizontal="left" vertical="center" indent="1"/>
      <protection locked="0"/>
    </xf>
    <xf numFmtId="0" fontId="15" fillId="29" borderId="85" xfId="0" applyFont="1" applyFill="1" applyBorder="1" applyAlignment="1" applyProtection="1">
      <alignment horizontal="left" vertical="center" indent="1"/>
      <protection locked="0"/>
    </xf>
    <xf numFmtId="177" fontId="15" fillId="29" borderId="81" xfId="0" applyNumberFormat="1" applyFont="1" applyFill="1" applyBorder="1" applyAlignment="1" applyProtection="1">
      <alignment horizontal="center" vertical="center" shrinkToFit="1"/>
      <protection locked="0"/>
    </xf>
    <xf numFmtId="177" fontId="15" fillId="29" borderId="82" xfId="0" applyNumberFormat="1" applyFont="1" applyFill="1" applyBorder="1" applyAlignment="1" applyProtection="1">
      <alignment horizontal="center" vertical="center" shrinkToFit="1"/>
      <protection locked="0"/>
    </xf>
    <xf numFmtId="177" fontId="15" fillId="29" borderId="83" xfId="0" applyNumberFormat="1" applyFont="1" applyFill="1" applyBorder="1" applyAlignment="1" applyProtection="1">
      <alignment horizontal="center" vertical="center" shrinkToFit="1"/>
      <protection locked="0"/>
    </xf>
    <xf numFmtId="0" fontId="15" fillId="29" borderId="81" xfId="0" applyFont="1" applyFill="1" applyBorder="1" applyAlignment="1" applyProtection="1">
      <alignment horizontal="left" vertical="center" indent="1"/>
      <protection locked="0"/>
    </xf>
    <xf numFmtId="0" fontId="15" fillId="29" borderId="82" xfId="0" applyFont="1" applyFill="1" applyBorder="1" applyAlignment="1" applyProtection="1">
      <alignment horizontal="left" vertical="center" indent="1"/>
      <protection locked="0"/>
    </xf>
    <xf numFmtId="0" fontId="15" fillId="29" borderId="83" xfId="0" applyFont="1" applyFill="1" applyBorder="1" applyAlignment="1" applyProtection="1">
      <alignment horizontal="left" vertical="center" indent="1"/>
      <protection locked="0"/>
    </xf>
    <xf numFmtId="0" fontId="15" fillId="0" borderId="18" xfId="0" applyFont="1" applyBorder="1" applyAlignment="1" applyProtection="1">
      <alignment horizontal="center" vertical="center"/>
    </xf>
    <xf numFmtId="176" fontId="15" fillId="27" borderId="11" xfId="0" applyNumberFormat="1" applyFont="1" applyFill="1" applyBorder="1" applyAlignment="1" applyProtection="1">
      <alignment horizontal="center" vertical="center"/>
    </xf>
    <xf numFmtId="176" fontId="15" fillId="27" borderId="26" xfId="0" applyNumberFormat="1" applyFont="1" applyFill="1" applyBorder="1" applyAlignment="1" applyProtection="1">
      <alignment horizontal="center" vertical="center"/>
    </xf>
    <xf numFmtId="0" fontId="15" fillId="0" borderId="18" xfId="0" applyFont="1" applyBorder="1" applyAlignment="1" applyProtection="1">
      <alignment horizontal="center" vertical="center" wrapText="1"/>
    </xf>
    <xf numFmtId="0" fontId="15" fillId="0" borderId="11" xfId="0" applyFont="1" applyBorder="1" applyAlignment="1" applyProtection="1">
      <alignment horizontal="center" vertical="center" shrinkToFit="1"/>
    </xf>
    <xf numFmtId="0" fontId="15" fillId="0" borderId="26" xfId="0" applyFont="1" applyBorder="1" applyAlignment="1" applyProtection="1">
      <alignment horizontal="center" vertical="center" shrinkToFit="1"/>
    </xf>
    <xf numFmtId="0" fontId="15" fillId="0" borderId="12" xfId="0" applyFont="1" applyBorder="1" applyAlignment="1" applyProtection="1">
      <alignment horizontal="center" vertical="center" shrinkToFit="1"/>
    </xf>
    <xf numFmtId="0" fontId="15" fillId="0" borderId="13" xfId="0" applyFont="1" applyBorder="1" applyAlignment="1" applyProtection="1">
      <alignment horizontal="center" vertical="center"/>
    </xf>
    <xf numFmtId="0" fontId="15" fillId="0" borderId="14" xfId="0" applyFont="1" applyBorder="1" applyAlignment="1" applyProtection="1">
      <alignment horizontal="center" vertical="center"/>
    </xf>
    <xf numFmtId="0" fontId="15" fillId="0" borderId="25" xfId="0" applyFont="1" applyBorder="1" applyAlignment="1" applyProtection="1">
      <alignment horizontal="center" vertical="center"/>
    </xf>
    <xf numFmtId="0" fontId="15" fillId="0" borderId="24" xfId="0" applyFont="1" applyBorder="1" applyAlignment="1" applyProtection="1">
      <alignment horizontal="center" vertical="center"/>
    </xf>
    <xf numFmtId="0" fontId="15" fillId="27" borderId="18" xfId="0" applyFont="1" applyFill="1" applyBorder="1" applyAlignment="1" applyProtection="1">
      <alignment horizontal="center" vertical="center" wrapText="1" shrinkToFit="1"/>
    </xf>
    <xf numFmtId="0" fontId="15" fillId="27" borderId="13" xfId="0" applyFont="1" applyFill="1" applyBorder="1" applyAlignment="1" applyProtection="1">
      <alignment horizontal="center" vertical="center" wrapText="1" shrinkToFit="1"/>
    </xf>
    <xf numFmtId="0" fontId="15" fillId="27" borderId="14" xfId="0" applyFont="1" applyFill="1" applyBorder="1" applyAlignment="1" applyProtection="1">
      <alignment horizontal="center" vertical="center" wrapText="1" shrinkToFit="1"/>
    </xf>
    <xf numFmtId="0" fontId="15" fillId="27" borderId="25" xfId="0" applyFont="1" applyFill="1" applyBorder="1" applyAlignment="1" applyProtection="1">
      <alignment horizontal="center" vertical="center" wrapText="1" shrinkToFit="1"/>
    </xf>
    <xf numFmtId="0" fontId="15" fillId="27" borderId="17" xfId="0" applyFont="1" applyFill="1" applyBorder="1" applyAlignment="1" applyProtection="1">
      <alignment horizontal="center" vertical="center" wrapText="1" shrinkToFit="1"/>
    </xf>
    <xf numFmtId="0" fontId="15" fillId="27" borderId="10" xfId="0" applyFont="1" applyFill="1" applyBorder="1" applyAlignment="1" applyProtection="1">
      <alignment horizontal="center" vertical="center" wrapText="1" shrinkToFit="1"/>
    </xf>
    <xf numFmtId="0" fontId="15" fillId="27" borderId="24" xfId="0" applyFont="1" applyFill="1" applyBorder="1" applyAlignment="1" applyProtection="1">
      <alignment horizontal="center" vertical="center" wrapText="1" shrinkToFit="1"/>
    </xf>
    <xf numFmtId="0" fontId="15" fillId="0" borderId="17"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0" xfId="0" applyFont="1" applyBorder="1" applyAlignment="1" applyProtection="1">
      <alignment horizontal="center"/>
    </xf>
    <xf numFmtId="0" fontId="15" fillId="27" borderId="0" xfId="0" applyFont="1" applyFill="1" applyBorder="1" applyAlignment="1" applyProtection="1">
      <alignment horizontal="left" shrinkToFit="1"/>
    </xf>
    <xf numFmtId="0" fontId="15" fillId="27" borderId="15" xfId="0" applyFont="1" applyFill="1" applyBorder="1" applyAlignment="1" applyProtection="1">
      <alignment horizontal="left" shrinkToFit="1"/>
    </xf>
    <xf numFmtId="0" fontId="16" fillId="0" borderId="0" xfId="0" applyFont="1" applyBorder="1" applyAlignment="1" applyProtection="1">
      <alignment horizontal="center"/>
    </xf>
    <xf numFmtId="176" fontId="15" fillId="28" borderId="0" xfId="53" applyNumberFormat="1" applyFont="1" applyFill="1" applyBorder="1" applyAlignment="1">
      <alignment horizontal="center" vertical="center"/>
    </xf>
    <xf numFmtId="176" fontId="15" fillId="28" borderId="15" xfId="53" applyNumberFormat="1" applyFont="1" applyFill="1" applyBorder="1" applyAlignment="1">
      <alignment horizontal="center" vertical="center"/>
    </xf>
    <xf numFmtId="0" fontId="114" fillId="0" borderId="0" xfId="0" applyFont="1" applyBorder="1" applyAlignment="1" applyProtection="1">
      <alignment horizontal="center"/>
    </xf>
    <xf numFmtId="176" fontId="33" fillId="0" borderId="11" xfId="0" applyNumberFormat="1" applyFont="1" applyBorder="1" applyAlignment="1" applyProtection="1">
      <alignment horizontal="left" vertical="center" wrapText="1" indent="1" shrinkToFit="1"/>
    </xf>
    <xf numFmtId="176" fontId="33" fillId="0" borderId="26" xfId="0" applyNumberFormat="1" applyFont="1" applyBorder="1" applyAlignment="1" applyProtection="1">
      <alignment horizontal="left" vertical="center" indent="1" shrinkToFit="1"/>
    </xf>
    <xf numFmtId="176" fontId="33" fillId="0" borderId="12" xfId="0" applyNumberFormat="1" applyFont="1" applyBorder="1" applyAlignment="1" applyProtection="1">
      <alignment horizontal="left" vertical="center" indent="1" shrinkToFit="1"/>
    </xf>
    <xf numFmtId="176" fontId="15" fillId="0" borderId="13" xfId="0" applyNumberFormat="1" applyFont="1" applyBorder="1" applyAlignment="1" applyProtection="1">
      <alignment horizontal="left" vertical="top" wrapText="1" shrinkToFit="1"/>
    </xf>
    <xf numFmtId="176" fontId="15" fillId="0" borderId="14" xfId="0" applyNumberFormat="1" applyFont="1" applyBorder="1" applyAlignment="1" applyProtection="1">
      <alignment horizontal="left" vertical="top" shrinkToFit="1"/>
    </xf>
    <xf numFmtId="176" fontId="15" fillId="0" borderId="25" xfId="0" applyNumberFormat="1" applyFont="1" applyBorder="1" applyAlignment="1" applyProtection="1">
      <alignment horizontal="left" vertical="top" shrinkToFit="1"/>
    </xf>
    <xf numFmtId="176" fontId="15" fillId="0" borderId="16" xfId="0" applyNumberFormat="1" applyFont="1" applyBorder="1" applyAlignment="1" applyProtection="1">
      <alignment horizontal="left" vertical="top" shrinkToFit="1"/>
    </xf>
    <xf numFmtId="176" fontId="15" fillId="0" borderId="0" xfId="0" applyNumberFormat="1" applyFont="1" applyBorder="1" applyAlignment="1" applyProtection="1">
      <alignment horizontal="left" vertical="top" shrinkToFit="1"/>
    </xf>
    <xf numFmtId="176" fontId="15" fillId="0" borderId="15" xfId="0" applyNumberFormat="1" applyFont="1" applyBorder="1" applyAlignment="1" applyProtection="1">
      <alignment horizontal="left" vertical="top" shrinkToFit="1"/>
    </xf>
    <xf numFmtId="176" fontId="15" fillId="0" borderId="17" xfId="0" applyNumberFormat="1" applyFont="1" applyBorder="1" applyAlignment="1" applyProtection="1">
      <alignment horizontal="left" vertical="top" shrinkToFit="1"/>
    </xf>
    <xf numFmtId="176" fontId="15" fillId="0" borderId="10" xfId="0" applyNumberFormat="1" applyFont="1" applyBorder="1" applyAlignment="1" applyProtection="1">
      <alignment horizontal="left" vertical="top" shrinkToFit="1"/>
    </xf>
    <xf numFmtId="176" fontId="15" fillId="0" borderId="24" xfId="0" applyNumberFormat="1" applyFont="1" applyBorder="1" applyAlignment="1" applyProtection="1">
      <alignment horizontal="left" vertical="top" shrinkToFit="1"/>
    </xf>
    <xf numFmtId="0" fontId="15" fillId="0" borderId="11" xfId="0" applyFont="1" applyBorder="1" applyAlignment="1" applyProtection="1">
      <alignment horizontal="distributed" vertical="center" wrapText="1" indent="1"/>
    </xf>
    <xf numFmtId="0" fontId="15" fillId="0" borderId="26" xfId="0" applyFont="1" applyBorder="1" applyAlignment="1" applyProtection="1">
      <alignment horizontal="distributed" vertical="center" wrapText="1" indent="1"/>
    </xf>
    <xf numFmtId="0" fontId="15" fillId="0" borderId="12" xfId="0" applyFont="1" applyBorder="1" applyAlignment="1" applyProtection="1">
      <alignment horizontal="distributed" vertical="center" wrapText="1" indent="1"/>
    </xf>
    <xf numFmtId="3" fontId="16" fillId="29" borderId="26" xfId="0" applyNumberFormat="1" applyFont="1" applyFill="1" applyBorder="1" applyAlignment="1" applyProtection="1">
      <alignment vertical="center" shrinkToFit="1"/>
      <protection locked="0"/>
    </xf>
    <xf numFmtId="0" fontId="15" fillId="29" borderId="11" xfId="0" applyNumberFormat="1" applyFont="1" applyFill="1" applyBorder="1" applyAlignment="1" applyProtection="1">
      <alignment horizontal="center" vertical="center" shrinkToFit="1"/>
      <protection locked="0"/>
    </xf>
    <xf numFmtId="0" fontId="15" fillId="29" borderId="26" xfId="0" applyNumberFormat="1" applyFont="1" applyFill="1" applyBorder="1" applyAlignment="1" applyProtection="1">
      <alignment horizontal="center" vertical="center" shrinkToFit="1"/>
      <protection locked="0"/>
    </xf>
    <xf numFmtId="0" fontId="15" fillId="29" borderId="12" xfId="0" applyNumberFormat="1" applyFont="1" applyFill="1" applyBorder="1" applyAlignment="1" applyProtection="1">
      <alignment horizontal="center" vertical="center" shrinkToFit="1"/>
      <protection locked="0"/>
    </xf>
    <xf numFmtId="3" fontId="16" fillId="29" borderId="26" xfId="33" applyNumberFormat="1" applyFont="1" applyFill="1" applyBorder="1" applyAlignment="1" applyProtection="1">
      <alignment vertical="center" shrinkToFit="1"/>
      <protection locked="0"/>
    </xf>
    <xf numFmtId="0" fontId="15" fillId="27" borderId="18" xfId="0" applyFont="1" applyFill="1" applyBorder="1" applyAlignment="1" applyProtection="1">
      <alignment horizontal="center" vertical="center" wrapText="1"/>
    </xf>
    <xf numFmtId="0" fontId="15" fillId="27" borderId="0" xfId="0" applyNumberFormat="1" applyFont="1" applyFill="1" applyBorder="1" applyAlignment="1" applyProtection="1">
      <alignment horizontal="left" shrinkToFit="1"/>
    </xf>
    <xf numFmtId="0" fontId="15" fillId="27" borderId="15" xfId="0" applyNumberFormat="1" applyFont="1" applyFill="1" applyBorder="1" applyAlignment="1" applyProtection="1">
      <alignment horizontal="left" shrinkToFit="1"/>
    </xf>
    <xf numFmtId="176" fontId="15" fillId="31" borderId="0" xfId="56" applyNumberFormat="1" applyFont="1" applyFill="1" applyBorder="1" applyAlignment="1">
      <alignment horizontal="center" vertical="center" shrinkToFit="1"/>
    </xf>
    <xf numFmtId="0" fontId="27" fillId="29" borderId="11" xfId="0" applyFont="1" applyFill="1" applyBorder="1" applyAlignment="1" applyProtection="1">
      <alignment horizontal="center" shrinkToFit="1"/>
      <protection locked="0"/>
    </xf>
    <xf numFmtId="0" fontId="27" fillId="29" borderId="26"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0" fontId="27" fillId="0" borderId="11" xfId="0" applyFont="1" applyBorder="1" applyAlignment="1" applyProtection="1">
      <alignment horizontal="center" vertical="center"/>
    </xf>
    <xf numFmtId="0" fontId="27" fillId="0" borderId="26" xfId="0" applyFont="1" applyBorder="1" applyAlignment="1" applyProtection="1">
      <alignment horizontal="center" vertical="center"/>
    </xf>
    <xf numFmtId="0" fontId="27" fillId="0" borderId="12" xfId="0" applyFont="1" applyBorder="1" applyAlignment="1" applyProtection="1">
      <alignment horizontal="center" vertical="center"/>
    </xf>
    <xf numFmtId="0" fontId="27" fillId="0" borderId="11" xfId="0" applyFont="1" applyBorder="1" applyAlignment="1" applyProtection="1">
      <alignment horizontal="center" vertical="center" wrapText="1"/>
    </xf>
    <xf numFmtId="0" fontId="27" fillId="29" borderId="125"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124" xfId="0" applyFont="1" applyBorder="1" applyAlignment="1" applyProtection="1">
      <alignment horizontal="center" vertical="center"/>
    </xf>
    <xf numFmtId="0" fontId="27" fillId="0" borderId="125"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5" xfId="0" applyFont="1" applyBorder="1" applyAlignment="1" applyProtection="1">
      <alignment horizontal="center" vertical="center"/>
    </xf>
    <xf numFmtId="0" fontId="27" fillId="0" borderId="17" xfId="0" applyFont="1" applyBorder="1" applyAlignment="1" applyProtection="1">
      <alignment horizontal="center" vertical="center"/>
    </xf>
    <xf numFmtId="0" fontId="27" fillId="0" borderId="24" xfId="0" applyFont="1" applyBorder="1" applyAlignment="1" applyProtection="1">
      <alignment horizontal="center" vertical="center"/>
    </xf>
    <xf numFmtId="0" fontId="27" fillId="0" borderId="125" xfId="0" applyFont="1" applyBorder="1" applyAlignment="1" applyProtection="1">
      <alignment horizontal="center" vertical="center" wrapText="1"/>
    </xf>
    <xf numFmtId="0" fontId="27" fillId="0" borderId="12" xfId="0" applyFont="1" applyBorder="1" applyAlignment="1" applyProtection="1">
      <alignment horizontal="center" vertical="center" wrapText="1"/>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27" fillId="0" borderId="11" xfId="0" applyFont="1" applyBorder="1" applyAlignment="1" applyProtection="1">
      <alignment horizontal="center" vertical="center" shrinkToFit="1"/>
    </xf>
    <xf numFmtId="0" fontId="27" fillId="0" borderId="12" xfId="0" applyFont="1" applyBorder="1" applyAlignment="1" applyProtection="1">
      <alignment horizontal="center" vertical="center" shrinkToFit="1"/>
    </xf>
    <xf numFmtId="0" fontId="27" fillId="0" borderId="26" xfId="0" applyFont="1" applyBorder="1" applyAlignment="1" applyProtection="1">
      <alignment horizontal="center" vertical="center" shrinkToFit="1"/>
    </xf>
    <xf numFmtId="0" fontId="27" fillId="27" borderId="11" xfId="0" applyFont="1" applyFill="1" applyBorder="1" applyAlignment="1" applyProtection="1">
      <alignment horizontal="center" vertical="center"/>
    </xf>
    <xf numFmtId="0" fontId="27" fillId="27" borderId="26" xfId="0" applyFont="1" applyFill="1" applyBorder="1" applyAlignment="1" applyProtection="1">
      <alignment horizontal="center" vertical="center"/>
    </xf>
    <xf numFmtId="0" fontId="27" fillId="27" borderId="12" xfId="0" applyFont="1" applyFill="1" applyBorder="1" applyAlignment="1" applyProtection="1">
      <alignment horizontal="center" vertical="center"/>
    </xf>
    <xf numFmtId="0" fontId="27" fillId="27" borderId="11" xfId="0" applyFont="1" applyFill="1" applyBorder="1" applyAlignment="1" applyProtection="1">
      <alignment horizontal="center" vertical="center" shrinkToFit="1"/>
    </xf>
    <xf numFmtId="0" fontId="27" fillId="27" borderId="26" xfId="0" applyFont="1" applyFill="1" applyBorder="1" applyAlignment="1" applyProtection="1">
      <alignment horizontal="center" vertical="center" shrinkToFit="1"/>
    </xf>
    <xf numFmtId="0" fontId="27" fillId="27" borderId="12" xfId="0" applyFont="1" applyFill="1" applyBorder="1" applyAlignment="1" applyProtection="1">
      <alignment horizontal="center" vertical="center" shrinkToFit="1"/>
    </xf>
    <xf numFmtId="0" fontId="220" fillId="0" borderId="0" xfId="0" applyFont="1" applyAlignment="1" applyProtection="1">
      <alignment horizontal="center"/>
    </xf>
    <xf numFmtId="0" fontId="27" fillId="27" borderId="11" xfId="0" applyFont="1" applyFill="1" applyBorder="1" applyAlignment="1" applyProtection="1">
      <alignment horizontal="center" vertical="center" wrapText="1" shrinkToFit="1"/>
    </xf>
    <xf numFmtId="0" fontId="27" fillId="27" borderId="26" xfId="0" applyFont="1" applyFill="1" applyBorder="1" applyAlignment="1" applyProtection="1">
      <alignment horizontal="center" vertical="center" wrapText="1" shrinkToFit="1"/>
    </xf>
    <xf numFmtId="0" fontId="27" fillId="27" borderId="12" xfId="0" applyFont="1" applyFill="1" applyBorder="1" applyAlignment="1" applyProtection="1">
      <alignment horizontal="center" vertical="center" wrapText="1" shrinkToFit="1"/>
    </xf>
    <xf numFmtId="177" fontId="27" fillId="27" borderId="11" xfId="0" applyNumberFormat="1" applyFont="1" applyFill="1" applyBorder="1" applyAlignment="1" applyProtection="1">
      <alignment horizontal="center" vertical="center" shrinkToFit="1"/>
    </xf>
    <xf numFmtId="177" fontId="27" fillId="27" borderId="26" xfId="0" applyNumberFormat="1" applyFont="1" applyFill="1" applyBorder="1" applyAlignment="1" applyProtection="1">
      <alignment horizontal="center" vertical="center" shrinkToFit="1"/>
    </xf>
    <xf numFmtId="181" fontId="27" fillId="27" borderId="11" xfId="47" applyNumberFormat="1" applyFont="1" applyFill="1" applyBorder="1" applyAlignment="1" applyProtection="1">
      <alignment horizontal="center" vertical="center" wrapText="1"/>
    </xf>
    <xf numFmtId="181" fontId="27" fillId="27" borderId="12" xfId="47" applyNumberFormat="1" applyFont="1" applyFill="1" applyBorder="1" applyAlignment="1" applyProtection="1">
      <alignment horizontal="center" vertical="center" wrapText="1"/>
    </xf>
    <xf numFmtId="0" fontId="13" fillId="28" borderId="11" xfId="81" applyFont="1" applyFill="1" applyBorder="1" applyAlignment="1" applyProtection="1">
      <alignment horizontal="left" vertical="center"/>
      <protection locked="0"/>
    </xf>
    <xf numFmtId="0" fontId="13" fillId="28" borderId="26" xfId="81" applyFont="1" applyFill="1" applyBorder="1" applyAlignment="1" applyProtection="1">
      <alignment horizontal="left" vertical="center"/>
      <protection locked="0"/>
    </xf>
    <xf numFmtId="0" fontId="13" fillId="28" borderId="12" xfId="81" applyFont="1" applyFill="1" applyBorder="1" applyAlignment="1" applyProtection="1">
      <alignment horizontal="left" vertical="center"/>
      <protection locked="0"/>
    </xf>
    <xf numFmtId="0" fontId="13" fillId="32" borderId="11" xfId="81" applyFont="1" applyFill="1" applyBorder="1" applyAlignment="1">
      <alignment horizontal="center" vertical="center"/>
    </xf>
    <xf numFmtId="0" fontId="13" fillId="32" borderId="26" xfId="81" applyFont="1" applyFill="1" applyBorder="1" applyAlignment="1">
      <alignment horizontal="center" vertical="center"/>
    </xf>
    <xf numFmtId="0" fontId="13" fillId="32" borderId="12" xfId="81" applyFont="1" applyFill="1" applyBorder="1" applyAlignment="1">
      <alignment horizontal="center" vertical="center"/>
    </xf>
    <xf numFmtId="0" fontId="13" fillId="32" borderId="11" xfId="81" applyFont="1" applyFill="1" applyBorder="1" applyAlignment="1">
      <alignment horizontal="center" vertical="center" wrapText="1"/>
    </xf>
    <xf numFmtId="0" fontId="13" fillId="32" borderId="12" xfId="81" applyFont="1" applyFill="1" applyBorder="1" applyAlignment="1">
      <alignment horizontal="center" vertical="center" wrapText="1"/>
    </xf>
    <xf numFmtId="0" fontId="13" fillId="28" borderId="11" xfId="81" applyFont="1" applyFill="1" applyBorder="1" applyAlignment="1" applyProtection="1">
      <alignment horizontal="center" vertical="center" wrapText="1"/>
      <protection locked="0"/>
    </xf>
    <xf numFmtId="0" fontId="13"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wrapText="1"/>
      <protection locked="0"/>
    </xf>
    <xf numFmtId="0" fontId="32" fillId="28" borderId="26" xfId="81" applyFont="1" applyFill="1" applyBorder="1" applyAlignment="1" applyProtection="1">
      <alignment horizontal="center" vertical="center" wrapText="1"/>
      <protection locked="0"/>
    </xf>
    <xf numFmtId="0" fontId="32" fillId="28" borderId="12" xfId="81" applyFont="1" applyFill="1" applyBorder="1" applyAlignment="1" applyProtection="1">
      <alignment horizontal="center" vertical="center" wrapText="1"/>
      <protection locked="0"/>
    </xf>
    <xf numFmtId="0" fontId="32" fillId="28" borderId="11" xfId="81" applyFont="1" applyFill="1" applyBorder="1" applyAlignment="1" applyProtection="1">
      <alignment horizontal="center" vertical="center" shrinkToFit="1"/>
      <protection locked="0"/>
    </xf>
    <xf numFmtId="0" fontId="32" fillId="28" borderId="26" xfId="81" applyFont="1" applyFill="1" applyBorder="1" applyAlignment="1" applyProtection="1">
      <alignment horizontal="center" vertical="center" shrinkToFit="1"/>
      <protection locked="0"/>
    </xf>
    <xf numFmtId="0" fontId="32" fillId="28" borderId="12" xfId="81" applyFont="1" applyFill="1" applyBorder="1" applyAlignment="1" applyProtection="1">
      <alignment horizontal="center" vertical="center" shrinkToFit="1"/>
      <protection locked="0"/>
    </xf>
    <xf numFmtId="0" fontId="26" fillId="0" borderId="0" xfId="81" applyFont="1" applyAlignment="1" applyProtection="1">
      <alignment horizontal="right" vertical="center" wrapText="1"/>
      <protection locked="0"/>
    </xf>
    <xf numFmtId="0" fontId="26" fillId="0" borderId="14" xfId="81" applyFont="1" applyBorder="1" applyAlignment="1" applyProtection="1">
      <alignment horizontal="right" vertical="center" wrapText="1"/>
      <protection locked="0"/>
    </xf>
    <xf numFmtId="0" fontId="13" fillId="0" borderId="11" xfId="81" applyFont="1" applyBorder="1" applyAlignment="1" applyProtection="1">
      <alignment horizontal="left" vertical="center"/>
      <protection locked="0"/>
    </xf>
    <xf numFmtId="0" fontId="13" fillId="0" borderId="26" xfId="81" applyFont="1" applyBorder="1" applyAlignment="1" applyProtection="1">
      <alignment horizontal="left" vertical="center"/>
      <protection locked="0"/>
    </xf>
    <xf numFmtId="0" fontId="13" fillId="0" borderId="12" xfId="81" applyFont="1" applyBorder="1" applyAlignment="1" applyProtection="1">
      <alignment horizontal="left" vertical="center"/>
      <protection locked="0"/>
    </xf>
    <xf numFmtId="0" fontId="13" fillId="0" borderId="11" xfId="81" applyFont="1" applyBorder="1" applyAlignment="1" applyProtection="1">
      <alignment horizontal="center" vertical="center" wrapText="1"/>
      <protection locked="0"/>
    </xf>
    <xf numFmtId="0" fontId="13"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wrapText="1"/>
      <protection locked="0"/>
    </xf>
    <xf numFmtId="0" fontId="32" fillId="0" borderId="26" xfId="81" applyFont="1" applyBorder="1" applyAlignment="1" applyProtection="1">
      <alignment horizontal="center" vertical="center" wrapText="1"/>
      <protection locked="0"/>
    </xf>
    <xf numFmtId="0" fontId="32" fillId="0" borderId="12" xfId="81" applyFont="1" applyBorder="1" applyAlignment="1" applyProtection="1">
      <alignment horizontal="center" vertical="center" wrapText="1"/>
      <protection locked="0"/>
    </xf>
    <xf numFmtId="0" fontId="32" fillId="0" borderId="11" xfId="81" applyFont="1" applyBorder="1" applyAlignment="1" applyProtection="1">
      <alignment horizontal="center" vertical="center" shrinkToFit="1"/>
      <protection locked="0"/>
    </xf>
    <xf numFmtId="0" fontId="32" fillId="0" borderId="26" xfId="81" applyFont="1" applyBorder="1" applyAlignment="1" applyProtection="1">
      <alignment horizontal="center" vertical="center" shrinkToFit="1"/>
      <protection locked="0"/>
    </xf>
    <xf numFmtId="0" fontId="32" fillId="0" borderId="12" xfId="81" applyFont="1" applyBorder="1" applyAlignment="1" applyProtection="1">
      <alignment horizontal="center" vertical="center" shrinkToFit="1"/>
      <protection locked="0"/>
    </xf>
    <xf numFmtId="0" fontId="121" fillId="0" borderId="0" xfId="86" applyFont="1" applyAlignment="1">
      <alignment horizontal="justify" vertical="center" wrapText="1"/>
    </xf>
    <xf numFmtId="0" fontId="83" fillId="0" borderId="0" xfId="86" applyFont="1">
      <alignment vertical="center"/>
    </xf>
    <xf numFmtId="0" fontId="122" fillId="0" borderId="0" xfId="86" applyFont="1" applyAlignment="1">
      <alignment horizontal="center" vertical="center" wrapText="1"/>
    </xf>
    <xf numFmtId="0" fontId="83" fillId="27" borderId="0" xfId="86" applyFont="1" applyFill="1" applyAlignment="1">
      <alignment horizontal="center" vertical="center"/>
    </xf>
    <xf numFmtId="186" fontId="121" fillId="27" borderId="0" xfId="86" applyNumberFormat="1" applyFont="1" applyFill="1" applyAlignment="1">
      <alignment horizontal="left" vertical="center" wrapText="1"/>
    </xf>
    <xf numFmtId="0" fontId="123" fillId="0" borderId="111" xfId="86" applyFont="1" applyBorder="1" applyAlignment="1">
      <alignment horizontal="center" vertical="center" wrapText="1"/>
    </xf>
    <xf numFmtId="0" fontId="123" fillId="0" borderId="112" xfId="86" applyFont="1" applyBorder="1" applyAlignment="1">
      <alignment horizontal="center" vertical="center" wrapText="1"/>
    </xf>
    <xf numFmtId="0" fontId="83" fillId="0" borderId="259" xfId="86" applyFont="1" applyBorder="1" applyAlignment="1">
      <alignment horizontal="left" vertical="top" wrapText="1"/>
    </xf>
    <xf numFmtId="0" fontId="83" fillId="0" borderId="0" xfId="86" applyFont="1" applyBorder="1" applyAlignment="1">
      <alignment horizontal="left" vertical="top" wrapText="1"/>
    </xf>
    <xf numFmtId="0" fontId="83" fillId="0" borderId="260" xfId="86" applyFont="1" applyBorder="1" applyAlignment="1">
      <alignment horizontal="left" vertical="top" wrapText="1"/>
    </xf>
    <xf numFmtId="0" fontId="123" fillId="0" borderId="0" xfId="86" applyFont="1" applyAlignment="1">
      <alignment horizontal="right" vertical="center" wrapText="1"/>
    </xf>
    <xf numFmtId="0" fontId="124" fillId="0" borderId="0" xfId="86" applyFont="1" applyAlignment="1">
      <alignment horizontal="justify" vertical="center" wrapText="1"/>
    </xf>
    <xf numFmtId="0" fontId="123" fillId="0" borderId="113" xfId="86" applyFont="1" applyBorder="1" applyAlignment="1">
      <alignment horizontal="center" vertical="center" wrapText="1"/>
    </xf>
    <xf numFmtId="0" fontId="123" fillId="0" borderId="110" xfId="86" applyFont="1" applyBorder="1" applyAlignment="1">
      <alignment horizontal="center" vertical="center" wrapText="1"/>
    </xf>
    <xf numFmtId="0" fontId="123" fillId="0" borderId="109" xfId="86" applyFont="1" applyBorder="1" applyAlignment="1">
      <alignment horizontal="center" vertical="center" wrapText="1"/>
    </xf>
    <xf numFmtId="0" fontId="128" fillId="0" borderId="0" xfId="86" applyFont="1" applyAlignment="1">
      <alignment horizontal="justify" vertical="center" wrapText="1"/>
    </xf>
    <xf numFmtId="0" fontId="85" fillId="26" borderId="11" xfId="0" applyFont="1" applyFill="1" applyBorder="1" applyAlignment="1">
      <alignment horizontal="distributed" vertical="center" shrinkToFit="1"/>
    </xf>
    <xf numFmtId="0" fontId="85" fillId="26" borderId="12" xfId="0" applyFont="1" applyFill="1" applyBorder="1" applyAlignment="1">
      <alignment horizontal="distributed" vertical="center" shrinkToFit="1"/>
    </xf>
    <xf numFmtId="0" fontId="130" fillId="27" borderId="18" xfId="0" applyFont="1" applyFill="1" applyBorder="1" applyAlignment="1">
      <alignment horizontal="center" shrinkToFit="1"/>
    </xf>
    <xf numFmtId="0" fontId="31" fillId="26" borderId="18" xfId="0" applyFont="1" applyFill="1" applyBorder="1" applyAlignment="1">
      <alignment horizontal="center" vertical="center"/>
    </xf>
    <xf numFmtId="176" fontId="86" fillId="27" borderId="14" xfId="0" applyNumberFormat="1" applyFont="1" applyFill="1" applyBorder="1" applyAlignment="1">
      <alignment horizontal="center" vertical="center" shrinkToFit="1"/>
    </xf>
    <xf numFmtId="176" fontId="86" fillId="27" borderId="25" xfId="0" applyNumberFormat="1" applyFont="1" applyFill="1" applyBorder="1" applyAlignment="1">
      <alignment horizontal="center" vertical="center" shrinkToFit="1"/>
    </xf>
    <xf numFmtId="0" fontId="131" fillId="0" borderId="16" xfId="0" applyFont="1" applyBorder="1" applyAlignment="1">
      <alignment horizontal="distributed" vertical="center" indent="2"/>
    </xf>
    <xf numFmtId="0" fontId="131" fillId="0" borderId="0" xfId="0" applyFont="1" applyAlignment="1">
      <alignment horizontal="distributed" vertical="center" indent="2"/>
    </xf>
    <xf numFmtId="176" fontId="86" fillId="27" borderId="10" xfId="0" applyNumberFormat="1" applyFont="1" applyFill="1" applyBorder="1" applyAlignment="1">
      <alignment horizontal="center" vertical="center" shrinkToFit="1"/>
    </xf>
    <xf numFmtId="176" fontId="86" fillId="27" borderId="24" xfId="0" applyNumberFormat="1" applyFont="1" applyFill="1" applyBorder="1" applyAlignment="1">
      <alignment horizontal="center" vertical="center" shrinkToFit="1"/>
    </xf>
    <xf numFmtId="0" fontId="86" fillId="0" borderId="10" xfId="0" applyFont="1" applyBorder="1" applyAlignment="1">
      <alignment horizontal="center"/>
    </xf>
    <xf numFmtId="0" fontId="133" fillId="33" borderId="13" xfId="0" applyFont="1" applyFill="1" applyBorder="1" applyAlignment="1">
      <alignment horizontal="center" textRotation="255"/>
    </xf>
    <xf numFmtId="0" fontId="133" fillId="33" borderId="16" xfId="0" applyFont="1" applyFill="1" applyBorder="1" applyAlignment="1">
      <alignment horizontal="center" textRotation="255"/>
    </xf>
    <xf numFmtId="0" fontId="0" fillId="0" borderId="16" xfId="0" applyFont="1" applyBorder="1" applyAlignment="1">
      <alignment horizontal="center" textRotation="255"/>
    </xf>
    <xf numFmtId="0" fontId="85" fillId="26" borderId="13" xfId="0" applyFont="1" applyFill="1" applyBorder="1" applyAlignment="1">
      <alignment horizontal="distributed" vertical="center"/>
    </xf>
    <xf numFmtId="0" fontId="85" fillId="26" borderId="14" xfId="0" applyFont="1" applyFill="1" applyBorder="1" applyAlignment="1">
      <alignment horizontal="distributed" vertical="center"/>
    </xf>
    <xf numFmtId="0" fontId="85" fillId="26" borderId="25" xfId="0" applyFont="1" applyFill="1" applyBorder="1" applyAlignment="1">
      <alignment horizontal="distributed" vertical="center"/>
    </xf>
    <xf numFmtId="0" fontId="85" fillId="26" borderId="195" xfId="0" applyFont="1" applyFill="1" applyBorder="1" applyAlignment="1">
      <alignment horizontal="distributed" vertical="center"/>
    </xf>
    <xf numFmtId="0" fontId="85" fillId="26" borderId="196" xfId="0" applyFont="1" applyFill="1" applyBorder="1" applyAlignment="1">
      <alignment horizontal="distributed" vertical="center"/>
    </xf>
    <xf numFmtId="0" fontId="85" fillId="26" borderId="197" xfId="0" applyFont="1" applyFill="1" applyBorder="1" applyAlignment="1">
      <alignment horizontal="distributed" vertical="center"/>
    </xf>
    <xf numFmtId="0" fontId="32" fillId="26" borderId="11" xfId="0" applyFont="1" applyFill="1" applyBorder="1" applyAlignment="1">
      <alignment horizontal="distributed" vertical="center" wrapText="1" shrinkToFit="1"/>
    </xf>
    <xf numFmtId="0" fontId="32" fillId="26" borderId="12" xfId="0" applyFont="1" applyFill="1" applyBorder="1" applyAlignment="1">
      <alignment horizontal="distributed" vertical="center" wrapText="1" shrinkToFit="1"/>
    </xf>
    <xf numFmtId="0" fontId="85" fillId="26" borderId="17" xfId="0" applyFont="1" applyFill="1" applyBorder="1" applyAlignment="1">
      <alignment horizontal="distributed" vertical="center"/>
    </xf>
    <xf numFmtId="0" fontId="85" fillId="26" borderId="10" xfId="0" applyFont="1" applyFill="1" applyBorder="1" applyAlignment="1">
      <alignment horizontal="distributed" vertical="center"/>
    </xf>
    <xf numFmtId="0" fontId="85" fillId="26" borderId="24" xfId="0" applyFont="1" applyFill="1" applyBorder="1" applyAlignment="1">
      <alignment horizontal="distributed" vertical="center"/>
    </xf>
    <xf numFmtId="0" fontId="85" fillId="26" borderId="191" xfId="0" applyFont="1" applyFill="1" applyBorder="1" applyAlignment="1">
      <alignment horizontal="center" vertical="center"/>
    </xf>
    <xf numFmtId="0" fontId="85" fillId="26" borderId="192" xfId="0" applyFont="1" applyFill="1" applyBorder="1" applyAlignment="1">
      <alignment horizontal="center" vertical="center"/>
    </xf>
    <xf numFmtId="0" fontId="85" fillId="26" borderId="193" xfId="0" applyFont="1" applyFill="1" applyBorder="1" applyAlignment="1">
      <alignment horizontal="center" vertical="center"/>
    </xf>
    <xf numFmtId="0" fontId="85" fillId="26" borderId="11" xfId="0" applyFont="1" applyFill="1" applyBorder="1" applyAlignment="1">
      <alignment horizontal="distributed" vertical="center" wrapText="1" shrinkToFit="1"/>
    </xf>
    <xf numFmtId="0" fontId="85" fillId="0" borderId="13" xfId="0" applyFont="1" applyBorder="1" applyAlignment="1">
      <alignment horizontal="distributed" vertical="center" shrinkToFit="1"/>
    </xf>
    <xf numFmtId="0" fontId="85" fillId="0" borderId="25" xfId="0" applyFont="1" applyBorder="1" applyAlignment="1">
      <alignment horizontal="distributed" vertical="center" shrinkToFit="1"/>
    </xf>
    <xf numFmtId="0" fontId="32" fillId="26" borderId="17" xfId="0" applyFont="1" applyFill="1" applyBorder="1" applyAlignment="1">
      <alignment horizontal="distributed" vertical="center" wrapText="1"/>
    </xf>
    <xf numFmtId="0" fontId="32" fillId="26" borderId="10" xfId="0" applyFont="1" applyFill="1" applyBorder="1" applyAlignment="1">
      <alignment horizontal="distributed" vertical="center"/>
    </xf>
    <xf numFmtId="0" fontId="32" fillId="26" borderId="24" xfId="0" applyFont="1" applyFill="1" applyBorder="1" applyAlignment="1">
      <alignment horizontal="distributed" vertical="center"/>
    </xf>
    <xf numFmtId="0" fontId="134" fillId="0" borderId="11" xfId="0" applyFont="1" applyBorder="1" applyAlignment="1">
      <alignment horizontal="distributed" vertical="center" shrinkToFit="1"/>
    </xf>
    <xf numFmtId="0" fontId="134" fillId="0" borderId="12" xfId="0" applyFont="1" applyBorder="1" applyAlignment="1">
      <alignment horizontal="distributed" vertical="center" shrinkToFit="1"/>
    </xf>
    <xf numFmtId="0" fontId="32" fillId="26" borderId="191" xfId="0" applyFont="1" applyFill="1" applyBorder="1" applyAlignment="1">
      <alignment horizontal="center" vertical="center" wrapText="1"/>
    </xf>
    <xf numFmtId="0" fontId="32" fillId="26" borderId="192" xfId="0" applyFont="1" applyFill="1" applyBorder="1" applyAlignment="1">
      <alignment horizontal="center" vertical="center"/>
    </xf>
    <xf numFmtId="0" fontId="32" fillId="26" borderId="193" xfId="0" applyFont="1" applyFill="1" applyBorder="1" applyAlignment="1">
      <alignment horizontal="center" vertical="center"/>
    </xf>
    <xf numFmtId="0" fontId="135" fillId="0" borderId="11" xfId="0" applyFont="1" applyBorder="1" applyAlignment="1">
      <alignment horizontal="center" vertical="center" wrapText="1"/>
    </xf>
    <xf numFmtId="0" fontId="135" fillId="0" borderId="12" xfId="0" applyFont="1" applyBorder="1" applyAlignment="1">
      <alignment horizontal="center" vertical="center" wrapText="1"/>
    </xf>
    <xf numFmtId="0" fontId="85" fillId="26" borderId="198" xfId="0" applyFont="1" applyFill="1" applyBorder="1" applyAlignment="1">
      <alignment horizontal="distributed" vertical="center"/>
    </xf>
    <xf numFmtId="0" fontId="85" fillId="26" borderId="199" xfId="0" applyFont="1" applyFill="1" applyBorder="1" applyAlignment="1">
      <alignment horizontal="distributed" vertical="center"/>
    </xf>
    <xf numFmtId="0" fontId="85" fillId="26" borderId="200" xfId="0" applyFont="1" applyFill="1" applyBorder="1" applyAlignment="1">
      <alignment horizontal="distributed" vertical="center"/>
    </xf>
    <xf numFmtId="0" fontId="133" fillId="33" borderId="21" xfId="0" applyFont="1" applyFill="1" applyBorder="1" applyAlignment="1">
      <alignment vertical="top" textRotation="255"/>
    </xf>
    <xf numFmtId="0" fontId="0" fillId="0" borderId="22" xfId="0" applyFont="1" applyBorder="1" applyAlignment="1">
      <alignment textRotation="255"/>
    </xf>
    <xf numFmtId="0" fontId="85" fillId="0" borderId="13" xfId="0" applyFont="1" applyBorder="1" applyAlignment="1">
      <alignment horizontal="distributed" vertical="center"/>
    </xf>
    <xf numFmtId="0" fontId="85" fillId="0" borderId="14" xfId="0" applyFont="1" applyBorder="1" applyAlignment="1">
      <alignment horizontal="distributed" vertical="center"/>
    </xf>
    <xf numFmtId="0" fontId="85" fillId="0" borderId="25" xfId="0" applyFont="1" applyBorder="1" applyAlignment="1">
      <alignment horizontal="distributed" vertical="center"/>
    </xf>
    <xf numFmtId="0" fontId="85" fillId="0" borderId="13" xfId="0" applyFont="1" applyBorder="1" applyAlignment="1">
      <alignment horizontal="center" vertical="center" shrinkToFit="1"/>
    </xf>
    <xf numFmtId="0" fontId="85" fillId="0" borderId="25" xfId="0" applyFont="1" applyBorder="1" applyAlignment="1">
      <alignment horizontal="center" vertical="center" shrinkToFit="1"/>
    </xf>
    <xf numFmtId="0" fontId="85" fillId="0" borderId="17" xfId="0" applyFont="1" applyBorder="1" applyAlignment="1">
      <alignment horizontal="center" vertical="center" shrinkToFit="1"/>
    </xf>
    <xf numFmtId="0" fontId="85" fillId="0" borderId="24" xfId="0" applyFont="1" applyBorder="1" applyAlignment="1">
      <alignment horizontal="center" vertical="center" shrinkToFi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85" fillId="26" borderId="11" xfId="0" applyFont="1" applyFill="1" applyBorder="1" applyAlignment="1">
      <alignment horizontal="center" vertical="center"/>
    </xf>
    <xf numFmtId="0" fontId="85" fillId="26" borderId="12" xfId="0" applyFont="1" applyFill="1" applyBorder="1" applyAlignment="1">
      <alignment horizontal="center" vertical="center"/>
    </xf>
    <xf numFmtId="0" fontId="32" fillId="33" borderId="11" xfId="0" applyFont="1" applyFill="1" applyBorder="1" applyAlignment="1">
      <alignment horizontal="center" vertical="center" shrinkToFit="1"/>
    </xf>
    <xf numFmtId="0" fontId="32" fillId="33" borderId="26" xfId="0" applyFont="1" applyFill="1" applyBorder="1" applyAlignment="1">
      <alignment horizontal="center" vertical="center" shrinkToFit="1"/>
    </xf>
    <xf numFmtId="0" fontId="32" fillId="33" borderId="12" xfId="0" applyFont="1" applyFill="1" applyBorder="1" applyAlignment="1">
      <alignment horizontal="center" vertical="center" shrinkToFit="1"/>
    </xf>
    <xf numFmtId="0" fontId="27" fillId="0" borderId="195" xfId="67" applyFont="1" applyFill="1" applyBorder="1" applyAlignment="1">
      <alignment horizontal="center" vertical="center" wrapText="1"/>
    </xf>
    <xf numFmtId="0" fontId="27" fillId="0" borderId="196" xfId="67" applyFont="1" applyFill="1" applyBorder="1" applyAlignment="1">
      <alignment horizontal="center" vertical="center"/>
    </xf>
    <xf numFmtId="0" fontId="27" fillId="0" borderId="197" xfId="67" applyFont="1" applyFill="1" applyBorder="1" applyAlignment="1">
      <alignment horizontal="center" vertical="center"/>
    </xf>
    <xf numFmtId="0" fontId="24" fillId="35" borderId="0" xfId="0" applyFont="1" applyFill="1" applyAlignment="1">
      <alignment horizontal="center" vertical="top"/>
    </xf>
    <xf numFmtId="0" fontId="55" fillId="35" borderId="0" xfId="0" applyFont="1" applyFill="1" applyAlignment="1">
      <alignment horizontal="center" vertical="top"/>
    </xf>
    <xf numFmtId="0" fontId="56" fillId="35" borderId="0" xfId="0" applyFont="1" applyFill="1" applyAlignment="1">
      <alignment horizontal="left" vertical="center"/>
    </xf>
    <xf numFmtId="0" fontId="18" fillId="26" borderId="14" xfId="0" applyFont="1" applyFill="1" applyBorder="1" applyAlignment="1">
      <alignment horizontal="distributed" vertical="center"/>
    </xf>
    <xf numFmtId="0" fontId="18" fillId="26" borderId="0" xfId="0" applyFont="1" applyFill="1" applyAlignment="1">
      <alignment horizontal="distributed" vertical="center"/>
    </xf>
    <xf numFmtId="0" fontId="18" fillId="26" borderId="10" xfId="0" applyFont="1" applyFill="1" applyBorder="1" applyAlignment="1">
      <alignment horizontal="distributed" vertical="center"/>
    </xf>
    <xf numFmtId="0" fontId="18" fillId="28" borderId="13" xfId="0" applyFont="1" applyFill="1" applyBorder="1" applyAlignment="1">
      <alignment horizontal="left" vertical="center"/>
    </xf>
    <xf numFmtId="0" fontId="18" fillId="28" borderId="14" xfId="0" applyFont="1" applyFill="1" applyBorder="1" applyAlignment="1">
      <alignment horizontal="left" vertical="center"/>
    </xf>
    <xf numFmtId="0" fontId="18" fillId="28" borderId="25" xfId="0" applyFont="1" applyFill="1" applyBorder="1" applyAlignment="1">
      <alignment horizontal="left" vertical="center"/>
    </xf>
    <xf numFmtId="0" fontId="18" fillId="28" borderId="16" xfId="0" applyFont="1" applyFill="1" applyBorder="1" applyAlignment="1">
      <alignment horizontal="left" vertical="center"/>
    </xf>
    <xf numFmtId="0" fontId="18" fillId="28" borderId="0" xfId="0" applyFont="1" applyFill="1" applyBorder="1" applyAlignment="1">
      <alignment horizontal="left" vertical="center"/>
    </xf>
    <xf numFmtId="0" fontId="18" fillId="28" borderId="15" xfId="0" applyFont="1" applyFill="1" applyBorder="1" applyAlignment="1">
      <alignment horizontal="left" vertical="center"/>
    </xf>
    <xf numFmtId="0" fontId="18" fillId="28" borderId="17" xfId="0" applyFont="1" applyFill="1" applyBorder="1" applyAlignment="1">
      <alignment horizontal="left" vertical="center"/>
    </xf>
    <xf numFmtId="0" fontId="18" fillId="28" borderId="10" xfId="0" applyFont="1" applyFill="1" applyBorder="1" applyAlignment="1">
      <alignment horizontal="left" vertical="center"/>
    </xf>
    <xf numFmtId="0" fontId="18" fillId="28" borderId="24" xfId="0" applyFont="1" applyFill="1" applyBorder="1" applyAlignment="1">
      <alignment horizontal="left" vertical="center"/>
    </xf>
    <xf numFmtId="0" fontId="18" fillId="26" borderId="0" xfId="0" applyFont="1" applyFill="1" applyAlignment="1">
      <alignment vertical="center"/>
    </xf>
    <xf numFmtId="0" fontId="18" fillId="28" borderId="10" xfId="0" applyFont="1" applyFill="1" applyBorder="1" applyAlignment="1">
      <alignment vertical="center"/>
    </xf>
    <xf numFmtId="0" fontId="21" fillId="35" borderId="0" xfId="0" applyFont="1" applyFill="1" applyAlignment="1">
      <alignment horizontal="distributed" vertical="center"/>
    </xf>
    <xf numFmtId="0" fontId="18" fillId="26" borderId="14" xfId="0" applyFont="1" applyFill="1" applyBorder="1" applyAlignment="1">
      <alignment horizontal="distributed" vertical="center" wrapText="1"/>
    </xf>
    <xf numFmtId="0" fontId="18" fillId="26" borderId="0" xfId="0" applyFont="1" applyFill="1" applyAlignment="1">
      <alignment horizontal="distributed" vertical="center" wrapText="1"/>
    </xf>
    <xf numFmtId="0" fontId="18" fillId="26" borderId="10" xfId="0" applyFont="1" applyFill="1" applyBorder="1" applyAlignment="1">
      <alignment horizontal="distributed" vertical="center" wrapText="1"/>
    </xf>
    <xf numFmtId="0" fontId="18" fillId="28" borderId="13" xfId="0" applyFont="1" applyFill="1" applyBorder="1" applyAlignment="1">
      <alignment horizontal="left" vertical="top"/>
    </xf>
    <xf numFmtId="0" fontId="18" fillId="28" borderId="14" xfId="0" applyFont="1" applyFill="1" applyBorder="1" applyAlignment="1">
      <alignment horizontal="left" vertical="top"/>
    </xf>
    <xf numFmtId="0" fontId="18" fillId="28" borderId="25" xfId="0" applyFont="1" applyFill="1" applyBorder="1" applyAlignment="1">
      <alignment horizontal="left" vertical="top"/>
    </xf>
    <xf numFmtId="0" fontId="18" fillId="28" borderId="16" xfId="0" applyFont="1" applyFill="1" applyBorder="1" applyAlignment="1">
      <alignment horizontal="left" vertical="top"/>
    </xf>
    <xf numFmtId="0" fontId="18" fillId="28" borderId="0" xfId="0" applyFont="1" applyFill="1" applyBorder="1" applyAlignment="1">
      <alignment horizontal="left" vertical="top"/>
    </xf>
    <xf numFmtId="0" fontId="18" fillId="28" borderId="15" xfId="0" applyFont="1" applyFill="1" applyBorder="1" applyAlignment="1">
      <alignment horizontal="left" vertical="top"/>
    </xf>
    <xf numFmtId="0" fontId="18" fillId="26" borderId="13" xfId="0" applyFont="1" applyFill="1" applyBorder="1" applyAlignment="1">
      <alignment horizontal="center" vertical="center"/>
    </xf>
    <xf numFmtId="0" fontId="18" fillId="26" borderId="14" xfId="0" applyFont="1" applyFill="1" applyBorder="1" applyAlignment="1">
      <alignment horizontal="center" vertical="center"/>
    </xf>
    <xf numFmtId="0" fontId="18" fillId="26" borderId="25" xfId="0" applyFont="1" applyFill="1" applyBorder="1" applyAlignment="1">
      <alignment horizontal="center" vertical="center"/>
    </xf>
    <xf numFmtId="0" fontId="18" fillId="26" borderId="17" xfId="0" applyFont="1" applyFill="1" applyBorder="1" applyAlignment="1">
      <alignment horizontal="center" vertical="center"/>
    </xf>
    <xf numFmtId="0" fontId="18" fillId="26" borderId="10" xfId="0" applyFont="1" applyFill="1" applyBorder="1" applyAlignment="1">
      <alignment horizontal="center" vertical="center"/>
    </xf>
    <xf numFmtId="0" fontId="18" fillId="26" borderId="24" xfId="0" applyFont="1" applyFill="1" applyBorder="1" applyAlignment="1">
      <alignment horizontal="center" vertical="center"/>
    </xf>
    <xf numFmtId="0" fontId="18" fillId="28" borderId="17" xfId="0" applyFont="1" applyFill="1" applyBorder="1" applyAlignment="1">
      <alignment horizontal="right" vertical="center"/>
    </xf>
    <xf numFmtId="0" fontId="18" fillId="28" borderId="10" xfId="0" applyFont="1" applyFill="1" applyBorder="1" applyAlignment="1">
      <alignment horizontal="right" vertical="center"/>
    </xf>
    <xf numFmtId="0" fontId="18" fillId="28" borderId="24" xfId="0" applyFont="1" applyFill="1" applyBorder="1" applyAlignment="1">
      <alignment horizontal="right"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18" fillId="26" borderId="13" xfId="0" applyFont="1" applyFill="1" applyBorder="1" applyAlignment="1">
      <alignment horizontal="right" vertical="center"/>
    </xf>
    <xf numFmtId="0" fontId="18" fillId="26" borderId="14" xfId="0" applyFont="1" applyFill="1" applyBorder="1" applyAlignment="1">
      <alignment horizontal="right" vertical="center"/>
    </xf>
    <xf numFmtId="0" fontId="18" fillId="26" borderId="25" xfId="0" applyFont="1" applyFill="1" applyBorder="1" applyAlignment="1">
      <alignment horizontal="right" vertical="center"/>
    </xf>
    <xf numFmtId="0" fontId="18" fillId="26" borderId="17" xfId="0" applyFont="1" applyFill="1" applyBorder="1" applyAlignment="1">
      <alignment horizontal="right" vertical="center"/>
    </xf>
    <xf numFmtId="0" fontId="18" fillId="26" borderId="10" xfId="0" applyFont="1" applyFill="1" applyBorder="1" applyAlignment="1">
      <alignment horizontal="right" vertical="center"/>
    </xf>
    <xf numFmtId="0" fontId="18" fillId="26" borderId="24" xfId="0" applyFont="1" applyFill="1" applyBorder="1" applyAlignment="1">
      <alignment horizontal="right" vertical="center"/>
    </xf>
    <xf numFmtId="0" fontId="91" fillId="26" borderId="13" xfId="0" applyFont="1" applyFill="1" applyBorder="1" applyAlignment="1">
      <alignment horizontal="center" vertical="center"/>
    </xf>
    <xf numFmtId="0" fontId="91" fillId="26" borderId="14" xfId="0" applyFont="1" applyFill="1" applyBorder="1" applyAlignment="1">
      <alignment horizontal="center" vertical="center"/>
    </xf>
    <xf numFmtId="0" fontId="91" fillId="26" borderId="14" xfId="0" applyFont="1" applyFill="1" applyBorder="1" applyAlignment="1">
      <alignment horizontal="left" vertical="center"/>
    </xf>
    <xf numFmtId="0" fontId="91" fillId="26" borderId="14" xfId="0" applyFont="1" applyFill="1" applyBorder="1" applyAlignment="1">
      <alignment vertical="center"/>
    </xf>
    <xf numFmtId="0" fontId="91" fillId="26" borderId="25" xfId="0" applyFont="1" applyFill="1" applyBorder="1" applyAlignment="1">
      <alignment vertical="center"/>
    </xf>
    <xf numFmtId="0" fontId="91" fillId="26" borderId="10" xfId="0" applyFont="1" applyFill="1" applyBorder="1" applyAlignment="1">
      <alignment vertical="center"/>
    </xf>
    <xf numFmtId="0" fontId="91" fillId="26" borderId="24" xfId="0" applyFont="1" applyFill="1" applyBorder="1" applyAlignment="1">
      <alignment vertical="center"/>
    </xf>
    <xf numFmtId="0" fontId="18" fillId="26" borderId="14" xfId="0" applyFont="1" applyFill="1" applyBorder="1" applyAlignment="1">
      <alignment vertical="center"/>
    </xf>
    <xf numFmtId="0" fontId="18" fillId="26" borderId="25" xfId="0" applyFont="1" applyFill="1" applyBorder="1" applyAlignment="1">
      <alignment vertical="center"/>
    </xf>
    <xf numFmtId="0" fontId="18" fillId="26" borderId="17" xfId="0" applyFont="1" applyFill="1" applyBorder="1" applyAlignment="1">
      <alignment vertical="center"/>
    </xf>
    <xf numFmtId="0" fontId="18" fillId="26" borderId="10" xfId="0" applyFont="1" applyFill="1" applyBorder="1" applyAlignment="1">
      <alignment vertical="center"/>
    </xf>
    <xf numFmtId="0" fontId="18" fillId="26" borderId="24" xfId="0" applyFont="1" applyFill="1" applyBorder="1" applyAlignment="1">
      <alignment vertical="center"/>
    </xf>
    <xf numFmtId="0" fontId="21" fillId="28" borderId="13" xfId="0" applyFont="1" applyFill="1" applyBorder="1" applyAlignment="1">
      <alignment horizontal="center" vertical="center" wrapText="1"/>
    </xf>
    <xf numFmtId="0" fontId="18" fillId="28" borderId="14" xfId="0" applyFont="1" applyFill="1" applyBorder="1" applyAlignment="1">
      <alignment horizontal="center" vertical="center" wrapText="1"/>
    </xf>
    <xf numFmtId="0" fontId="18" fillId="28" borderId="25" xfId="0" applyFont="1" applyFill="1" applyBorder="1" applyAlignment="1">
      <alignment horizontal="center" vertical="center" wrapText="1"/>
    </xf>
    <xf numFmtId="0" fontId="18" fillId="28" borderId="17" xfId="0" applyFont="1" applyFill="1" applyBorder="1" applyAlignment="1">
      <alignment horizontal="center" vertical="center" wrapText="1"/>
    </xf>
    <xf numFmtId="0" fontId="18" fillId="28" borderId="10" xfId="0" applyFont="1" applyFill="1" applyBorder="1" applyAlignment="1">
      <alignment horizontal="center" vertical="center" wrapText="1"/>
    </xf>
    <xf numFmtId="0" fontId="18" fillId="28" borderId="24" xfId="0" applyFont="1" applyFill="1" applyBorder="1" applyAlignment="1">
      <alignment horizontal="center" vertical="center" wrapText="1"/>
    </xf>
    <xf numFmtId="0" fontId="18" fillId="28" borderId="13" xfId="0" applyFont="1" applyFill="1" applyBorder="1" applyAlignment="1">
      <alignment horizontal="right" vertical="center"/>
    </xf>
    <xf numFmtId="0" fontId="18" fillId="28" borderId="14" xfId="0" applyFont="1" applyFill="1" applyBorder="1" applyAlignment="1">
      <alignment horizontal="right" vertical="center"/>
    </xf>
    <xf numFmtId="0" fontId="18" fillId="28" borderId="25" xfId="0" applyFont="1" applyFill="1" applyBorder="1" applyAlignment="1">
      <alignment horizontal="right" vertical="center"/>
    </xf>
    <xf numFmtId="0" fontId="91" fillId="28" borderId="13" xfId="0" applyFont="1" applyFill="1" applyBorder="1" applyAlignment="1">
      <alignment horizontal="center" vertical="center"/>
    </xf>
    <xf numFmtId="0" fontId="91" fillId="28" borderId="14" xfId="0" applyFont="1" applyFill="1" applyBorder="1" applyAlignment="1">
      <alignment horizontal="center" vertical="center"/>
    </xf>
    <xf numFmtId="0" fontId="91" fillId="28" borderId="14" xfId="0" applyFont="1" applyFill="1" applyBorder="1" applyAlignment="1">
      <alignment horizontal="left" vertical="center"/>
    </xf>
    <xf numFmtId="0" fontId="91" fillId="28" borderId="14" xfId="0" applyFont="1" applyFill="1" applyBorder="1" applyAlignment="1">
      <alignment vertical="center"/>
    </xf>
    <xf numFmtId="0" fontId="91" fillId="28" borderId="25" xfId="0" applyFont="1" applyFill="1" applyBorder="1" applyAlignment="1">
      <alignment vertical="center"/>
    </xf>
    <xf numFmtId="0" fontId="91" fillId="28" borderId="10" xfId="0" applyFont="1" applyFill="1" applyBorder="1" applyAlignment="1">
      <alignment vertical="center"/>
    </xf>
    <xf numFmtId="0" fontId="91" fillId="28" borderId="24" xfId="0" applyFont="1" applyFill="1" applyBorder="1" applyAlignment="1">
      <alignment vertical="center"/>
    </xf>
    <xf numFmtId="0" fontId="18" fillId="28" borderId="14" xfId="0" applyFont="1" applyFill="1" applyBorder="1" applyAlignment="1">
      <alignment vertical="center"/>
    </xf>
    <xf numFmtId="0" fontId="18" fillId="28" borderId="25" xfId="0" applyFont="1" applyFill="1" applyBorder="1" applyAlignment="1">
      <alignment vertical="center"/>
    </xf>
    <xf numFmtId="0" fontId="18" fillId="28" borderId="17" xfId="0" applyFont="1" applyFill="1" applyBorder="1" applyAlignment="1">
      <alignment vertical="center"/>
    </xf>
    <xf numFmtId="0" fontId="18" fillId="28" borderId="24" xfId="0" applyFont="1" applyFill="1" applyBorder="1" applyAlignment="1">
      <alignment vertical="center"/>
    </xf>
    <xf numFmtId="0" fontId="91" fillId="28" borderId="17" xfId="0" applyFont="1" applyFill="1" applyBorder="1" applyAlignment="1">
      <alignment horizontal="center" vertical="center"/>
    </xf>
    <xf numFmtId="0" fontId="91" fillId="28" borderId="10" xfId="0" applyFont="1" applyFill="1" applyBorder="1" applyAlignment="1">
      <alignment horizontal="center" vertical="center"/>
    </xf>
    <xf numFmtId="0" fontId="18" fillId="28" borderId="14" xfId="0" applyFont="1" applyFill="1" applyBorder="1" applyAlignment="1">
      <alignment horizontal="center" vertical="center"/>
    </xf>
    <xf numFmtId="0" fontId="18" fillId="28" borderId="25" xfId="0" applyFont="1" applyFill="1" applyBorder="1" applyAlignment="1">
      <alignment horizontal="center" vertical="center"/>
    </xf>
    <xf numFmtId="0" fontId="91" fillId="26" borderId="17" xfId="0" applyFont="1" applyFill="1" applyBorder="1" applyAlignment="1">
      <alignment horizontal="center" vertical="center"/>
    </xf>
    <xf numFmtId="0" fontId="91" fillId="26" borderId="10" xfId="0" applyFont="1" applyFill="1" applyBorder="1" applyAlignment="1">
      <alignment horizontal="center" vertical="center"/>
    </xf>
    <xf numFmtId="0" fontId="21" fillId="28" borderId="17" xfId="0" applyFont="1" applyFill="1" applyBorder="1" applyAlignment="1">
      <alignment horizontal="center" vertical="center" wrapText="1"/>
    </xf>
    <xf numFmtId="0" fontId="18" fillId="28" borderId="10" xfId="0" applyFont="1" applyFill="1" applyBorder="1" applyAlignment="1">
      <alignment horizontal="center" vertical="center"/>
    </xf>
    <xf numFmtId="0" fontId="18" fillId="28" borderId="24" xfId="0" applyFont="1" applyFill="1" applyBorder="1" applyAlignment="1">
      <alignment horizontal="center" vertical="center"/>
    </xf>
    <xf numFmtId="0" fontId="21" fillId="28" borderId="13" xfId="0" applyFont="1" applyFill="1" applyBorder="1" applyAlignment="1">
      <alignment horizontal="right" vertical="center" wrapText="1"/>
    </xf>
    <xf numFmtId="0" fontId="18" fillId="28" borderId="14" xfId="0" applyFont="1" applyFill="1" applyBorder="1" applyAlignment="1">
      <alignment horizontal="right" vertical="center" wrapText="1"/>
    </xf>
    <xf numFmtId="0" fontId="18" fillId="28" borderId="25" xfId="0" applyFont="1" applyFill="1" applyBorder="1" applyAlignment="1">
      <alignment horizontal="right" vertical="center" wrapText="1"/>
    </xf>
    <xf numFmtId="0" fontId="18" fillId="28" borderId="17" xfId="0" applyFont="1" applyFill="1" applyBorder="1" applyAlignment="1">
      <alignment horizontal="right" vertical="center" wrapText="1"/>
    </xf>
    <xf numFmtId="0" fontId="18" fillId="28" borderId="10" xfId="0" applyFont="1" applyFill="1" applyBorder="1" applyAlignment="1">
      <alignment horizontal="right" vertical="center" wrapText="1"/>
    </xf>
    <xf numFmtId="0" fontId="18" fillId="28" borderId="24" xfId="0" applyFont="1" applyFill="1" applyBorder="1" applyAlignment="1">
      <alignment horizontal="right" vertical="center" wrapText="1"/>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18" fillId="28" borderId="17" xfId="0" applyFont="1" applyFill="1" applyBorder="1" applyAlignment="1">
      <alignment horizontal="center" vertical="center"/>
    </xf>
    <xf numFmtId="0" fontId="21" fillId="28" borderId="14" xfId="0" applyFont="1" applyFill="1" applyBorder="1" applyAlignment="1">
      <alignment horizontal="center" vertical="center" wrapText="1"/>
    </xf>
    <xf numFmtId="0" fontId="21" fillId="28" borderId="14" xfId="0" applyFont="1" applyFill="1" applyBorder="1" applyAlignment="1">
      <alignment horizontal="center" vertical="center"/>
    </xf>
    <xf numFmtId="0" fontId="21" fillId="28" borderId="25" xfId="0" applyFont="1" applyFill="1" applyBorder="1" applyAlignment="1">
      <alignment horizontal="center" vertical="center"/>
    </xf>
    <xf numFmtId="0" fontId="21" fillId="28" borderId="10" xfId="0" applyFont="1" applyFill="1" applyBorder="1" applyAlignment="1">
      <alignment horizontal="center" vertical="center"/>
    </xf>
    <xf numFmtId="0" fontId="21" fillId="28" borderId="24" xfId="0" applyFont="1" applyFill="1" applyBorder="1" applyAlignment="1">
      <alignment horizontal="center" vertical="center"/>
    </xf>
    <xf numFmtId="0" fontId="18" fillId="28" borderId="0" xfId="0" applyFont="1" applyFill="1" applyBorder="1" applyAlignment="1">
      <alignment horizontal="distributed" vertical="center"/>
    </xf>
    <xf numFmtId="0" fontId="18" fillId="28" borderId="0" xfId="0" applyFont="1" applyFill="1" applyAlignment="1">
      <alignment vertical="center"/>
    </xf>
    <xf numFmtId="0" fontId="18" fillId="28" borderId="13" xfId="0" applyFont="1" applyFill="1" applyBorder="1" applyAlignment="1"/>
    <xf numFmtId="0" fontId="18" fillId="28" borderId="14" xfId="0" applyFont="1" applyFill="1" applyBorder="1" applyAlignment="1"/>
    <xf numFmtId="0" fontId="18" fillId="28" borderId="25" xfId="0" applyFont="1" applyFill="1" applyBorder="1" applyAlignment="1"/>
    <xf numFmtId="0" fontId="18" fillId="28" borderId="16" xfId="0" applyFont="1" applyFill="1" applyBorder="1" applyAlignment="1"/>
    <xf numFmtId="0" fontId="18" fillId="28" borderId="0" xfId="0" applyFont="1" applyFill="1" applyAlignment="1"/>
    <xf numFmtId="0" fontId="18" fillId="28" borderId="15" xfId="0" applyFont="1" applyFill="1" applyBorder="1" applyAlignment="1"/>
    <xf numFmtId="0" fontId="18" fillId="28" borderId="17" xfId="0" applyFont="1" applyFill="1" applyBorder="1" applyAlignment="1"/>
    <xf numFmtId="0" fontId="18" fillId="28" borderId="10" xfId="0" applyFont="1" applyFill="1" applyBorder="1" applyAlignment="1"/>
    <xf numFmtId="0" fontId="18" fillId="28" borderId="24" xfId="0" applyFont="1" applyFill="1" applyBorder="1" applyAlignment="1"/>
    <xf numFmtId="0" fontId="18" fillId="26" borderId="0" xfId="0" applyFont="1" applyFill="1" applyBorder="1" applyAlignment="1">
      <alignment horizontal="distributed" vertical="center"/>
    </xf>
    <xf numFmtId="0" fontId="92" fillId="28" borderId="0" xfId="0" applyFont="1" applyFill="1" applyBorder="1" applyAlignment="1">
      <alignment horizontal="center" vertical="center" wrapText="1"/>
    </xf>
    <xf numFmtId="0" fontId="18" fillId="28" borderId="13" xfId="0" applyFont="1" applyFill="1" applyBorder="1" applyAlignment="1">
      <alignment vertical="center"/>
    </xf>
    <xf numFmtId="0" fontId="18" fillId="28" borderId="16" xfId="0" applyFont="1" applyFill="1" applyBorder="1" applyAlignment="1">
      <alignment vertical="center"/>
    </xf>
    <xf numFmtId="0" fontId="18" fillId="28" borderId="15" xfId="0" applyFont="1" applyFill="1" applyBorder="1" applyAlignment="1">
      <alignment vertical="center"/>
    </xf>
    <xf numFmtId="0" fontId="18" fillId="28" borderId="0" xfId="0" applyFont="1" applyFill="1" applyBorder="1" applyAlignment="1">
      <alignment horizontal="left" vertical="center" wrapText="1"/>
    </xf>
    <xf numFmtId="0" fontId="18" fillId="28" borderId="0" xfId="0" applyFont="1" applyFill="1" applyAlignment="1">
      <alignment horizontal="left" vertical="center" wrapText="1"/>
    </xf>
    <xf numFmtId="0" fontId="21" fillId="28" borderId="16" xfId="0" applyFont="1" applyFill="1" applyBorder="1" applyAlignment="1">
      <alignment horizontal="center" vertical="center" wrapText="1"/>
    </xf>
    <xf numFmtId="0" fontId="18" fillId="28" borderId="0"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6" xfId="0" applyFont="1" applyFill="1" applyBorder="1" applyAlignment="1">
      <alignment horizontal="center" vertical="center"/>
    </xf>
    <xf numFmtId="0" fontId="91" fillId="28" borderId="14" xfId="0" applyFont="1" applyFill="1" applyBorder="1" applyAlignment="1">
      <alignment horizontal="center" vertical="center" wrapText="1"/>
    </xf>
    <xf numFmtId="0" fontId="91" fillId="28" borderId="10" xfId="0" applyFont="1" applyFill="1" applyBorder="1" applyAlignment="1">
      <alignment horizontal="center" vertical="center" wrapText="1"/>
    </xf>
    <xf numFmtId="0" fontId="91" fillId="28" borderId="18" xfId="0" applyFont="1" applyFill="1" applyBorder="1" applyAlignment="1">
      <alignment horizontal="center" vertical="center" wrapText="1"/>
    </xf>
    <xf numFmtId="0" fontId="91" fillId="28" borderId="25" xfId="0" applyFont="1" applyFill="1" applyBorder="1" applyAlignment="1">
      <alignment horizontal="center" vertical="center" wrapText="1"/>
    </xf>
    <xf numFmtId="0" fontId="91" fillId="28" borderId="24" xfId="0" applyFont="1" applyFill="1" applyBorder="1" applyAlignment="1">
      <alignment horizontal="center" vertical="center" wrapText="1"/>
    </xf>
    <xf numFmtId="0" fontId="18" fillId="26" borderId="14" xfId="0" applyFont="1" applyFill="1" applyBorder="1" applyAlignment="1">
      <alignment horizontal="center" vertical="center" wrapText="1"/>
    </xf>
    <xf numFmtId="0" fontId="18" fillId="26" borderId="0" xfId="0" applyFont="1" applyFill="1" applyBorder="1" applyAlignment="1">
      <alignment horizontal="center" vertical="center" wrapText="1"/>
    </xf>
    <xf numFmtId="0" fontId="18" fillId="26" borderId="10" xfId="0" applyFont="1" applyFill="1" applyBorder="1" applyAlignment="1">
      <alignment horizontal="center" vertical="center" wrapText="1"/>
    </xf>
    <xf numFmtId="0" fontId="18" fillId="26" borderId="18" xfId="0" applyFont="1" applyFill="1" applyBorder="1" applyAlignment="1">
      <alignment horizontal="center" vertical="center" wrapText="1"/>
    </xf>
    <xf numFmtId="0" fontId="18" fillId="26" borderId="25" xfId="0" applyFont="1" applyFill="1" applyBorder="1" applyAlignment="1">
      <alignment horizontal="center" vertical="center" wrapText="1"/>
    </xf>
    <xf numFmtId="0" fontId="18" fillId="26" borderId="24"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0" fillId="26" borderId="14" xfId="0" applyFont="1" applyFill="1" applyBorder="1" applyAlignment="1">
      <alignment vertical="center"/>
    </xf>
    <xf numFmtId="0" fontId="0" fillId="26" borderId="25"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7" xfId="0" applyFont="1" applyFill="1" applyBorder="1" applyAlignment="1">
      <alignment vertical="center"/>
    </xf>
    <xf numFmtId="0" fontId="0" fillId="26" borderId="10" xfId="0" applyFont="1" applyFill="1" applyBorder="1" applyAlignment="1">
      <alignment vertical="center"/>
    </xf>
    <xf numFmtId="0" fontId="0" fillId="26" borderId="24" xfId="0" applyFont="1" applyFill="1" applyBorder="1" applyAlignment="1">
      <alignment vertical="center"/>
    </xf>
    <xf numFmtId="0" fontId="91" fillId="28" borderId="13" xfId="0" applyFont="1" applyFill="1" applyBorder="1" applyAlignment="1">
      <alignment horizontal="center" vertical="center" wrapText="1"/>
    </xf>
    <xf numFmtId="0" fontId="91" fillId="28" borderId="17" xfId="0" applyFont="1" applyFill="1" applyBorder="1" applyAlignment="1">
      <alignment horizontal="center" vertical="center" wrapText="1"/>
    </xf>
    <xf numFmtId="0" fontId="18" fillId="26" borderId="16" xfId="0" applyFont="1" applyFill="1" applyBorder="1" applyAlignment="1">
      <alignment vertical="center"/>
    </xf>
    <xf numFmtId="0" fontId="18" fillId="26" borderId="15" xfId="0" applyFont="1" applyFill="1" applyBorder="1" applyAlignment="1">
      <alignment vertical="center"/>
    </xf>
    <xf numFmtId="0" fontId="18" fillId="26" borderId="17" xfId="0" applyFont="1" applyFill="1" applyBorder="1" applyAlignment="1">
      <alignment horizontal="center" vertical="center" wrapText="1"/>
    </xf>
    <xf numFmtId="0" fontId="18" fillId="28" borderId="13" xfId="0" applyFont="1" applyFill="1" applyBorder="1" applyAlignment="1">
      <alignment horizontal="center" vertical="center"/>
    </xf>
    <xf numFmtId="0" fontId="18" fillId="35" borderId="13" xfId="0" applyFont="1" applyFill="1" applyBorder="1" applyAlignment="1">
      <alignment horizontal="center" vertical="center" justifyLastLine="1"/>
    </xf>
    <xf numFmtId="0" fontId="18" fillId="35" borderId="14" xfId="0" applyFont="1" applyFill="1" applyBorder="1" applyAlignment="1">
      <alignment horizontal="center" vertical="center" justifyLastLine="1"/>
    </xf>
    <xf numFmtId="0" fontId="18" fillId="35" borderId="25" xfId="0" applyFont="1" applyFill="1" applyBorder="1" applyAlignment="1">
      <alignment horizontal="center" vertical="center" justifyLastLine="1"/>
    </xf>
    <xf numFmtId="0" fontId="18" fillId="35" borderId="16" xfId="0" applyFont="1" applyFill="1" applyBorder="1" applyAlignment="1">
      <alignment horizontal="center" vertical="center" justifyLastLine="1"/>
    </xf>
    <xf numFmtId="0" fontId="18" fillId="35" borderId="0" xfId="0" applyFont="1" applyFill="1" applyBorder="1" applyAlignment="1">
      <alignment horizontal="center" vertical="center" justifyLastLine="1"/>
    </xf>
    <xf numFmtId="0" fontId="18" fillId="35" borderId="15" xfId="0" applyFont="1" applyFill="1" applyBorder="1" applyAlignment="1">
      <alignment horizontal="center" vertical="center" justifyLastLine="1"/>
    </xf>
    <xf numFmtId="0" fontId="18" fillId="26" borderId="16" xfId="0" applyFont="1" applyFill="1" applyBorder="1" applyAlignment="1">
      <alignment horizontal="center" vertical="center"/>
    </xf>
    <xf numFmtId="0" fontId="18" fillId="26" borderId="0" xfId="0" applyFont="1" applyFill="1" applyBorder="1" applyAlignment="1">
      <alignment horizontal="center" vertical="center"/>
    </xf>
    <xf numFmtId="0" fontId="18" fillId="26" borderId="15" xfId="0" applyFont="1" applyFill="1" applyBorder="1" applyAlignment="1">
      <alignment horizontal="center" vertical="center"/>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5" xfId="0" applyFont="1" applyFill="1" applyBorder="1" applyAlignment="1">
      <alignment horizontal="center" vertical="center"/>
    </xf>
    <xf numFmtId="0" fontId="21" fillId="26" borderId="17"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4" xfId="0" applyFont="1" applyFill="1" applyBorder="1" applyAlignment="1">
      <alignment horizontal="center" vertical="center"/>
    </xf>
    <xf numFmtId="0" fontId="21" fillId="35" borderId="13" xfId="0" applyFont="1" applyFill="1" applyBorder="1" applyAlignment="1">
      <alignment horizontal="center" vertical="center" wrapText="1"/>
    </xf>
    <xf numFmtId="0" fontId="21" fillId="35" borderId="14" xfId="0" applyFont="1" applyFill="1" applyBorder="1" applyAlignment="1">
      <alignment horizontal="center" vertical="center" wrapText="1"/>
    </xf>
    <xf numFmtId="0" fontId="21" fillId="35" borderId="25" xfId="0" applyFont="1" applyFill="1" applyBorder="1" applyAlignment="1">
      <alignment horizontal="center" vertical="center" wrapText="1"/>
    </xf>
    <xf numFmtId="0" fontId="21" fillId="35" borderId="16" xfId="0" applyFont="1" applyFill="1" applyBorder="1" applyAlignment="1">
      <alignment horizontal="center" vertical="center" wrapText="1"/>
    </xf>
    <xf numFmtId="0" fontId="21" fillId="35" borderId="0" xfId="0" applyFont="1" applyFill="1" applyBorder="1" applyAlignment="1">
      <alignment horizontal="center" vertical="center" wrapText="1"/>
    </xf>
    <xf numFmtId="0" fontId="21" fillId="35" borderId="15" xfId="0" applyFont="1" applyFill="1" applyBorder="1" applyAlignment="1">
      <alignment horizontal="center" vertical="center" wrapText="1"/>
    </xf>
    <xf numFmtId="0" fontId="18" fillId="26" borderId="13" xfId="0" applyFont="1" applyFill="1" applyBorder="1" applyAlignment="1">
      <alignment horizontal="center" vertical="center" justifyLastLine="1"/>
    </xf>
    <xf numFmtId="0" fontId="18" fillId="26" borderId="14" xfId="0" applyFont="1" applyFill="1" applyBorder="1" applyAlignment="1">
      <alignment horizontal="center" vertical="center" justifyLastLine="1"/>
    </xf>
    <xf numFmtId="0" fontId="18" fillId="26" borderId="25" xfId="0" applyFont="1" applyFill="1" applyBorder="1" applyAlignment="1">
      <alignment horizontal="center" vertical="center" justifyLastLine="1"/>
    </xf>
    <xf numFmtId="0" fontId="18" fillId="26" borderId="16" xfId="0" applyFont="1" applyFill="1" applyBorder="1" applyAlignment="1">
      <alignment horizontal="center" vertical="center" justifyLastLine="1"/>
    </xf>
    <xf numFmtId="0" fontId="18" fillId="26" borderId="0" xfId="0" applyFont="1" applyFill="1" applyBorder="1" applyAlignment="1">
      <alignment horizontal="center" vertical="center" justifyLastLine="1"/>
    </xf>
    <xf numFmtId="0" fontId="18" fillId="26" borderId="15" xfId="0" applyFont="1" applyFill="1" applyBorder="1" applyAlignment="1">
      <alignment horizontal="center" vertical="center" justifyLastLine="1"/>
    </xf>
    <xf numFmtId="0" fontId="21" fillId="28" borderId="13" xfId="0" applyFont="1" applyFill="1" applyBorder="1" applyAlignment="1">
      <alignment horizontal="left" vertical="center" wrapText="1"/>
    </xf>
    <xf numFmtId="0" fontId="21" fillId="28" borderId="14" xfId="0" applyFont="1" applyFill="1" applyBorder="1" applyAlignment="1">
      <alignment horizontal="left" vertical="center" wrapText="1"/>
    </xf>
    <xf numFmtId="0" fontId="21" fillId="28" borderId="25" xfId="0" applyFont="1" applyFill="1" applyBorder="1" applyAlignment="1">
      <alignment horizontal="left" vertical="center" wrapText="1"/>
    </xf>
    <xf numFmtId="0" fontId="21" fillId="28" borderId="16"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8" borderId="15" xfId="0" applyFont="1" applyFill="1" applyBorder="1" applyAlignment="1">
      <alignment horizontal="left" vertical="center" wrapText="1"/>
    </xf>
    <xf numFmtId="0" fontId="18" fillId="35" borderId="17" xfId="0" applyFont="1" applyFill="1" applyBorder="1" applyAlignment="1">
      <alignment horizontal="center" vertical="center" justifyLastLine="1"/>
    </xf>
    <xf numFmtId="0" fontId="18" fillId="35" borderId="10" xfId="0" applyFont="1" applyFill="1" applyBorder="1" applyAlignment="1">
      <alignment horizontal="center" vertical="center" justifyLastLine="1"/>
    </xf>
    <xf numFmtId="0" fontId="18" fillId="35" borderId="24" xfId="0" applyFont="1" applyFill="1" applyBorder="1" applyAlignment="1">
      <alignment horizontal="center" vertical="center" justifyLastLine="1"/>
    </xf>
    <xf numFmtId="0" fontId="23" fillId="26" borderId="14" xfId="0" applyFont="1" applyFill="1" applyBorder="1" applyAlignment="1">
      <alignment horizontal="distributed" vertical="center" wrapText="1"/>
    </xf>
    <xf numFmtId="0" fontId="18" fillId="26" borderId="13" xfId="0" applyFont="1" applyFill="1" applyBorder="1" applyAlignment="1">
      <alignment vertical="center"/>
    </xf>
    <xf numFmtId="0" fontId="91" fillId="26" borderId="14" xfId="0" applyFont="1" applyFill="1" applyBorder="1" applyAlignment="1">
      <alignment horizontal="distributed" vertical="center" wrapText="1"/>
    </xf>
    <xf numFmtId="0" fontId="91" fillId="26" borderId="10" xfId="0" applyFont="1" applyFill="1" applyBorder="1" applyAlignment="1">
      <alignment horizontal="distributed" vertical="center" wrapText="1"/>
    </xf>
    <xf numFmtId="0" fontId="23" fillId="26" borderId="10" xfId="0" applyFont="1" applyFill="1" applyBorder="1" applyAlignment="1">
      <alignment horizontal="distributed" vertical="center" wrapText="1"/>
    </xf>
    <xf numFmtId="0" fontId="21" fillId="28" borderId="25" xfId="0" applyFont="1" applyFill="1" applyBorder="1" applyAlignment="1">
      <alignment horizontal="center" vertical="center" wrapText="1"/>
    </xf>
    <xf numFmtId="0" fontId="21" fillId="28" borderId="0" xfId="0" applyFont="1" applyFill="1" applyBorder="1" applyAlignment="1">
      <alignment horizontal="center" vertical="center" wrapText="1"/>
    </xf>
    <xf numFmtId="0" fontId="21" fillId="28" borderId="15" xfId="0" applyFont="1" applyFill="1" applyBorder="1" applyAlignment="1">
      <alignment horizontal="center" vertical="center" wrapText="1"/>
    </xf>
    <xf numFmtId="0" fontId="21" fillId="28" borderId="10" xfId="0" applyFont="1" applyFill="1" applyBorder="1" applyAlignment="1">
      <alignment horizontal="center" vertical="center" wrapText="1"/>
    </xf>
    <xf numFmtId="0" fontId="21" fillId="28" borderId="24" xfId="0" applyFont="1" applyFill="1" applyBorder="1" applyAlignment="1">
      <alignment horizontal="center"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xf>
    <xf numFmtId="0" fontId="21" fillId="0" borderId="25" xfId="0" applyFont="1" applyFill="1" applyBorder="1" applyAlignment="1">
      <alignment horizontal="left" vertical="center"/>
    </xf>
    <xf numFmtId="0" fontId="21" fillId="0" borderId="16" xfId="0" applyFont="1" applyFill="1" applyBorder="1" applyAlignment="1">
      <alignment horizontal="left" vertical="center"/>
    </xf>
    <xf numFmtId="0" fontId="21" fillId="0" borderId="0" xfId="0" applyFont="1" applyFill="1" applyBorder="1" applyAlignment="1">
      <alignment horizontal="left" vertical="center"/>
    </xf>
    <xf numFmtId="0" fontId="21" fillId="0" borderId="15" xfId="0" applyFont="1" applyFill="1" applyBorder="1" applyAlignment="1">
      <alignment horizontal="left" vertical="center"/>
    </xf>
    <xf numFmtId="0" fontId="21" fillId="0" borderId="17"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24" xfId="0" applyFont="1" applyFill="1" applyBorder="1" applyAlignment="1">
      <alignment horizontal="left" vertical="center"/>
    </xf>
    <xf numFmtId="0" fontId="57" fillId="26" borderId="14" xfId="0" applyFont="1" applyFill="1" applyBorder="1" applyAlignment="1">
      <alignment horizontal="distributed" vertical="center" wrapText="1"/>
    </xf>
    <xf numFmtId="0" fontId="57" fillId="26" borderId="10" xfId="0" applyFont="1" applyFill="1" applyBorder="1" applyAlignment="1">
      <alignment horizontal="distributed" vertical="center" wrapText="1"/>
    </xf>
    <xf numFmtId="0" fontId="91" fillId="28" borderId="13" xfId="0" applyFont="1" applyFill="1" applyBorder="1" applyAlignment="1">
      <alignment vertical="center" wrapText="1"/>
    </xf>
    <xf numFmtId="0" fontId="91" fillId="28" borderId="14" xfId="0" applyFont="1" applyFill="1" applyBorder="1" applyAlignment="1">
      <alignment vertical="center" wrapText="1"/>
    </xf>
    <xf numFmtId="0" fontId="91" fillId="28" borderId="25" xfId="0" applyFont="1" applyFill="1" applyBorder="1" applyAlignment="1">
      <alignment vertical="center" wrapText="1"/>
    </xf>
    <xf numFmtId="0" fontId="91" fillId="28" borderId="17" xfId="0" applyFont="1" applyFill="1" applyBorder="1" applyAlignment="1">
      <alignment vertical="center" wrapText="1"/>
    </xf>
    <xf numFmtId="0" fontId="91" fillId="28" borderId="10" xfId="0" applyFont="1" applyFill="1" applyBorder="1" applyAlignment="1">
      <alignment vertical="center" wrapText="1"/>
    </xf>
    <xf numFmtId="0" fontId="91" fillId="28" borderId="24" xfId="0" applyFont="1" applyFill="1" applyBorder="1" applyAlignment="1">
      <alignment vertical="center" wrapText="1"/>
    </xf>
    <xf numFmtId="0" fontId="23" fillId="26" borderId="14" xfId="0" applyFont="1" applyFill="1" applyBorder="1" applyAlignment="1">
      <alignment horizontal="distributed" vertical="center"/>
    </xf>
    <xf numFmtId="0" fontId="23" fillId="26" borderId="10" xfId="0" applyFont="1" applyFill="1" applyBorder="1" applyAlignment="1">
      <alignment horizontal="distributed" vertical="center"/>
    </xf>
    <xf numFmtId="0" fontId="21" fillId="0" borderId="20" xfId="0" applyFont="1" applyFill="1" applyBorder="1" applyAlignment="1">
      <alignment horizontal="left" vertical="center" wrapText="1"/>
    </xf>
    <xf numFmtId="0" fontId="21" fillId="0" borderId="21"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21" fillId="28" borderId="20" xfId="0" applyFont="1" applyFill="1" applyBorder="1" applyAlignment="1">
      <alignment horizontal="center" vertical="center" wrapText="1"/>
    </xf>
    <xf numFmtId="0" fontId="21" fillId="28" borderId="21" xfId="0" applyFont="1" applyFill="1" applyBorder="1" applyAlignment="1">
      <alignment horizontal="center" vertical="center" wrapText="1"/>
    </xf>
    <xf numFmtId="0" fontId="21" fillId="28" borderId="22" xfId="0" applyFont="1" applyFill="1" applyBorder="1" applyAlignment="1">
      <alignment horizontal="center" vertical="center" wrapText="1"/>
    </xf>
    <xf numFmtId="0" fontId="91" fillId="0" borderId="13" xfId="0" applyFont="1" applyFill="1" applyBorder="1" applyAlignment="1">
      <alignment vertical="center" wrapText="1"/>
    </xf>
    <xf numFmtId="0" fontId="91" fillId="0" borderId="14" xfId="0" applyFont="1" applyFill="1" applyBorder="1" applyAlignment="1">
      <alignment vertical="center" wrapText="1"/>
    </xf>
    <xf numFmtId="0" fontId="91" fillId="0" borderId="25" xfId="0" applyFont="1" applyFill="1" applyBorder="1" applyAlignment="1">
      <alignment vertical="center" wrapText="1"/>
    </xf>
    <xf numFmtId="0" fontId="91" fillId="0" borderId="17" xfId="0" applyFont="1" applyFill="1" applyBorder="1" applyAlignment="1">
      <alignment vertical="center" wrapText="1"/>
    </xf>
    <xf numFmtId="0" fontId="91" fillId="0" borderId="10" xfId="0" applyFont="1" applyFill="1" applyBorder="1" applyAlignment="1">
      <alignment vertical="center" wrapText="1"/>
    </xf>
    <xf numFmtId="0" fontId="91" fillId="0" borderId="24" xfId="0" applyFont="1" applyFill="1" applyBorder="1" applyAlignment="1">
      <alignment vertical="center" wrapText="1"/>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25" xfId="0" applyFont="1" applyFill="1" applyBorder="1" applyAlignment="1">
      <alignment vertical="center"/>
    </xf>
    <xf numFmtId="0" fontId="18" fillId="0" borderId="17" xfId="0" applyFont="1" applyFill="1" applyBorder="1" applyAlignment="1">
      <alignment vertical="center"/>
    </xf>
    <xf numFmtId="0" fontId="18" fillId="0" borderId="10" xfId="0" applyFont="1" applyFill="1" applyBorder="1" applyAlignment="1">
      <alignment vertical="center"/>
    </xf>
    <xf numFmtId="0" fontId="18" fillId="0" borderId="24" xfId="0" applyFont="1" applyFill="1" applyBorder="1" applyAlignment="1">
      <alignment vertical="center"/>
    </xf>
    <xf numFmtId="0" fontId="23" fillId="35" borderId="0" xfId="0" applyFont="1" applyFill="1" applyAlignment="1">
      <alignment horizontal="distributed" vertical="center" wrapText="1"/>
    </xf>
    <xf numFmtId="0" fontId="91" fillId="35" borderId="13" xfId="0" applyFont="1" applyFill="1" applyBorder="1" applyAlignment="1">
      <alignment vertical="center" wrapText="1"/>
    </xf>
    <xf numFmtId="0" fontId="91" fillId="35" borderId="14" xfId="0" applyFont="1" applyFill="1" applyBorder="1" applyAlignment="1">
      <alignment vertical="center" wrapText="1"/>
    </xf>
    <xf numFmtId="0" fontId="91" fillId="35" borderId="25" xfId="0" applyFont="1" applyFill="1" applyBorder="1" applyAlignment="1">
      <alignment vertical="center" wrapText="1"/>
    </xf>
    <xf numFmtId="0" fontId="91" fillId="35" borderId="17" xfId="0" applyFont="1" applyFill="1" applyBorder="1" applyAlignment="1">
      <alignment vertical="center" wrapText="1"/>
    </xf>
    <xf numFmtId="0" fontId="91" fillId="35" borderId="10" xfId="0" applyFont="1" applyFill="1" applyBorder="1" applyAlignment="1">
      <alignment vertical="center" wrapText="1"/>
    </xf>
    <xf numFmtId="0" fontId="91" fillId="35" borderId="24" xfId="0" applyFont="1" applyFill="1" applyBorder="1" applyAlignment="1">
      <alignment vertical="center" wrapText="1"/>
    </xf>
    <xf numFmtId="0" fontId="21" fillId="0" borderId="14" xfId="0" applyFont="1" applyFill="1" applyBorder="1" applyAlignment="1">
      <alignment horizontal="left" vertical="center" wrapText="1"/>
    </xf>
    <xf numFmtId="0" fontId="54" fillId="26" borderId="0" xfId="0" applyFont="1" applyFill="1" applyAlignment="1">
      <alignment vertical="center" wrapText="1"/>
    </xf>
    <xf numFmtId="0" fontId="0" fillId="26" borderId="0" xfId="0" applyFont="1" applyFill="1" applyAlignment="1">
      <alignment vertical="center" wrapText="1"/>
    </xf>
    <xf numFmtId="0" fontId="23" fillId="35" borderId="13" xfId="0" applyFont="1" applyFill="1" applyBorder="1" applyAlignment="1">
      <alignment horizontal="distributed" vertical="center"/>
    </xf>
    <xf numFmtId="0" fontId="18" fillId="35" borderId="25" xfId="0" applyFont="1" applyFill="1" applyBorder="1" applyAlignment="1">
      <alignment horizontal="distributed" vertical="center"/>
    </xf>
    <xf numFmtId="0" fontId="18" fillId="35" borderId="17" xfId="0" applyFont="1" applyFill="1" applyBorder="1" applyAlignment="1">
      <alignment horizontal="distributed" vertical="center"/>
    </xf>
    <xf numFmtId="0" fontId="18" fillId="35" borderId="24" xfId="0" applyFont="1" applyFill="1" applyBorder="1" applyAlignment="1">
      <alignment horizontal="distributed" vertical="center"/>
    </xf>
    <xf numFmtId="0" fontId="23" fillId="35" borderId="13" xfId="0" applyFont="1" applyFill="1" applyBorder="1" applyAlignment="1">
      <alignment horizontal="distributed" vertical="center" wrapText="1"/>
    </xf>
    <xf numFmtId="0" fontId="23" fillId="35" borderId="25" xfId="0" applyFont="1" applyFill="1" applyBorder="1" applyAlignment="1">
      <alignment horizontal="distributed" vertical="center" wrapText="1"/>
    </xf>
    <xf numFmtId="0" fontId="23" fillId="35" borderId="17" xfId="0" applyFont="1" applyFill="1" applyBorder="1" applyAlignment="1">
      <alignment horizontal="distributed" vertical="center" wrapText="1"/>
    </xf>
    <xf numFmtId="0" fontId="23" fillId="35" borderId="24" xfId="0" applyFont="1" applyFill="1" applyBorder="1" applyAlignment="1">
      <alignment horizontal="distributed" vertical="center" wrapText="1"/>
    </xf>
    <xf numFmtId="0" fontId="56" fillId="35" borderId="10" xfId="0" applyFont="1" applyFill="1" applyBorder="1" applyAlignment="1">
      <alignment horizontal="left" vertical="center"/>
    </xf>
    <xf numFmtId="0" fontId="94" fillId="35" borderId="10" xfId="0" applyFont="1" applyFill="1" applyBorder="1" applyAlignment="1">
      <alignment horizontal="right" vertical="center"/>
    </xf>
    <xf numFmtId="0" fontId="95" fillId="35" borderId="14" xfId="0" applyFont="1" applyFill="1" applyBorder="1" applyAlignment="1">
      <alignment horizontal="distributed" vertical="center" wrapText="1"/>
    </xf>
    <xf numFmtId="0" fontId="95" fillId="35" borderId="14" xfId="0" applyFont="1" applyFill="1" applyBorder="1" applyAlignment="1">
      <alignment horizontal="distributed" vertical="center"/>
    </xf>
    <xf numFmtId="0" fontId="95" fillId="35" borderId="0" xfId="0" applyFont="1" applyFill="1" applyAlignment="1">
      <alignment horizontal="distributed" vertical="center"/>
    </xf>
    <xf numFmtId="0" fontId="95" fillId="35" borderId="10" xfId="0" applyFont="1" applyFill="1" applyBorder="1" applyAlignment="1">
      <alignment horizontal="distributed" vertical="center"/>
    </xf>
    <xf numFmtId="0" fontId="18" fillId="35" borderId="0" xfId="0" applyFont="1" applyFill="1" applyAlignment="1">
      <alignment horizontal="distributed" vertical="center" justifyLastLine="1"/>
    </xf>
    <xf numFmtId="0" fontId="18" fillId="35" borderId="0" xfId="0" applyFont="1" applyFill="1" applyBorder="1" applyAlignment="1">
      <alignment horizontal="right" vertical="center"/>
    </xf>
    <xf numFmtId="0" fontId="21" fillId="35" borderId="10" xfId="0" applyFont="1" applyFill="1" applyBorder="1" applyAlignment="1">
      <alignment vertical="center"/>
    </xf>
    <xf numFmtId="0" fontId="21" fillId="28" borderId="10" xfId="0" applyFont="1" applyFill="1" applyBorder="1" applyAlignment="1">
      <alignment horizontal="right" vertical="center"/>
    </xf>
    <xf numFmtId="0" fontId="18" fillId="28" borderId="0" xfId="0" applyFont="1" applyFill="1" applyBorder="1" applyAlignment="1">
      <alignment vertical="center"/>
    </xf>
    <xf numFmtId="0" fontId="18" fillId="28" borderId="0" xfId="0" applyFont="1" applyFill="1" applyAlignment="1">
      <alignment horizontal="center" vertical="center"/>
    </xf>
    <xf numFmtId="0" fontId="18" fillId="26" borderId="0" xfId="0" applyFont="1" applyFill="1" applyBorder="1" applyAlignment="1">
      <alignment horizontal="distributed"/>
    </xf>
    <xf numFmtId="0" fontId="56" fillId="35" borderId="0" xfId="0" applyFont="1" applyFill="1" applyAlignment="1">
      <alignment vertical="center"/>
    </xf>
    <xf numFmtId="0" fontId="56" fillId="35" borderId="10" xfId="0" applyFont="1" applyFill="1" applyBorder="1" applyAlignment="1">
      <alignment vertical="center"/>
    </xf>
    <xf numFmtId="0" fontId="18" fillId="26" borderId="16" xfId="0" applyFont="1" applyFill="1" applyBorder="1" applyAlignment="1">
      <alignment horizontal="center" vertical="center" wrapText="1"/>
    </xf>
    <xf numFmtId="0" fontId="18" fillId="26" borderId="15" xfId="0" applyFont="1" applyFill="1" applyBorder="1" applyAlignment="1">
      <alignment horizontal="center" vertical="center" wrapText="1"/>
    </xf>
    <xf numFmtId="0" fontId="18" fillId="35" borderId="13" xfId="0" applyFont="1" applyFill="1" applyBorder="1" applyAlignment="1">
      <alignment horizontal="distributed" vertical="center" justifyLastLine="1"/>
    </xf>
    <xf numFmtId="0" fontId="18" fillId="35" borderId="14" xfId="0" applyFont="1" applyFill="1" applyBorder="1" applyAlignment="1">
      <alignment horizontal="distributed" vertical="center" justifyLastLine="1"/>
    </xf>
    <xf numFmtId="0" fontId="18" fillId="35" borderId="25" xfId="0" applyFont="1" applyFill="1" applyBorder="1" applyAlignment="1">
      <alignment horizontal="distributed" vertical="center" justifyLastLine="1"/>
    </xf>
    <xf numFmtId="0" fontId="18" fillId="35" borderId="16" xfId="0" applyFont="1" applyFill="1" applyBorder="1" applyAlignment="1">
      <alignment horizontal="distributed" vertical="center" justifyLastLine="1"/>
    </xf>
    <xf numFmtId="0" fontId="18" fillId="35" borderId="0" xfId="0" applyFont="1" applyFill="1" applyBorder="1" applyAlignment="1">
      <alignment horizontal="distributed" vertical="center" justifyLastLine="1"/>
    </xf>
    <xf numFmtId="0" fontId="18" fillId="35" borderId="15" xfId="0" applyFont="1" applyFill="1" applyBorder="1" applyAlignment="1">
      <alignment horizontal="distributed" vertical="center" justifyLastLine="1"/>
    </xf>
    <xf numFmtId="0" fontId="54" fillId="0" borderId="0" xfId="0" applyFont="1" applyAlignment="1">
      <alignment vertical="center" wrapText="1"/>
    </xf>
    <xf numFmtId="0" fontId="0" fillId="0" borderId="0" xfId="0" applyFont="1" applyAlignment="1">
      <alignment vertical="center" wrapText="1"/>
    </xf>
    <xf numFmtId="0" fontId="18" fillId="26" borderId="13" xfId="0" applyFont="1" applyFill="1" applyBorder="1" applyAlignment="1">
      <alignment horizontal="distributed" vertical="center" justifyLastLine="1"/>
    </xf>
    <xf numFmtId="0" fontId="18" fillId="26" borderId="14" xfId="0" applyFont="1" applyFill="1" applyBorder="1" applyAlignment="1">
      <alignment horizontal="distributed" vertical="center" justifyLastLine="1"/>
    </xf>
    <xf numFmtId="0" fontId="18" fillId="26" borderId="25" xfId="0" applyFont="1" applyFill="1" applyBorder="1" applyAlignment="1">
      <alignment horizontal="distributed" vertical="center" justifyLastLine="1"/>
    </xf>
    <xf numFmtId="0" fontId="18" fillId="26" borderId="16" xfId="0" applyFont="1" applyFill="1" applyBorder="1" applyAlignment="1">
      <alignment horizontal="distributed" vertical="center" justifyLastLine="1"/>
    </xf>
    <xf numFmtId="0" fontId="18" fillId="26" borderId="0" xfId="0" applyFont="1" applyFill="1" applyBorder="1" applyAlignment="1">
      <alignment horizontal="distributed" vertical="center" justifyLastLine="1"/>
    </xf>
    <xf numFmtId="0" fontId="18" fillId="26" borderId="15" xfId="0" applyFont="1" applyFill="1" applyBorder="1" applyAlignment="1">
      <alignment horizontal="distributed" vertical="center" justifyLastLine="1"/>
    </xf>
    <xf numFmtId="0" fontId="18" fillId="35" borderId="17" xfId="0" applyFont="1" applyFill="1" applyBorder="1" applyAlignment="1">
      <alignment horizontal="distributed" vertical="center" justifyLastLine="1"/>
    </xf>
    <xf numFmtId="0" fontId="18" fillId="35" borderId="10" xfId="0" applyFont="1" applyFill="1" applyBorder="1" applyAlignment="1">
      <alignment horizontal="distributed" vertical="center" justifyLastLine="1"/>
    </xf>
    <xf numFmtId="0" fontId="18" fillId="35" borderId="24" xfId="0" applyFont="1" applyFill="1" applyBorder="1" applyAlignment="1">
      <alignment horizontal="distributed" vertical="center" justifyLastLine="1"/>
    </xf>
    <xf numFmtId="0" fontId="140" fillId="0" borderId="0" xfId="44" applyFont="1" applyAlignment="1">
      <alignment horizontal="left" vertical="top" wrapText="1"/>
    </xf>
    <xf numFmtId="0" fontId="138" fillId="0" borderId="0" xfId="44" applyFont="1" applyAlignment="1">
      <alignment horizontal="center" vertical="center" wrapText="1"/>
    </xf>
    <xf numFmtId="0" fontId="121" fillId="28" borderId="0" xfId="44" applyFont="1" applyFill="1" applyAlignment="1">
      <alignment horizontal="center" vertical="center" wrapText="1"/>
    </xf>
    <xf numFmtId="0" fontId="119" fillId="28" borderId="0" xfId="44" applyFont="1" applyFill="1" applyAlignment="1">
      <alignment horizontal="left" vertical="center" wrapText="1"/>
    </xf>
    <xf numFmtId="0" fontId="121" fillId="28" borderId="0" xfId="44" applyFont="1" applyFill="1" applyAlignment="1">
      <alignment horizontal="left" vertical="center" wrapText="1"/>
    </xf>
    <xf numFmtId="0" fontId="121" fillId="0" borderId="0" xfId="44" applyFont="1" applyAlignment="1">
      <alignment horizontal="left" vertical="center" wrapText="1"/>
    </xf>
    <xf numFmtId="0" fontId="121" fillId="0" borderId="0" xfId="44" applyFont="1" applyAlignment="1">
      <alignment horizontal="center" vertical="center" wrapText="1"/>
    </xf>
    <xf numFmtId="0" fontId="119" fillId="0" borderId="0" xfId="44" applyFont="1" applyAlignment="1">
      <alignment horizontal="left" vertical="center" wrapText="1"/>
    </xf>
    <xf numFmtId="0" fontId="140" fillId="0" borderId="0" xfId="44" applyFont="1" applyAlignment="1">
      <alignment horizontal="left" vertical="center" wrapText="1"/>
    </xf>
    <xf numFmtId="0" fontId="141" fillId="0" borderId="0" xfId="44" applyFont="1" applyAlignment="1">
      <alignment horizontal="left" vertical="center" wrapText="1"/>
    </xf>
    <xf numFmtId="0" fontId="21" fillId="0" borderId="0" xfId="66" applyFont="1" applyBorder="1" applyAlignment="1">
      <alignment vertical="center" wrapText="1"/>
    </xf>
    <xf numFmtId="0" fontId="101" fillId="0" borderId="0" xfId="66" applyFont="1" applyAlignment="1">
      <alignment vertical="center" wrapText="1"/>
    </xf>
    <xf numFmtId="0" fontId="101" fillId="0" borderId="0" xfId="66" applyFont="1" applyAlignment="1">
      <alignment vertical="center"/>
    </xf>
    <xf numFmtId="0" fontId="21" fillId="0" borderId="0" xfId="66" applyFont="1" applyAlignment="1">
      <alignment vertical="center" wrapText="1"/>
    </xf>
    <xf numFmtId="0" fontId="21" fillId="0" borderId="0" xfId="66" applyFont="1" applyAlignment="1">
      <alignment vertical="center"/>
    </xf>
    <xf numFmtId="0" fontId="80" fillId="31" borderId="217" xfId="66" applyFont="1" applyFill="1" applyBorder="1" applyAlignment="1">
      <alignment horizontal="center" vertical="center" shrinkToFit="1"/>
    </xf>
    <xf numFmtId="0" fontId="80" fillId="31" borderId="210" xfId="66" applyFont="1" applyFill="1" applyBorder="1" applyAlignment="1">
      <alignment horizontal="center" vertical="center" shrinkToFit="1"/>
    </xf>
    <xf numFmtId="0" fontId="80" fillId="31" borderId="216" xfId="66" applyFont="1" applyFill="1" applyBorder="1" applyAlignment="1">
      <alignment horizontal="center" vertical="center" shrinkToFit="1"/>
    </xf>
    <xf numFmtId="49" fontId="21" fillId="31" borderId="218" xfId="66" applyNumberFormat="1" applyFont="1" applyFill="1" applyBorder="1" applyAlignment="1">
      <alignment horizontal="center" vertical="center"/>
    </xf>
    <xf numFmtId="49" fontId="21" fillId="31" borderId="25" xfId="66" applyNumberFormat="1" applyFont="1" applyFill="1" applyBorder="1" applyAlignment="1">
      <alignment horizontal="center" vertical="center"/>
    </xf>
    <xf numFmtId="49" fontId="21" fillId="31" borderId="213" xfId="66" applyNumberFormat="1" applyFont="1" applyFill="1" applyBorder="1" applyAlignment="1">
      <alignment horizontal="center" vertical="center"/>
    </xf>
    <xf numFmtId="49" fontId="21" fillId="31" borderId="15" xfId="66" applyNumberFormat="1" applyFont="1" applyFill="1" applyBorder="1" applyAlignment="1">
      <alignment horizontal="center" vertical="center"/>
    </xf>
    <xf numFmtId="49" fontId="21" fillId="31" borderId="69" xfId="66" applyNumberFormat="1" applyFont="1" applyFill="1" applyBorder="1" applyAlignment="1">
      <alignment horizontal="center" vertical="center"/>
    </xf>
    <xf numFmtId="49" fontId="21" fillId="31" borderId="227" xfId="66" applyNumberFormat="1" applyFont="1" applyFill="1" applyBorder="1" applyAlignment="1">
      <alignment horizontal="center" vertical="center"/>
    </xf>
    <xf numFmtId="49" fontId="21" fillId="31" borderId="215" xfId="66" applyNumberFormat="1" applyFont="1" applyFill="1" applyBorder="1" applyAlignment="1">
      <alignment horizontal="center" vertical="center"/>
    </xf>
    <xf numFmtId="49" fontId="21" fillId="31" borderId="24" xfId="66" applyNumberFormat="1" applyFont="1" applyFill="1" applyBorder="1" applyAlignment="1">
      <alignment horizontal="center" vertical="center"/>
    </xf>
    <xf numFmtId="0" fontId="18" fillId="0" borderId="69" xfId="66" applyFont="1" applyFill="1" applyBorder="1" applyAlignment="1">
      <alignment horizontal="center" vertical="center" wrapText="1"/>
    </xf>
    <xf numFmtId="0" fontId="18" fillId="0" borderId="233" xfId="66" applyFont="1" applyFill="1" applyBorder="1" applyAlignment="1">
      <alignment horizontal="center" vertical="center" wrapText="1"/>
    </xf>
    <xf numFmtId="0" fontId="18" fillId="0" borderId="228" xfId="66" applyFont="1" applyFill="1" applyBorder="1" applyAlignment="1">
      <alignment horizontal="center" vertical="center" wrapText="1"/>
    </xf>
    <xf numFmtId="0" fontId="18" fillId="0" borderId="215" xfId="66" applyFont="1" applyFill="1" applyBorder="1" applyAlignment="1">
      <alignment horizontal="center" vertical="center" wrapText="1"/>
    </xf>
    <xf numFmtId="0" fontId="18" fillId="0" borderId="10" xfId="66" applyFont="1" applyFill="1" applyBorder="1" applyAlignment="1">
      <alignment horizontal="center" vertical="center" wrapText="1"/>
    </xf>
    <xf numFmtId="0" fontId="18" fillId="0" borderId="67" xfId="66" applyFont="1" applyFill="1" applyBorder="1" applyAlignment="1">
      <alignment horizontal="center" vertical="center" wrapText="1"/>
    </xf>
    <xf numFmtId="0" fontId="80" fillId="0" borderId="224" xfId="66" applyFont="1" applyFill="1" applyBorder="1" applyAlignment="1">
      <alignment horizontal="center" vertical="center" shrinkToFit="1"/>
    </xf>
    <xf numFmtId="0" fontId="80" fillId="0" borderId="230" xfId="66" applyFont="1" applyFill="1" applyBorder="1" applyAlignment="1">
      <alignment horizontal="center" vertical="center" shrinkToFit="1"/>
    </xf>
    <xf numFmtId="0" fontId="21" fillId="0" borderId="229" xfId="66" applyFont="1" applyFill="1" applyBorder="1" applyAlignment="1">
      <alignment horizontal="center" vertical="center" shrinkToFit="1"/>
    </xf>
    <xf numFmtId="0" fontId="21" fillId="0" borderId="231" xfId="66" applyFont="1" applyFill="1" applyBorder="1" applyAlignment="1">
      <alignment horizontal="center" vertical="center" shrinkToFit="1"/>
    </xf>
    <xf numFmtId="0" fontId="18" fillId="31" borderId="69" xfId="66" applyFont="1" applyFill="1" applyBorder="1" applyAlignment="1">
      <alignment horizontal="center" vertical="center" wrapText="1"/>
    </xf>
    <xf numFmtId="0" fontId="18" fillId="31" borderId="233" xfId="66" applyFont="1" applyFill="1" applyBorder="1" applyAlignment="1">
      <alignment horizontal="center" vertical="center" wrapText="1"/>
    </xf>
    <xf numFmtId="0" fontId="18" fillId="31" borderId="228" xfId="66" applyFont="1" applyFill="1" applyBorder="1" applyAlignment="1">
      <alignment horizontal="center" vertical="center" wrapText="1"/>
    </xf>
    <xf numFmtId="0" fontId="18" fillId="31" borderId="57" xfId="66" applyFont="1" applyFill="1" applyBorder="1" applyAlignment="1">
      <alignment horizontal="center" vertical="center" wrapText="1"/>
    </xf>
    <xf numFmtId="0" fontId="18" fillId="31" borderId="60" xfId="66" applyFont="1" applyFill="1" applyBorder="1" applyAlignment="1">
      <alignment horizontal="center" vertical="center" wrapText="1"/>
    </xf>
    <xf numFmtId="0" fontId="18" fillId="31" borderId="65" xfId="66" applyFont="1" applyFill="1" applyBorder="1" applyAlignment="1">
      <alignment horizontal="center" vertical="center" wrapText="1"/>
    </xf>
    <xf numFmtId="0" fontId="21" fillId="31" borderId="224" xfId="66" applyFont="1" applyFill="1" applyBorder="1" applyAlignment="1">
      <alignment horizontal="center" vertical="center" shrinkToFit="1"/>
    </xf>
    <xf numFmtId="0" fontId="21" fillId="31" borderId="221" xfId="66" applyFont="1" applyFill="1" applyBorder="1" applyAlignment="1">
      <alignment horizontal="center" vertical="center" shrinkToFit="1"/>
    </xf>
    <xf numFmtId="0" fontId="80" fillId="0" borderId="225" xfId="66" applyFont="1" applyBorder="1" applyAlignment="1">
      <alignment horizontal="center" vertical="center" shrinkToFit="1"/>
    </xf>
    <xf numFmtId="0" fontId="80" fillId="0" borderId="222" xfId="66" applyFont="1" applyBorder="1" applyAlignment="1">
      <alignment horizontal="center" vertical="center" shrinkToFit="1"/>
    </xf>
    <xf numFmtId="0" fontId="57" fillId="31" borderId="69" xfId="66" applyFont="1" applyFill="1" applyBorder="1" applyAlignment="1">
      <alignment horizontal="center" vertical="center" wrapText="1"/>
    </xf>
    <xf numFmtId="0" fontId="57" fillId="31" borderId="233" xfId="66" applyFont="1" applyFill="1" applyBorder="1" applyAlignment="1">
      <alignment horizontal="center" vertical="center" wrapText="1"/>
    </xf>
    <xf numFmtId="0" fontId="57" fillId="31" borderId="228" xfId="66" applyFont="1" applyFill="1" applyBorder="1" applyAlignment="1">
      <alignment horizontal="center" vertical="center" wrapText="1"/>
    </xf>
    <xf numFmtId="0" fontId="57" fillId="31" borderId="213" xfId="66" applyFont="1" applyFill="1" applyBorder="1" applyAlignment="1">
      <alignment horizontal="center" vertical="center" wrapText="1"/>
    </xf>
    <xf numFmtId="0" fontId="57" fillId="31" borderId="0" xfId="66" applyFont="1" applyFill="1" applyBorder="1" applyAlignment="1">
      <alignment horizontal="center" vertical="center" wrapText="1"/>
    </xf>
    <xf numFmtId="0" fontId="57" fillId="31" borderId="64" xfId="66" applyFont="1" applyFill="1" applyBorder="1" applyAlignment="1">
      <alignment horizontal="center" vertical="center" wrapText="1"/>
    </xf>
    <xf numFmtId="0" fontId="57" fillId="31" borderId="215" xfId="66" applyFont="1" applyFill="1" applyBorder="1" applyAlignment="1">
      <alignment horizontal="center" vertical="center" wrapText="1"/>
    </xf>
    <xf numFmtId="0" fontId="57" fillId="31" borderId="10" xfId="66" applyFont="1" applyFill="1" applyBorder="1" applyAlignment="1">
      <alignment horizontal="center" vertical="center" wrapText="1"/>
    </xf>
    <xf numFmtId="0" fontId="57" fillId="31" borderId="67" xfId="66" applyFont="1" applyFill="1" applyBorder="1" applyAlignment="1">
      <alignment horizontal="center" vertical="center" wrapText="1"/>
    </xf>
    <xf numFmtId="0" fontId="80" fillId="31" borderId="226" xfId="66" applyFont="1" applyFill="1" applyBorder="1" applyAlignment="1">
      <alignment horizontal="center" vertical="center" shrinkToFit="1"/>
    </xf>
    <xf numFmtId="0" fontId="80" fillId="31" borderId="208" xfId="66" applyFont="1" applyFill="1" applyBorder="1" applyAlignment="1">
      <alignment horizontal="center" vertical="center" shrinkToFit="1"/>
    </xf>
    <xf numFmtId="0" fontId="80" fillId="31" borderId="232" xfId="66" applyFont="1" applyFill="1" applyBorder="1" applyAlignment="1">
      <alignment horizontal="center" vertical="center" shrinkToFit="1"/>
    </xf>
    <xf numFmtId="0" fontId="21" fillId="0" borderId="190" xfId="66" applyFont="1" applyBorder="1" applyAlignment="1">
      <alignment horizontal="center" vertical="center"/>
    </xf>
    <xf numFmtId="0" fontId="21" fillId="0" borderId="59" xfId="66" applyFont="1" applyBorder="1" applyAlignment="1">
      <alignment horizontal="center" vertical="center"/>
    </xf>
    <xf numFmtId="0" fontId="21" fillId="0" borderId="148" xfId="66" applyFont="1" applyBorder="1" applyAlignment="1">
      <alignment horizontal="center" vertical="center"/>
    </xf>
    <xf numFmtId="0" fontId="80" fillId="31" borderId="218" xfId="66" applyFont="1" applyFill="1" applyBorder="1" applyAlignment="1">
      <alignment horizontal="center" vertical="center" wrapText="1"/>
    </xf>
    <xf numFmtId="0" fontId="80" fillId="31" borderId="14" xfId="66" applyFont="1" applyFill="1" applyBorder="1" applyAlignment="1">
      <alignment horizontal="center" vertical="center" wrapText="1"/>
    </xf>
    <xf numFmtId="0" fontId="80" fillId="31" borderId="93" xfId="66" applyFont="1" applyFill="1" applyBorder="1" applyAlignment="1">
      <alignment horizontal="center" vertical="center" wrapText="1"/>
    </xf>
    <xf numFmtId="0" fontId="80" fillId="31" borderId="57" xfId="66" applyFont="1" applyFill="1" applyBorder="1" applyAlignment="1">
      <alignment horizontal="center" vertical="center" wrapText="1"/>
    </xf>
    <xf numFmtId="0" fontId="80" fillId="31" borderId="60" xfId="66" applyFont="1" applyFill="1" applyBorder="1" applyAlignment="1">
      <alignment horizontal="center" vertical="center" wrapText="1"/>
    </xf>
    <xf numFmtId="0" fontId="80" fillId="31" borderId="65" xfId="66" applyFont="1" applyFill="1" applyBorder="1" applyAlignment="1">
      <alignment horizontal="center" vertical="center" wrapText="1"/>
    </xf>
    <xf numFmtId="0" fontId="57" fillId="31" borderId="218" xfId="66" applyFont="1" applyFill="1" applyBorder="1" applyAlignment="1">
      <alignment horizontal="center" vertical="center" wrapText="1"/>
    </xf>
    <xf numFmtId="0" fontId="57" fillId="31" borderId="14" xfId="66" applyFont="1" applyFill="1" applyBorder="1" applyAlignment="1">
      <alignment horizontal="center" vertical="center" wrapText="1"/>
    </xf>
    <xf numFmtId="0" fontId="57" fillId="31" borderId="93" xfId="66" applyFont="1" applyFill="1" applyBorder="1" applyAlignment="1">
      <alignment horizontal="center" vertical="center" wrapText="1"/>
    </xf>
    <xf numFmtId="0" fontId="21" fillId="0" borderId="217" xfId="66" applyFont="1" applyFill="1" applyBorder="1" applyAlignment="1">
      <alignment horizontal="center" vertical="center"/>
    </xf>
    <xf numFmtId="0" fontId="21" fillId="0" borderId="210" xfId="66" applyFont="1" applyFill="1" applyBorder="1" applyAlignment="1">
      <alignment horizontal="center" vertical="center"/>
    </xf>
    <xf numFmtId="0" fontId="21" fillId="0" borderId="216" xfId="66" applyFont="1" applyFill="1" applyBorder="1" applyAlignment="1">
      <alignment horizontal="center" vertical="center"/>
    </xf>
    <xf numFmtId="0" fontId="57" fillId="31" borderId="57" xfId="66" applyFont="1" applyFill="1" applyBorder="1" applyAlignment="1">
      <alignment horizontal="center" vertical="center" wrapText="1"/>
    </xf>
    <xf numFmtId="0" fontId="57" fillId="31" borderId="60" xfId="66" applyFont="1" applyFill="1" applyBorder="1" applyAlignment="1">
      <alignment horizontal="center" vertical="center" wrapText="1"/>
    </xf>
    <xf numFmtId="0" fontId="57" fillId="31" borderId="65" xfId="66" applyFont="1" applyFill="1" applyBorder="1" applyAlignment="1">
      <alignment horizontal="center" vertical="center" wrapText="1"/>
    </xf>
    <xf numFmtId="0" fontId="21" fillId="31" borderId="219" xfId="66" applyFont="1" applyFill="1" applyBorder="1" applyAlignment="1">
      <alignment horizontal="center" vertical="center" shrinkToFit="1"/>
    </xf>
    <xf numFmtId="0" fontId="21" fillId="31" borderId="204" xfId="66" applyFont="1" applyFill="1" applyBorder="1" applyAlignment="1">
      <alignment horizontal="center" vertical="center" shrinkToFit="1"/>
    </xf>
    <xf numFmtId="0" fontId="21" fillId="31" borderId="208" xfId="66" applyFont="1" applyFill="1" applyBorder="1" applyAlignment="1">
      <alignment horizontal="center" vertical="center" shrinkToFit="1"/>
    </xf>
    <xf numFmtId="0" fontId="80" fillId="31" borderId="219" xfId="66" applyFont="1" applyFill="1" applyBorder="1" applyAlignment="1">
      <alignment horizontal="center" vertical="center" shrinkToFit="1"/>
    </xf>
    <xf numFmtId="0" fontId="80" fillId="31" borderId="223" xfId="66" applyFont="1" applyFill="1" applyBorder="1" applyAlignment="1">
      <alignment horizontal="center" vertical="center" shrinkToFit="1"/>
    </xf>
    <xf numFmtId="0" fontId="80" fillId="31" borderId="230" xfId="66" applyFont="1" applyFill="1" applyBorder="1" applyAlignment="1">
      <alignment horizontal="center" vertical="center" shrinkToFit="1"/>
    </xf>
    <xf numFmtId="0" fontId="80" fillId="31" borderId="218" xfId="66" applyFont="1" applyFill="1" applyBorder="1" applyAlignment="1">
      <alignment horizontal="center" vertical="center" shrinkToFit="1"/>
    </xf>
    <xf numFmtId="0" fontId="80" fillId="31" borderId="213" xfId="66" applyFont="1" applyFill="1" applyBorder="1" applyAlignment="1">
      <alignment horizontal="center" vertical="center" shrinkToFit="1"/>
    </xf>
    <xf numFmtId="0" fontId="80" fillId="31" borderId="215" xfId="66" applyFont="1" applyFill="1" applyBorder="1" applyAlignment="1">
      <alignment horizontal="center" vertical="center" shrinkToFit="1"/>
    </xf>
    <xf numFmtId="0" fontId="21" fillId="0" borderId="220" xfId="66" applyFont="1" applyBorder="1" applyAlignment="1">
      <alignment horizontal="center" vertical="center" shrinkToFit="1"/>
    </xf>
    <xf numFmtId="0" fontId="21" fillId="0" borderId="222" xfId="66" applyFont="1" applyBorder="1" applyAlignment="1">
      <alignment horizontal="center" vertical="center" shrinkToFit="1"/>
    </xf>
    <xf numFmtId="49" fontId="21" fillId="31" borderId="57" xfId="66" applyNumberFormat="1" applyFont="1" applyFill="1" applyBorder="1" applyAlignment="1">
      <alignment horizontal="center" vertical="center"/>
    </xf>
    <xf numFmtId="49" fontId="21" fillId="31" borderId="70" xfId="66" applyNumberFormat="1" applyFont="1" applyFill="1" applyBorder="1" applyAlignment="1">
      <alignment horizontal="center" vertical="center"/>
    </xf>
    <xf numFmtId="0" fontId="18" fillId="0" borderId="181" xfId="66" applyFont="1" applyFill="1" applyBorder="1" applyAlignment="1">
      <alignment horizontal="center" vertical="center" wrapText="1"/>
    </xf>
    <xf numFmtId="0" fontId="18" fillId="31" borderId="181" xfId="66" applyFont="1" applyFill="1" applyBorder="1" applyAlignment="1">
      <alignment horizontal="center" vertical="center" wrapText="1"/>
    </xf>
    <xf numFmtId="0" fontId="57" fillId="31" borderId="181" xfId="66" applyFont="1" applyFill="1" applyBorder="1" applyAlignment="1">
      <alignment horizontal="center" vertical="center" wrapText="1"/>
    </xf>
    <xf numFmtId="0" fontId="18" fillId="31" borderId="182" xfId="66" applyFont="1" applyFill="1" applyBorder="1" applyAlignment="1">
      <alignment horizontal="center" vertical="center" wrapText="1"/>
    </xf>
    <xf numFmtId="0" fontId="57" fillId="31" borderId="182" xfId="66" applyFont="1" applyFill="1" applyBorder="1" applyAlignment="1">
      <alignment horizontal="center" vertical="center" wrapText="1"/>
    </xf>
    <xf numFmtId="0" fontId="80" fillId="31" borderId="189" xfId="66" applyFont="1" applyFill="1" applyBorder="1" applyAlignment="1">
      <alignment horizontal="center" vertical="center" wrapText="1"/>
    </xf>
    <xf numFmtId="0" fontId="57" fillId="31" borderId="189" xfId="66" applyFont="1" applyFill="1" applyBorder="1" applyAlignment="1">
      <alignment horizontal="center" vertical="center" wrapText="1"/>
    </xf>
    <xf numFmtId="0" fontId="21" fillId="0" borderId="190" xfId="66" applyFont="1" applyBorder="1" applyAlignment="1">
      <alignment horizontal="center" vertical="center" textRotation="255"/>
    </xf>
    <xf numFmtId="0" fontId="21" fillId="0" borderId="59" xfId="66" applyFont="1" applyBorder="1" applyAlignment="1">
      <alignment horizontal="center" vertical="center" textRotation="255"/>
    </xf>
    <xf numFmtId="0" fontId="21" fillId="0" borderId="148" xfId="66" applyFont="1" applyBorder="1" applyAlignment="1">
      <alignment horizontal="center" vertical="center" textRotation="255"/>
    </xf>
    <xf numFmtId="0" fontId="21" fillId="0" borderId="204" xfId="66" applyFont="1" applyFill="1" applyBorder="1" applyAlignment="1">
      <alignment horizontal="center" vertical="center" wrapText="1"/>
    </xf>
    <xf numFmtId="0" fontId="21" fillId="0" borderId="208" xfId="66" applyFont="1" applyFill="1" applyBorder="1" applyAlignment="1">
      <alignment horizontal="center" vertical="center"/>
    </xf>
    <xf numFmtId="0" fontId="21" fillId="0" borderId="205" xfId="66" applyFont="1" applyFill="1" applyBorder="1" applyAlignment="1">
      <alignment horizontal="center" vertical="center"/>
    </xf>
    <xf numFmtId="0" fontId="21" fillId="0" borderId="14" xfId="66" applyFont="1" applyFill="1" applyBorder="1" applyAlignment="1">
      <alignment horizontal="center" vertical="center"/>
    </xf>
    <xf numFmtId="0" fontId="21" fillId="0" borderId="93" xfId="66" applyFont="1" applyFill="1" applyBorder="1" applyAlignment="1">
      <alignment horizontal="center" vertical="center"/>
    </xf>
    <xf numFmtId="0" fontId="21" fillId="0" borderId="209" xfId="66" applyFont="1" applyFill="1" applyBorder="1" applyAlignment="1">
      <alignment horizontal="center" vertical="center"/>
    </xf>
    <xf numFmtId="0" fontId="21" fillId="0" borderId="0" xfId="66" applyFont="1" applyFill="1" applyBorder="1" applyAlignment="1">
      <alignment horizontal="center" vertical="center"/>
    </xf>
    <xf numFmtId="0" fontId="21" fillId="0" borderId="64" xfId="66" applyFont="1" applyFill="1" applyBorder="1" applyAlignment="1">
      <alignment horizontal="center" vertical="center"/>
    </xf>
    <xf numFmtId="0" fontId="21" fillId="0" borderId="206" xfId="66" applyFont="1" applyFill="1" applyBorder="1" applyAlignment="1">
      <alignment horizontal="center" vertical="center"/>
    </xf>
    <xf numFmtId="0" fontId="21" fillId="0" borderId="60" xfId="66" applyFont="1" applyFill="1" applyBorder="1" applyAlignment="1">
      <alignment horizontal="center" vertical="center"/>
    </xf>
    <xf numFmtId="0" fontId="21" fillId="0" borderId="65" xfId="66" applyFont="1" applyFill="1" applyBorder="1" applyAlignment="1">
      <alignment horizontal="center" vertical="center"/>
    </xf>
    <xf numFmtId="0" fontId="21" fillId="0" borderId="189" xfId="66" applyFont="1" applyBorder="1" applyAlignment="1">
      <alignment horizontal="center" vertical="center"/>
    </xf>
    <xf numFmtId="0" fontId="21" fillId="0" borderId="25" xfId="66" applyFont="1" applyBorder="1" applyAlignment="1">
      <alignment horizontal="center" vertical="center"/>
    </xf>
    <xf numFmtId="0" fontId="21" fillId="0" borderId="183" xfId="66" applyFont="1" applyBorder="1" applyAlignment="1">
      <alignment horizontal="center" vertical="center"/>
    </xf>
    <xf numFmtId="0" fontId="21" fillId="0" borderId="15" xfId="66" applyFont="1" applyBorder="1" applyAlignment="1">
      <alignment horizontal="center" vertical="center"/>
    </xf>
    <xf numFmtId="0" fontId="21" fillId="0" borderId="213" xfId="66" applyFont="1" applyBorder="1" applyAlignment="1">
      <alignment horizontal="center" vertical="center"/>
    </xf>
    <xf numFmtId="0" fontId="21" fillId="0" borderId="69" xfId="66" applyFont="1" applyFill="1" applyBorder="1" applyAlignment="1">
      <alignment horizontal="center" vertical="center"/>
    </xf>
    <xf numFmtId="0" fontId="21" fillId="0" borderId="181" xfId="66" applyFont="1" applyFill="1" applyBorder="1" applyAlignment="1">
      <alignment horizontal="center" vertical="center"/>
    </xf>
    <xf numFmtId="0" fontId="21" fillId="0" borderId="182" xfId="66" applyFont="1" applyFill="1" applyBorder="1" applyAlignment="1">
      <alignment horizontal="center" vertical="center"/>
    </xf>
    <xf numFmtId="0" fontId="21" fillId="0" borderId="57" xfId="66" applyFont="1" applyFill="1" applyBorder="1" applyAlignment="1">
      <alignment horizontal="center" vertical="center"/>
    </xf>
    <xf numFmtId="0" fontId="21" fillId="0" borderId="211" xfId="66" applyFont="1" applyFill="1" applyBorder="1" applyAlignment="1">
      <alignment horizontal="center" vertical="center"/>
    </xf>
    <xf numFmtId="0" fontId="21" fillId="0" borderId="212" xfId="66" applyFont="1" applyFill="1" applyBorder="1" applyAlignment="1">
      <alignment horizontal="center" vertical="center"/>
    </xf>
    <xf numFmtId="0" fontId="21" fillId="0" borderId="207" xfId="66" applyFont="1" applyFill="1" applyBorder="1" applyAlignment="1">
      <alignment horizontal="center" vertical="center"/>
    </xf>
    <xf numFmtId="0" fontId="21" fillId="0" borderId="213" xfId="66" applyFont="1" applyFill="1" applyBorder="1" applyAlignment="1">
      <alignment horizontal="center" vertical="center"/>
    </xf>
    <xf numFmtId="0" fontId="21" fillId="0" borderId="185" xfId="66" applyFont="1" applyFill="1" applyBorder="1" applyAlignment="1">
      <alignment horizontal="center" vertical="center"/>
    </xf>
    <xf numFmtId="0" fontId="21" fillId="0" borderId="10" xfId="66" applyFont="1" applyFill="1" applyBorder="1" applyAlignment="1">
      <alignment horizontal="center" vertical="center"/>
    </xf>
    <xf numFmtId="0" fontId="21" fillId="0" borderId="67" xfId="66" applyFont="1" applyFill="1" applyBorder="1" applyAlignment="1">
      <alignment horizontal="center" vertical="center"/>
    </xf>
    <xf numFmtId="0" fontId="21" fillId="0" borderId="182" xfId="66" applyFont="1" applyFill="1" applyBorder="1" applyAlignment="1">
      <alignment horizontal="center" vertical="center" wrapText="1"/>
    </xf>
    <xf numFmtId="0" fontId="21" fillId="0" borderId="64" xfId="66" applyFont="1" applyFill="1" applyBorder="1" applyAlignment="1">
      <alignment horizontal="center" vertical="center" wrapText="1"/>
    </xf>
    <xf numFmtId="0" fontId="21" fillId="0" borderId="67" xfId="66" applyFont="1" applyFill="1" applyBorder="1" applyAlignment="1">
      <alignment horizontal="center" vertical="center" wrapText="1"/>
    </xf>
    <xf numFmtId="0" fontId="21" fillId="0" borderId="215" xfId="66" applyFont="1" applyFill="1" applyBorder="1" applyAlignment="1">
      <alignment horizontal="center" vertical="center"/>
    </xf>
    <xf numFmtId="0" fontId="21" fillId="0" borderId="178" xfId="66" applyFont="1" applyFill="1" applyBorder="1" applyAlignment="1">
      <alignment horizontal="center" vertical="center"/>
    </xf>
    <xf numFmtId="0" fontId="21" fillId="0" borderId="189" xfId="66" applyFont="1" applyFill="1" applyBorder="1" applyAlignment="1">
      <alignment horizontal="center" vertical="center"/>
    </xf>
    <xf numFmtId="0" fontId="21" fillId="0" borderId="183" xfId="66" applyFont="1" applyFill="1" applyBorder="1" applyAlignment="1">
      <alignment horizontal="center" vertical="center"/>
    </xf>
    <xf numFmtId="0" fontId="21" fillId="0" borderId="189" xfId="66" applyFont="1" applyFill="1" applyBorder="1" applyAlignment="1">
      <alignment horizontal="distributed" vertical="center" indent="2"/>
    </xf>
    <xf numFmtId="0" fontId="21" fillId="0" borderId="14" xfId="66" applyFont="1" applyFill="1" applyBorder="1" applyAlignment="1">
      <alignment horizontal="distributed" vertical="center" indent="2"/>
    </xf>
    <xf numFmtId="0" fontId="21" fillId="0" borderId="93" xfId="66" applyFont="1" applyFill="1" applyBorder="1" applyAlignment="1">
      <alignment horizontal="distributed" vertical="center" indent="2"/>
    </xf>
    <xf numFmtId="0" fontId="21" fillId="0" borderId="183" xfId="66" applyFont="1" applyFill="1" applyBorder="1" applyAlignment="1">
      <alignment horizontal="distributed" vertical="center" indent="2"/>
    </xf>
    <xf numFmtId="0" fontId="21" fillId="0" borderId="0" xfId="66" applyFont="1" applyFill="1" applyBorder="1" applyAlignment="1">
      <alignment horizontal="distributed" vertical="center" indent="2"/>
    </xf>
    <xf numFmtId="0" fontId="21" fillId="0" borderId="64" xfId="66" applyFont="1" applyFill="1" applyBorder="1" applyAlignment="1">
      <alignment horizontal="distributed" vertical="center" indent="2"/>
    </xf>
    <xf numFmtId="0" fontId="21" fillId="0" borderId="213" xfId="66" applyFont="1" applyFill="1" applyBorder="1" applyAlignment="1">
      <alignment horizontal="distributed" vertical="center" indent="2"/>
    </xf>
    <xf numFmtId="0" fontId="21" fillId="0" borderId="185" xfId="66" applyFont="1" applyFill="1" applyBorder="1" applyAlignment="1">
      <alignment horizontal="distributed" vertical="center" indent="2"/>
    </xf>
    <xf numFmtId="0" fontId="21" fillId="0" borderId="10" xfId="66" applyFont="1" applyFill="1" applyBorder="1" applyAlignment="1">
      <alignment horizontal="distributed" vertical="center" indent="2"/>
    </xf>
    <xf numFmtId="0" fontId="21" fillId="0" borderId="67" xfId="66" applyFont="1" applyFill="1" applyBorder="1" applyAlignment="1">
      <alignment horizontal="distributed" vertical="center" indent="2"/>
    </xf>
    <xf numFmtId="0" fontId="21" fillId="0" borderId="186" xfId="66" applyFont="1" applyFill="1" applyBorder="1" applyAlignment="1">
      <alignment horizontal="center" vertical="center"/>
    </xf>
    <xf numFmtId="0" fontId="21" fillId="0" borderId="187" xfId="66" applyFont="1" applyFill="1" applyBorder="1" applyAlignment="1">
      <alignment horizontal="center" vertical="center"/>
    </xf>
    <xf numFmtId="0" fontId="21" fillId="0" borderId="180" xfId="66" applyFont="1" applyFill="1" applyBorder="1" applyAlignment="1">
      <alignment horizontal="center" vertical="center"/>
    </xf>
    <xf numFmtId="0" fontId="21" fillId="0" borderId="202" xfId="66" applyFont="1" applyFill="1" applyBorder="1" applyAlignment="1">
      <alignment horizontal="center" vertical="center"/>
    </xf>
    <xf numFmtId="0" fontId="21" fillId="0" borderId="203" xfId="66" applyFont="1" applyFill="1" applyBorder="1" applyAlignment="1">
      <alignment horizontal="center" vertical="center"/>
    </xf>
    <xf numFmtId="0" fontId="21" fillId="0" borderId="69" xfId="66" applyFont="1" applyBorder="1" applyAlignment="1">
      <alignment horizontal="center" vertical="center" wrapText="1"/>
    </xf>
    <xf numFmtId="0" fontId="21" fillId="0" borderId="188" xfId="66" applyFont="1" applyBorder="1" applyAlignment="1">
      <alignment horizontal="center" vertical="center" wrapText="1"/>
    </xf>
    <xf numFmtId="0" fontId="21" fillId="0" borderId="213" xfId="66" applyFont="1" applyBorder="1" applyAlignment="1">
      <alignment horizontal="center" vertical="center" wrapText="1"/>
    </xf>
    <xf numFmtId="0" fontId="21" fillId="0" borderId="15" xfId="66" applyFont="1" applyBorder="1" applyAlignment="1">
      <alignment horizontal="center" vertical="center" wrapText="1"/>
    </xf>
    <xf numFmtId="0" fontId="21" fillId="0" borderId="215" xfId="66" applyFont="1" applyBorder="1" applyAlignment="1">
      <alignment horizontal="center" vertical="center" wrapText="1"/>
    </xf>
    <xf numFmtId="0" fontId="21" fillId="0" borderId="24" xfId="66" applyFont="1" applyBorder="1" applyAlignment="1">
      <alignment horizontal="center" vertical="center" wrapText="1"/>
    </xf>
    <xf numFmtId="0" fontId="21" fillId="0" borderId="211" xfId="66" applyFont="1" applyFill="1" applyBorder="1" applyAlignment="1">
      <alignment horizontal="center" vertical="center" wrapText="1"/>
    </xf>
    <xf numFmtId="0" fontId="21" fillId="0" borderId="214" xfId="66" applyFont="1" applyFill="1" applyBorder="1" applyAlignment="1">
      <alignment horizontal="center" vertical="center" wrapText="1"/>
    </xf>
    <xf numFmtId="0" fontId="18" fillId="0" borderId="0" xfId="66" applyFont="1" applyFill="1" applyAlignment="1">
      <alignment horizontal="center" vertical="center"/>
    </xf>
    <xf numFmtId="0" fontId="18" fillId="0" borderId="184" xfId="66" applyFont="1" applyFill="1" applyBorder="1" applyAlignment="1">
      <alignment horizontal="center" vertical="center"/>
    </xf>
    <xf numFmtId="0" fontId="21" fillId="0" borderId="0" xfId="66" applyFont="1" applyFill="1" applyBorder="1" applyAlignment="1">
      <alignment horizontal="right" vertical="center"/>
    </xf>
    <xf numFmtId="0" fontId="26" fillId="0" borderId="0" xfId="66" applyFont="1" applyFill="1" applyBorder="1" applyAlignment="1">
      <alignment vertical="center"/>
    </xf>
    <xf numFmtId="0" fontId="57" fillId="0" borderId="0" xfId="66" applyFont="1" applyFill="1" applyAlignment="1">
      <alignment wrapText="1"/>
    </xf>
    <xf numFmtId="0" fontId="97" fillId="0" borderId="60" xfId="66" applyFont="1" applyFill="1" applyBorder="1" applyAlignment="1">
      <alignment horizontal="center" vertical="center"/>
    </xf>
    <xf numFmtId="0" fontId="19" fillId="0" borderId="0" xfId="66" applyFont="1" applyFill="1" applyAlignment="1">
      <alignment horizontal="center" vertical="center" wrapText="1"/>
    </xf>
    <xf numFmtId="0" fontId="18" fillId="0" borderId="0" xfId="66" applyFont="1" applyFill="1" applyAlignment="1">
      <alignment horizontal="center" vertical="center" wrapText="1"/>
    </xf>
    <xf numFmtId="0" fontId="18" fillId="0" borderId="178" xfId="66" applyFont="1" applyFill="1" applyBorder="1" applyAlignment="1">
      <alignment horizontal="center" vertical="center" wrapText="1"/>
    </xf>
    <xf numFmtId="0" fontId="18" fillId="0" borderId="179" xfId="66" applyFont="1" applyFill="1" applyBorder="1" applyAlignment="1">
      <alignment horizontal="center" vertical="center" wrapText="1"/>
    </xf>
    <xf numFmtId="0" fontId="18" fillId="0" borderId="69" xfId="66" applyFont="1" applyFill="1" applyBorder="1" applyAlignment="1">
      <alignment horizontal="center" vertical="center"/>
    </xf>
    <xf numFmtId="0" fontId="18" fillId="0" borderId="182" xfId="66" applyFont="1" applyFill="1" applyBorder="1" applyAlignment="1">
      <alignment horizontal="center" vertical="center"/>
    </xf>
    <xf numFmtId="0" fontId="18" fillId="0" borderId="57" xfId="66" applyFont="1" applyFill="1" applyBorder="1" applyAlignment="1">
      <alignment horizontal="center" vertical="center"/>
    </xf>
    <xf numFmtId="0" fontId="18" fillId="0" borderId="65" xfId="66" applyFont="1" applyFill="1" applyBorder="1" applyAlignment="1">
      <alignment horizontal="center" vertical="center"/>
    </xf>
    <xf numFmtId="0" fontId="18" fillId="0" borderId="60" xfId="66" applyFont="1" applyFill="1" applyBorder="1" applyAlignment="1">
      <alignment horizontal="center" vertical="center"/>
    </xf>
    <xf numFmtId="0" fontId="58" fillId="28" borderId="0" xfId="0" applyFont="1" applyFill="1" applyAlignment="1">
      <alignment horizontal="left" vertical="top" wrapText="1"/>
    </xf>
    <xf numFmtId="176" fontId="18" fillId="0" borderId="0" xfId="53" applyNumberFormat="1" applyFont="1" applyFill="1" applyAlignment="1">
      <alignment horizontal="center" vertical="center"/>
    </xf>
    <xf numFmtId="0" fontId="18" fillId="27" borderId="0" xfId="53" applyFont="1" applyFill="1" applyBorder="1" applyAlignment="1">
      <alignment horizontal="center" vertical="center"/>
    </xf>
    <xf numFmtId="0" fontId="137" fillId="28" borderId="0" xfId="0" applyFont="1" applyFill="1" applyAlignment="1">
      <alignment horizontal="center" vertical="center"/>
    </xf>
    <xf numFmtId="0" fontId="27" fillId="27" borderId="0" xfId="0" applyFont="1" applyFill="1" applyAlignment="1">
      <alignment horizontal="center" vertical="center"/>
    </xf>
    <xf numFmtId="0" fontId="58" fillId="28" borderId="0" xfId="0" applyFont="1" applyFill="1" applyAlignment="1">
      <alignment horizontal="left" wrapText="1"/>
    </xf>
    <xf numFmtId="0" fontId="56" fillId="28" borderId="178" xfId="53" applyNumberFormat="1" applyFont="1" applyFill="1" applyBorder="1" applyAlignment="1">
      <alignment horizontal="center" vertical="center" wrapText="1"/>
    </xf>
    <xf numFmtId="0" fontId="56" fillId="28" borderId="179" xfId="53" applyNumberFormat="1" applyFont="1" applyFill="1" applyBorder="1" applyAlignment="1">
      <alignment horizontal="center" vertical="center"/>
    </xf>
    <xf numFmtId="0" fontId="56" fillId="26" borderId="178" xfId="53" applyNumberFormat="1" applyFont="1" applyFill="1" applyBorder="1" applyAlignment="1">
      <alignment horizontal="center" vertical="center" wrapText="1"/>
    </xf>
    <xf numFmtId="0" fontId="56" fillId="26" borderId="179" xfId="53" applyNumberFormat="1" applyFont="1" applyFill="1" applyBorder="1" applyAlignment="1">
      <alignment horizontal="center" vertical="center"/>
    </xf>
    <xf numFmtId="38" fontId="22" fillId="28" borderId="178" xfId="33" applyFont="1" applyFill="1" applyBorder="1" applyAlignment="1">
      <alignment horizontal="right" shrinkToFit="1"/>
    </xf>
    <xf numFmtId="38" fontId="22" fillId="28" borderId="179" xfId="33" applyFont="1" applyFill="1" applyBorder="1" applyAlignment="1">
      <alignment horizontal="right" shrinkToFit="1"/>
    </xf>
    <xf numFmtId="0" fontId="65" fillId="0" borderId="0" xfId="53" applyFont="1" applyBorder="1" applyAlignment="1">
      <alignment horizontal="center" vertical="center"/>
    </xf>
    <xf numFmtId="0" fontId="57" fillId="28" borderId="178" xfId="53" applyNumberFormat="1" applyFont="1" applyFill="1" applyBorder="1" applyAlignment="1">
      <alignment vertical="center" wrapText="1"/>
    </xf>
    <xf numFmtId="0" fontId="57" fillId="28" borderId="179" xfId="53" applyNumberFormat="1" applyFont="1" applyFill="1" applyBorder="1" applyAlignment="1">
      <alignment vertical="center" wrapText="1"/>
    </xf>
    <xf numFmtId="0" fontId="57" fillId="0" borderId="0" xfId="53" applyFont="1" applyFill="1" applyAlignment="1">
      <alignment vertical="top" wrapText="1"/>
    </xf>
    <xf numFmtId="0" fontId="18" fillId="28" borderId="178" xfId="53" applyNumberFormat="1" applyFont="1" applyFill="1" applyBorder="1" applyAlignment="1">
      <alignment horizontal="center" shrinkToFit="1"/>
    </xf>
    <xf numFmtId="0" fontId="18" fillId="28" borderId="179" xfId="53" applyNumberFormat="1" applyFont="1" applyFill="1" applyBorder="1" applyAlignment="1">
      <alignment horizontal="center" shrinkToFit="1"/>
    </xf>
    <xf numFmtId="0" fontId="23" fillId="27" borderId="11" xfId="88" applyFont="1" applyFill="1" applyBorder="1" applyAlignment="1" applyProtection="1">
      <alignment horizontal="left" vertical="center" indent="2" shrinkToFit="1"/>
      <protection locked="0"/>
    </xf>
    <xf numFmtId="0" fontId="23" fillId="27" borderId="12" xfId="88" applyFont="1" applyFill="1" applyBorder="1" applyAlignment="1" applyProtection="1">
      <alignment horizontal="left" vertical="center" indent="2" shrinkToFit="1"/>
      <protection locked="0"/>
    </xf>
    <xf numFmtId="0" fontId="25" fillId="0" borderId="0" xfId="88" applyFont="1" applyBorder="1" applyAlignment="1" applyProtection="1">
      <alignment horizontal="center" vertical="center"/>
    </xf>
    <xf numFmtId="0" fontId="23" fillId="27" borderId="16" xfId="88" applyNumberFormat="1" applyFont="1" applyFill="1" applyBorder="1" applyAlignment="1" applyProtection="1">
      <alignment horizontal="left" vertical="center" wrapText="1" indent="1"/>
    </xf>
    <xf numFmtId="0" fontId="23" fillId="27" borderId="0" xfId="88" applyNumberFormat="1" applyFont="1" applyFill="1" applyBorder="1" applyAlignment="1" applyProtection="1">
      <alignment horizontal="left" vertical="center" wrapText="1" indent="1"/>
    </xf>
    <xf numFmtId="0" fontId="23" fillId="27" borderId="15" xfId="88" applyNumberFormat="1" applyFont="1" applyFill="1" applyBorder="1" applyAlignment="1" applyProtection="1">
      <alignment horizontal="left" vertical="center" wrapText="1" indent="1"/>
    </xf>
    <xf numFmtId="0" fontId="23" fillId="27" borderId="16" xfId="88" applyNumberFormat="1" applyFont="1" applyFill="1" applyBorder="1" applyAlignment="1" applyProtection="1">
      <alignment horizontal="right" vertical="center" wrapText="1" indent="1"/>
    </xf>
    <xf numFmtId="0" fontId="23" fillId="27" borderId="0" xfId="88" applyNumberFormat="1" applyFont="1" applyFill="1" applyBorder="1" applyAlignment="1" applyProtection="1">
      <alignment horizontal="right" vertical="center" wrapText="1" indent="1"/>
    </xf>
    <xf numFmtId="0" fontId="23" fillId="27" borderId="15" xfId="88" applyNumberFormat="1" applyFont="1" applyFill="1" applyBorder="1" applyAlignment="1" applyProtection="1">
      <alignment horizontal="right" vertical="center" wrapText="1" indent="1"/>
    </xf>
    <xf numFmtId="0" fontId="23" fillId="0" borderId="16" xfId="88" applyFont="1" applyBorder="1" applyAlignment="1" applyProtection="1">
      <alignment horizontal="center" vertical="center" wrapText="1"/>
    </xf>
    <xf numFmtId="0" fontId="23" fillId="0" borderId="0" xfId="88" applyFont="1" applyBorder="1" applyAlignment="1" applyProtection="1">
      <alignment horizontal="center" vertical="center" wrapText="1"/>
    </xf>
    <xf numFmtId="0" fontId="23" fillId="0" borderId="15" xfId="88" applyFont="1" applyBorder="1" applyAlignment="1" applyProtection="1">
      <alignment horizontal="center" vertical="center" wrapText="1"/>
    </xf>
    <xf numFmtId="181" fontId="23" fillId="27" borderId="11" xfId="88" applyNumberFormat="1" applyFont="1" applyFill="1" applyBorder="1" applyAlignment="1" applyProtection="1">
      <alignment horizontal="left" vertical="center" indent="2"/>
    </xf>
    <xf numFmtId="181" fontId="23" fillId="27" borderId="12" xfId="88" applyNumberFormat="1" applyFont="1" applyFill="1" applyBorder="1" applyAlignment="1" applyProtection="1">
      <alignment horizontal="left" vertical="center" indent="2"/>
    </xf>
    <xf numFmtId="0" fontId="23" fillId="27" borderId="13" xfId="88" applyFont="1" applyFill="1" applyBorder="1" applyAlignment="1" applyProtection="1">
      <alignment horizontal="left" vertical="center" wrapText="1" indent="2"/>
    </xf>
    <xf numFmtId="0" fontId="23" fillId="27" borderId="25" xfId="88" applyFont="1" applyFill="1" applyBorder="1" applyAlignment="1" applyProtection="1">
      <alignment horizontal="left" vertical="center" wrapText="1" indent="2"/>
    </xf>
    <xf numFmtId="0" fontId="23" fillId="27" borderId="17" xfId="88" applyFont="1" applyFill="1" applyBorder="1" applyAlignment="1" applyProtection="1">
      <alignment horizontal="left" vertical="center" wrapText="1" indent="2"/>
    </xf>
    <xf numFmtId="0" fontId="23" fillId="27" borderId="24" xfId="88" applyFont="1" applyFill="1" applyBorder="1" applyAlignment="1" applyProtection="1">
      <alignment horizontal="left" vertical="center" wrapText="1" indent="2"/>
    </xf>
    <xf numFmtId="0" fontId="23" fillId="0" borderId="16" xfId="88" applyFont="1" applyBorder="1" applyAlignment="1" applyProtection="1">
      <alignment horizontal="justify" vertical="center" wrapText="1"/>
    </xf>
    <xf numFmtId="0" fontId="23" fillId="0" borderId="0" xfId="88" applyFont="1" applyBorder="1" applyAlignment="1" applyProtection="1">
      <alignment horizontal="justify" vertical="center" wrapText="1"/>
    </xf>
    <xf numFmtId="0" fontId="23" fillId="0" borderId="15" xfId="88" applyFont="1" applyBorder="1" applyAlignment="1" applyProtection="1">
      <alignment horizontal="justify" vertical="center" wrapText="1"/>
    </xf>
    <xf numFmtId="0" fontId="23" fillId="0" borderId="17" xfId="88" applyFont="1" applyBorder="1" applyAlignment="1" applyProtection="1">
      <alignment horizontal="justify" vertical="center" wrapText="1"/>
    </xf>
    <xf numFmtId="0" fontId="23" fillId="0" borderId="10" xfId="88" applyFont="1" applyBorder="1" applyAlignment="1" applyProtection="1">
      <alignment horizontal="justify" vertical="center" wrapText="1"/>
    </xf>
    <xf numFmtId="0" fontId="23" fillId="0" borderId="24" xfId="88" applyFont="1" applyBorder="1" applyAlignment="1" applyProtection="1">
      <alignment horizontal="justify" vertical="center" wrapText="1"/>
    </xf>
    <xf numFmtId="0" fontId="23" fillId="0" borderId="18" xfId="88" applyFont="1" applyBorder="1" applyAlignment="1" applyProtection="1">
      <alignment horizontal="center" vertical="center" wrapText="1"/>
    </xf>
    <xf numFmtId="0" fontId="13" fillId="0" borderId="18" xfId="88" applyBorder="1" applyAlignment="1" applyProtection="1">
      <alignment horizontal="center" vertical="center" wrapText="1"/>
    </xf>
    <xf numFmtId="0" fontId="23" fillId="29" borderId="18" xfId="88" applyFont="1" applyFill="1" applyBorder="1" applyAlignment="1" applyProtection="1">
      <alignment horizontal="center" vertical="center" wrapText="1"/>
      <protection locked="0"/>
    </xf>
    <xf numFmtId="0" fontId="57" fillId="0" borderId="0" xfId="88" applyFont="1" applyBorder="1" applyAlignment="1" applyProtection="1">
      <alignment horizontal="left" vertical="top" wrapText="1"/>
    </xf>
    <xf numFmtId="176" fontId="18" fillId="28" borderId="0" xfId="56" applyNumberFormat="1" applyFont="1" applyFill="1" applyBorder="1" applyAlignment="1">
      <alignment horizontal="center" vertical="center" shrinkToFit="1"/>
    </xf>
    <xf numFmtId="0" fontId="58" fillId="27" borderId="0" xfId="65" applyFont="1" applyFill="1" applyAlignment="1">
      <alignment horizontal="center" vertical="center" shrinkToFit="1"/>
    </xf>
    <xf numFmtId="0" fontId="58" fillId="27" borderId="10" xfId="65" applyFont="1" applyFill="1" applyBorder="1" applyAlignment="1">
      <alignment horizontal="center" vertical="center"/>
    </xf>
    <xf numFmtId="0" fontId="58" fillId="27" borderId="0" xfId="65" applyFont="1" applyFill="1" applyBorder="1" applyAlignment="1">
      <alignment horizontal="center" vertical="center"/>
    </xf>
    <xf numFmtId="0" fontId="55" fillId="0" borderId="0" xfId="65" applyFont="1" applyAlignment="1">
      <alignment horizontal="center" vertical="center"/>
    </xf>
    <xf numFmtId="0" fontId="23" fillId="0" borderId="0" xfId="65" applyFont="1" applyAlignment="1">
      <alignment horizontal="left" vertical="center" wrapText="1"/>
    </xf>
    <xf numFmtId="0" fontId="23" fillId="0" borderId="0" xfId="65" applyFont="1" applyAlignment="1">
      <alignment horizontal="center" vertical="top" wrapText="1"/>
    </xf>
    <xf numFmtId="0" fontId="13" fillId="31" borderId="10" xfId="65" applyFill="1" applyBorder="1" applyAlignment="1">
      <alignment horizontal="center" vertical="center"/>
    </xf>
    <xf numFmtId="0" fontId="58" fillId="27" borderId="0" xfId="0" applyFont="1" applyFill="1" applyAlignment="1">
      <alignment horizontal="left"/>
    </xf>
    <xf numFmtId="0" fontId="60" fillId="0" borderId="0" xfId="44" applyFont="1" applyAlignment="1">
      <alignment horizontal="justify" vertical="center" wrapText="1"/>
    </xf>
    <xf numFmtId="0" fontId="95" fillId="0" borderId="0" xfId="44" applyFont="1">
      <alignment vertical="center"/>
    </xf>
    <xf numFmtId="0" fontId="60" fillId="0" borderId="11" xfId="44" applyFont="1" applyBorder="1" applyAlignment="1">
      <alignment horizontal="center" vertical="center" wrapText="1"/>
    </xf>
    <xf numFmtId="0" fontId="60" fillId="0" borderId="12" xfId="44" applyFont="1" applyBorder="1" applyAlignment="1">
      <alignment horizontal="center" vertical="center" wrapText="1"/>
    </xf>
    <xf numFmtId="0" fontId="60" fillId="28" borderId="18" xfId="44" applyFont="1" applyFill="1" applyBorder="1" applyAlignment="1" applyProtection="1">
      <alignment horizontal="left" vertical="center" wrapText="1"/>
      <protection locked="0"/>
    </xf>
    <xf numFmtId="0" fontId="95" fillId="28" borderId="18" xfId="44" applyFont="1" applyFill="1" applyBorder="1" applyAlignment="1" applyProtection="1">
      <alignment horizontal="left" vertical="center"/>
      <protection locked="0"/>
    </xf>
    <xf numFmtId="0" fontId="226" fillId="0" borderId="0" xfId="44" applyFont="1" applyAlignment="1">
      <alignment horizontal="center" vertical="center" wrapText="1"/>
    </xf>
    <xf numFmtId="0" fontId="95" fillId="27" borderId="0" xfId="44" applyFont="1" applyFill="1" applyAlignment="1" applyProtection="1">
      <alignment vertical="center" shrinkToFit="1"/>
      <protection locked="0"/>
    </xf>
    <xf numFmtId="0" fontId="95" fillId="27" borderId="0" xfId="44" applyFont="1" applyFill="1" applyAlignment="1">
      <alignment horizontal="left" vertical="center" indent="3"/>
    </xf>
    <xf numFmtId="0" fontId="18" fillId="27" borderId="0" xfId="0" applyFont="1" applyFill="1" applyAlignment="1">
      <alignment horizontal="left" vertical="center" indent="3"/>
    </xf>
    <xf numFmtId="0" fontId="60" fillId="28" borderId="13" xfId="44" applyFont="1" applyFill="1" applyBorder="1" applyAlignment="1" applyProtection="1">
      <alignment horizontal="left" vertical="center" wrapText="1"/>
      <protection locked="0"/>
    </xf>
    <xf numFmtId="0" fontId="95" fillId="28" borderId="14" xfId="44" applyFont="1" applyFill="1" applyBorder="1" applyAlignment="1" applyProtection="1">
      <alignment horizontal="left" vertical="center"/>
      <protection locked="0"/>
    </xf>
    <xf numFmtId="0" fontId="95" fillId="28" borderId="25" xfId="44" applyFont="1" applyFill="1" applyBorder="1" applyAlignment="1" applyProtection="1">
      <alignment horizontal="left" vertical="center"/>
      <protection locked="0"/>
    </xf>
    <xf numFmtId="0" fontId="60" fillId="28" borderId="17" xfId="44" applyFont="1" applyFill="1" applyBorder="1" applyAlignment="1" applyProtection="1">
      <alignment horizontal="left" vertical="center" wrapText="1"/>
      <protection locked="0"/>
    </xf>
    <xf numFmtId="0" fontId="95" fillId="28" borderId="10" xfId="44" applyFont="1" applyFill="1" applyBorder="1" applyAlignment="1" applyProtection="1">
      <alignment horizontal="left" vertical="center"/>
      <protection locked="0"/>
    </xf>
    <xf numFmtId="0" fontId="95" fillId="28" borderId="24" xfId="44" applyFont="1" applyFill="1" applyBorder="1" applyAlignment="1" applyProtection="1">
      <alignment horizontal="left" vertical="center"/>
      <protection locked="0"/>
    </xf>
    <xf numFmtId="0" fontId="95" fillId="27" borderId="0" xfId="44" applyFont="1" applyFill="1" applyAlignment="1" applyProtection="1">
      <alignment horizontal="left" wrapText="1"/>
      <protection locked="0"/>
    </xf>
    <xf numFmtId="0" fontId="95" fillId="27" borderId="0" xfId="44" applyFont="1" applyFill="1" applyAlignment="1" applyProtection="1">
      <alignment horizontal="left" vertical="center" shrinkToFit="1"/>
      <protection locked="0"/>
    </xf>
    <xf numFmtId="177" fontId="21" fillId="27" borderId="0" xfId="0" applyNumberFormat="1" applyFont="1" applyFill="1" applyBorder="1" applyAlignment="1" applyProtection="1">
      <alignment horizontal="center" vertical="center" shrinkToFit="1"/>
    </xf>
    <xf numFmtId="0" fontId="60" fillId="0" borderId="0" xfId="44" applyFont="1" applyAlignment="1" applyProtection="1">
      <alignment horizontal="justify" vertical="center" wrapText="1"/>
      <protection locked="0"/>
    </xf>
    <xf numFmtId="0" fontId="95" fillId="0" borderId="0" xfId="44" applyFont="1" applyProtection="1">
      <alignment vertical="center"/>
      <protection locked="0"/>
    </xf>
    <xf numFmtId="0" fontId="76" fillId="28" borderId="18" xfId="65" applyFont="1" applyFill="1" applyBorder="1" applyAlignment="1">
      <alignment horizontal="center" vertical="center"/>
    </xf>
    <xf numFmtId="0" fontId="72" fillId="28" borderId="18" xfId="65" applyFont="1" applyFill="1" applyBorder="1" applyAlignment="1">
      <alignment horizontal="center" vertical="center"/>
    </xf>
    <xf numFmtId="0" fontId="0" fillId="28" borderId="18" xfId="65" applyFont="1" applyFill="1" applyBorder="1" applyAlignment="1">
      <alignment horizontal="center" vertical="center"/>
    </xf>
    <xf numFmtId="0" fontId="13" fillId="28" borderId="18" xfId="65" applyFill="1" applyBorder="1" applyAlignment="1">
      <alignment horizontal="center" vertical="center"/>
    </xf>
    <xf numFmtId="0" fontId="23" fillId="0" borderId="18" xfId="65" applyFont="1" applyBorder="1" applyAlignment="1">
      <alignment horizontal="center" vertical="center"/>
    </xf>
    <xf numFmtId="0" fontId="18" fillId="0" borderId="18" xfId="65" applyFont="1" applyBorder="1" applyAlignment="1">
      <alignment horizontal="center" vertical="center"/>
    </xf>
    <xf numFmtId="176" fontId="18" fillId="28" borderId="0" xfId="56" applyNumberFormat="1" applyFont="1" applyFill="1" applyBorder="1" applyAlignment="1">
      <alignment horizontal="left" vertical="center" shrinkToFit="1"/>
    </xf>
    <xf numFmtId="0" fontId="58" fillId="27" borderId="0" xfId="65" applyFont="1" applyFill="1" applyAlignment="1">
      <alignment horizontal="left" vertical="center" shrinkToFit="1"/>
    </xf>
    <xf numFmtId="0" fontId="58" fillId="28" borderId="18" xfId="65" applyFont="1" applyFill="1" applyBorder="1" applyAlignment="1">
      <alignment horizontal="center" vertical="center"/>
    </xf>
    <xf numFmtId="0" fontId="76" fillId="0" borderId="18" xfId="65" applyFont="1" applyBorder="1" applyAlignment="1">
      <alignment horizontal="center" vertical="center"/>
    </xf>
    <xf numFmtId="0" fontId="58" fillId="0" borderId="18" xfId="65" applyFont="1" applyBorder="1" applyAlignment="1">
      <alignment horizontal="center" vertical="center"/>
    </xf>
    <xf numFmtId="0" fontId="18" fillId="28" borderId="92" xfId="53" applyFont="1" applyFill="1" applyBorder="1" applyAlignment="1">
      <alignment horizontal="right" vertical="center"/>
    </xf>
    <xf numFmtId="176" fontId="21" fillId="0" borderId="92" xfId="53" applyNumberFormat="1" applyFont="1" applyFill="1" applyBorder="1" applyAlignment="1">
      <alignment vertical="center" shrinkToFit="1"/>
    </xf>
    <xf numFmtId="0" fontId="18" fillId="0" borderId="92" xfId="53" applyFont="1" applyFill="1" applyBorder="1" applyAlignment="1">
      <alignment horizontal="right" vertical="center"/>
    </xf>
    <xf numFmtId="0" fontId="18" fillId="0" borderId="58" xfId="53" applyFont="1" applyFill="1" applyBorder="1" applyAlignment="1">
      <alignment horizontal="center" vertical="center"/>
    </xf>
    <xf numFmtId="0" fontId="18" fillId="0" borderId="68" xfId="53" applyFont="1" applyFill="1" applyBorder="1" applyAlignment="1">
      <alignment horizontal="center" vertical="center"/>
    </xf>
    <xf numFmtId="0" fontId="18" fillId="0" borderId="92" xfId="53" applyFont="1" applyFill="1" applyBorder="1" applyAlignment="1">
      <alignment horizontal="left" vertical="center"/>
    </xf>
    <xf numFmtId="0" fontId="18" fillId="0" borderId="69" xfId="53" applyFont="1" applyFill="1" applyBorder="1" applyAlignment="1">
      <alignment horizontal="center" vertical="center" wrapText="1"/>
    </xf>
    <xf numFmtId="0" fontId="18" fillId="0" borderId="91" xfId="53" applyFont="1" applyFill="1" applyBorder="1" applyAlignment="1">
      <alignment horizontal="center" vertical="center" wrapText="1"/>
    </xf>
    <xf numFmtId="0" fontId="18" fillId="0" borderId="66" xfId="53" applyFont="1" applyFill="1" applyBorder="1" applyAlignment="1">
      <alignment horizontal="center" vertical="center" wrapText="1"/>
    </xf>
    <xf numFmtId="0" fontId="18" fillId="0" borderId="68" xfId="53" applyFont="1" applyFill="1" applyBorder="1" applyAlignment="1">
      <alignment horizontal="center" vertical="center" wrapText="1"/>
    </xf>
    <xf numFmtId="0" fontId="18" fillId="0" borderId="0" xfId="53" applyFont="1" applyFill="1" applyBorder="1" applyAlignment="1">
      <alignment horizontal="center" vertical="center" wrapText="1"/>
    </xf>
    <xf numFmtId="0" fontId="18" fillId="0" borderId="64" xfId="53" applyFont="1" applyFill="1" applyBorder="1" applyAlignment="1">
      <alignment horizontal="center" vertical="center" wrapText="1"/>
    </xf>
    <xf numFmtId="0" fontId="18" fillId="0" borderId="57" xfId="53" applyFont="1" applyFill="1" applyBorder="1" applyAlignment="1">
      <alignment horizontal="center" vertical="center" wrapText="1"/>
    </xf>
    <xf numFmtId="0" fontId="18" fillId="0" borderId="60" xfId="53" applyFont="1" applyFill="1" applyBorder="1" applyAlignment="1">
      <alignment horizontal="center" vertical="center" wrapText="1"/>
    </xf>
    <xf numFmtId="0" fontId="18" fillId="0" borderId="65" xfId="53" applyFont="1" applyFill="1" applyBorder="1" applyAlignment="1">
      <alignment horizontal="center" vertical="center" wrapText="1"/>
    </xf>
    <xf numFmtId="0" fontId="58" fillId="0" borderId="69" xfId="53" applyFont="1" applyFill="1" applyBorder="1" applyAlignment="1">
      <alignment horizontal="center" vertical="center" wrapText="1"/>
    </xf>
    <xf numFmtId="0" fontId="58" fillId="0" borderId="91" xfId="53" applyFont="1" applyFill="1" applyBorder="1" applyAlignment="1">
      <alignment horizontal="center" vertical="center" wrapText="1"/>
    </xf>
    <xf numFmtId="0" fontId="58" fillId="0" borderId="66" xfId="53" applyFont="1" applyFill="1" applyBorder="1" applyAlignment="1">
      <alignment horizontal="center" vertical="center" wrapText="1"/>
    </xf>
    <xf numFmtId="0" fontId="58" fillId="0" borderId="68" xfId="53" applyFont="1" applyFill="1" applyBorder="1" applyAlignment="1">
      <alignment horizontal="center" vertical="center" wrapText="1"/>
    </xf>
    <xf numFmtId="0" fontId="58" fillId="0" borderId="0" xfId="53" applyFont="1" applyFill="1" applyBorder="1" applyAlignment="1">
      <alignment horizontal="center" vertical="center" wrapText="1"/>
    </xf>
    <xf numFmtId="0" fontId="58" fillId="0" borderId="64" xfId="53" applyFont="1" applyFill="1" applyBorder="1" applyAlignment="1">
      <alignment horizontal="center" vertical="center" wrapText="1"/>
    </xf>
    <xf numFmtId="0" fontId="58" fillId="0" borderId="57" xfId="53" applyFont="1" applyFill="1" applyBorder="1" applyAlignment="1">
      <alignment horizontal="center" vertical="center" wrapText="1"/>
    </xf>
    <xf numFmtId="0" fontId="58" fillId="0" borderId="60" xfId="53" applyFont="1" applyFill="1" applyBorder="1" applyAlignment="1">
      <alignment horizontal="center" vertical="center" wrapText="1"/>
    </xf>
    <xf numFmtId="0" fontId="58" fillId="0" borderId="65" xfId="53" applyFont="1" applyFill="1" applyBorder="1" applyAlignment="1">
      <alignment horizontal="center" vertical="center" wrapText="1"/>
    </xf>
    <xf numFmtId="0" fontId="18" fillId="0" borderId="92" xfId="53" applyFont="1" applyFill="1" applyBorder="1" applyAlignment="1">
      <alignment horizontal="center" vertical="center" wrapText="1"/>
    </xf>
    <xf numFmtId="0" fontId="18" fillId="28" borderId="92" xfId="53" applyFont="1" applyFill="1" applyBorder="1" applyAlignment="1">
      <alignment horizontal="center" vertical="center"/>
    </xf>
    <xf numFmtId="176" fontId="21" fillId="0" borderId="84" xfId="53" applyNumberFormat="1" applyFont="1" applyFill="1" applyBorder="1" applyAlignment="1">
      <alignment vertical="center" shrinkToFit="1"/>
    </xf>
    <xf numFmtId="176" fontId="21" fillId="0" borderId="61" xfId="53" applyNumberFormat="1" applyFont="1" applyFill="1" applyBorder="1" applyAlignment="1">
      <alignment vertical="center" shrinkToFit="1"/>
    </xf>
    <xf numFmtId="176" fontId="21" fillId="0" borderId="87" xfId="53" applyNumberFormat="1" applyFont="1" applyFill="1" applyBorder="1" applyAlignment="1">
      <alignment vertical="center" shrinkToFit="1"/>
    </xf>
    <xf numFmtId="0" fontId="19" fillId="0" borderId="0" xfId="53" applyFont="1" applyFill="1" applyBorder="1" applyAlignment="1">
      <alignment horizontal="center" vertical="center"/>
    </xf>
    <xf numFmtId="0" fontId="18" fillId="0" borderId="64" xfId="53" applyFont="1" applyFill="1" applyBorder="1" applyAlignment="1">
      <alignment horizontal="center" vertical="center"/>
    </xf>
    <xf numFmtId="0" fontId="57" fillId="0" borderId="92" xfId="53" applyFont="1" applyFill="1" applyBorder="1" applyAlignment="1">
      <alignment horizontal="center" vertical="center"/>
    </xf>
    <xf numFmtId="0" fontId="18" fillId="0" borderId="60" xfId="53" applyFont="1" applyFill="1" applyBorder="1" applyAlignment="1">
      <alignment horizontal="center"/>
    </xf>
    <xf numFmtId="0" fontId="18" fillId="27" borderId="60" xfId="53" applyNumberFormat="1" applyFont="1" applyFill="1" applyBorder="1" applyAlignment="1">
      <alignment shrinkToFit="1"/>
    </xf>
    <xf numFmtId="0" fontId="0" fillId="27" borderId="60" xfId="0" applyNumberFormat="1" applyFill="1" applyBorder="1" applyAlignment="1">
      <alignment shrinkToFit="1"/>
    </xf>
    <xf numFmtId="0" fontId="0" fillId="27" borderId="65" xfId="0" applyNumberFormat="1" applyFill="1" applyBorder="1" applyAlignment="1">
      <alignment shrinkToFit="1"/>
    </xf>
    <xf numFmtId="0" fontId="143" fillId="0" borderId="32" xfId="89" applyFont="1" applyFill="1" applyBorder="1" applyAlignment="1">
      <alignment horizontal="center" vertical="center"/>
    </xf>
    <xf numFmtId="0" fontId="142" fillId="0" borderId="138" xfId="89" applyFont="1" applyFill="1" applyBorder="1" applyAlignment="1">
      <alignment horizontal="distributed" vertical="center" indent="1"/>
    </xf>
    <xf numFmtId="0" fontId="142" fillId="0" borderId="47" xfId="89" applyFont="1" applyFill="1" applyBorder="1" applyAlignment="1">
      <alignment horizontal="distributed" vertical="center" indent="1"/>
    </xf>
    <xf numFmtId="0" fontId="142" fillId="0" borderId="139" xfId="89" applyFont="1" applyFill="1" applyBorder="1" applyAlignment="1">
      <alignment horizontal="distributed" vertical="center" indent="1"/>
    </xf>
    <xf numFmtId="0" fontId="142" fillId="27" borderId="139" xfId="89" applyFont="1" applyFill="1" applyBorder="1" applyAlignment="1">
      <alignment horizontal="center" vertical="center"/>
    </xf>
    <xf numFmtId="176" fontId="142" fillId="27" borderId="139" xfId="89" applyNumberFormat="1" applyFont="1" applyFill="1" applyBorder="1" applyAlignment="1">
      <alignment horizontal="center" vertical="center"/>
    </xf>
    <xf numFmtId="176" fontId="142" fillId="27" borderId="45" xfId="89" applyNumberFormat="1" applyFont="1" applyFill="1" applyBorder="1" applyAlignment="1">
      <alignment horizontal="center" vertical="center"/>
    </xf>
    <xf numFmtId="176" fontId="142" fillId="27" borderId="266" xfId="89" applyNumberFormat="1" applyFont="1" applyFill="1" applyBorder="1" applyAlignment="1">
      <alignment horizontal="center" vertical="center"/>
    </xf>
    <xf numFmtId="176" fontId="142" fillId="28" borderId="11" xfId="89" applyNumberFormat="1" applyFont="1" applyFill="1" applyBorder="1" applyAlignment="1">
      <alignment horizontal="center" vertical="center"/>
    </xf>
    <xf numFmtId="176" fontId="142" fillId="28" borderId="26" xfId="89" applyNumberFormat="1" applyFont="1" applyFill="1" applyBorder="1" applyAlignment="1">
      <alignment horizontal="center" vertical="center"/>
    </xf>
    <xf numFmtId="176" fontId="142" fillId="28" borderId="50" xfId="89" applyNumberFormat="1" applyFont="1" applyFill="1" applyBorder="1" applyAlignment="1">
      <alignment horizontal="center" vertical="center"/>
    </xf>
    <xf numFmtId="0" fontId="142" fillId="0" borderId="141" xfId="89" applyFont="1" applyFill="1" applyBorder="1" applyAlignment="1">
      <alignment horizontal="distributed" vertical="center" indent="1"/>
    </xf>
    <xf numFmtId="0" fontId="142" fillId="0" borderId="12" xfId="89" applyFont="1" applyFill="1" applyBorder="1" applyAlignment="1">
      <alignment horizontal="distributed" vertical="center" indent="1"/>
    </xf>
    <xf numFmtId="0" fontId="142" fillId="0" borderId="18" xfId="89" applyFont="1" applyFill="1" applyBorder="1" applyAlignment="1">
      <alignment horizontal="distributed" vertical="center" indent="1"/>
    </xf>
    <xf numFmtId="0" fontId="144" fillId="0" borderId="14" xfId="89" applyFont="1" applyFill="1" applyBorder="1" applyAlignment="1">
      <alignment horizontal="right" vertical="center"/>
    </xf>
    <xf numFmtId="0" fontId="142" fillId="0" borderId="14" xfId="89" applyFont="1" applyFill="1" applyBorder="1" applyAlignment="1">
      <alignment horizontal="left" vertical="center"/>
    </xf>
    <xf numFmtId="0" fontId="144" fillId="0" borderId="26" xfId="89" applyFont="1" applyFill="1" applyBorder="1" applyAlignment="1">
      <alignment horizontal="right" vertical="center"/>
    </xf>
    <xf numFmtId="0" fontId="142" fillId="0" borderId="26" xfId="89" applyFont="1" applyFill="1" applyBorder="1" applyAlignment="1">
      <alignment horizontal="left" vertical="center"/>
    </xf>
    <xf numFmtId="0" fontId="142" fillId="0" borderId="12" xfId="89" applyFont="1" applyFill="1" applyBorder="1" applyAlignment="1">
      <alignment horizontal="left" vertical="center"/>
    </xf>
    <xf numFmtId="0" fontId="142" fillId="0" borderId="11" xfId="89" applyFont="1" applyFill="1" applyBorder="1" applyAlignment="1">
      <alignment horizontal="center" vertical="center"/>
    </xf>
    <xf numFmtId="0" fontId="142" fillId="0" borderId="26" xfId="89" applyFont="1" applyFill="1" applyBorder="1" applyAlignment="1">
      <alignment horizontal="center" vertical="center"/>
    </xf>
    <xf numFmtId="0" fontId="142" fillId="0" borderId="12" xfId="89" applyFont="1" applyFill="1" applyBorder="1" applyAlignment="1">
      <alignment horizontal="center" vertical="center"/>
    </xf>
    <xf numFmtId="0" fontId="142" fillId="0" borderId="127" xfId="89" applyFont="1" applyFill="1" applyBorder="1" applyAlignment="1">
      <alignment horizontal="center" vertical="center" shrinkToFit="1"/>
    </xf>
    <xf numFmtId="0" fontId="142" fillId="0" borderId="46" xfId="89" applyFont="1" applyFill="1" applyBorder="1" applyAlignment="1">
      <alignment horizontal="center" vertical="center" shrinkToFit="1"/>
    </xf>
    <xf numFmtId="0" fontId="142" fillId="0" borderId="47" xfId="89" applyFont="1" applyFill="1" applyBorder="1" applyAlignment="1">
      <alignment horizontal="center" vertical="center" shrinkToFit="1"/>
    </xf>
    <xf numFmtId="0" fontId="142" fillId="28" borderId="0" xfId="89" applyFont="1" applyFill="1" applyBorder="1" applyAlignment="1">
      <alignment horizontal="left" vertical="top" wrapText="1"/>
    </xf>
    <xf numFmtId="0" fontId="142" fillId="28" borderId="0" xfId="89" applyFont="1" applyFill="1" applyBorder="1" applyAlignment="1">
      <alignment horizontal="left" vertical="top"/>
    </xf>
    <xf numFmtId="0" fontId="142" fillId="0" borderId="32" xfId="89" applyFont="1" applyFill="1" applyBorder="1" applyAlignment="1">
      <alignment horizontal="center" vertical="center"/>
    </xf>
    <xf numFmtId="0" fontId="142" fillId="0" borderId="32" xfId="89" applyFont="1" applyFill="1" applyBorder="1" applyAlignment="1">
      <alignment horizontal="right" vertical="center"/>
    </xf>
    <xf numFmtId="0" fontId="144" fillId="0" borderId="10" xfId="89" applyFont="1" applyFill="1" applyBorder="1" applyAlignment="1">
      <alignment horizontal="right" vertical="center"/>
    </xf>
    <xf numFmtId="0" fontId="142" fillId="0" borderId="10" xfId="89" applyFont="1" applyFill="1" applyBorder="1" applyAlignment="1">
      <alignment horizontal="left" vertical="center"/>
    </xf>
    <xf numFmtId="0" fontId="142" fillId="0" borderId="143" xfId="89" applyFont="1" applyFill="1" applyBorder="1" applyAlignment="1">
      <alignment horizontal="distributed" vertical="center" indent="1"/>
    </xf>
    <xf numFmtId="0" fontId="142" fillId="0" borderId="53" xfId="89" applyFont="1" applyFill="1" applyBorder="1" applyAlignment="1">
      <alignment horizontal="distributed" vertical="center" indent="1"/>
    </xf>
    <xf numFmtId="0" fontId="142" fillId="0" borderId="144" xfId="89" applyFont="1" applyFill="1" applyBorder="1" applyAlignment="1">
      <alignment horizontal="distributed" vertical="center" indent="1"/>
    </xf>
    <xf numFmtId="0" fontId="142" fillId="27" borderId="51" xfId="89" applyFont="1" applyFill="1" applyBorder="1" applyAlignment="1">
      <alignment horizontal="left" vertical="center" indent="1"/>
    </xf>
    <xf numFmtId="0" fontId="142" fillId="27" borderId="54" xfId="89" applyFont="1" applyFill="1" applyBorder="1" applyAlignment="1">
      <alignment horizontal="left" vertical="center" indent="1"/>
    </xf>
    <xf numFmtId="0" fontId="144" fillId="0" borderId="16" xfId="89" applyFont="1" applyFill="1" applyBorder="1" applyAlignment="1">
      <alignment horizontal="right" vertical="center"/>
    </xf>
    <xf numFmtId="0" fontId="144" fillId="0" borderId="0" xfId="89" applyFont="1" applyFill="1" applyBorder="1" applyAlignment="1">
      <alignment horizontal="right" vertical="center"/>
    </xf>
    <xf numFmtId="0" fontId="142" fillId="0" borderId="18" xfId="89" applyFont="1" applyFill="1" applyBorder="1" applyAlignment="1">
      <alignment horizontal="center" vertical="center"/>
    </xf>
    <xf numFmtId="184" fontId="142" fillId="0" borderId="11" xfId="90" applyNumberFormat="1" applyFont="1" applyFill="1" applyBorder="1" applyAlignment="1">
      <alignment horizontal="center" vertical="center"/>
    </xf>
    <xf numFmtId="184" fontId="142" fillId="0" borderId="26" xfId="90" applyNumberFormat="1" applyFont="1" applyFill="1" applyBorder="1" applyAlignment="1">
      <alignment horizontal="center" vertical="center"/>
    </xf>
    <xf numFmtId="184" fontId="142" fillId="0" borderId="12" xfId="90" applyNumberFormat="1" applyFont="1" applyFill="1" applyBorder="1" applyAlignment="1">
      <alignment horizontal="center" vertical="center"/>
    </xf>
    <xf numFmtId="0" fontId="142" fillId="0" borderId="13" xfId="89" applyFont="1" applyFill="1" applyBorder="1" applyAlignment="1">
      <alignment horizontal="center" vertical="center"/>
    </xf>
    <xf numFmtId="0" fontId="142" fillId="0" borderId="14" xfId="89" applyFont="1" applyFill="1" applyBorder="1" applyAlignment="1">
      <alignment horizontal="center" vertical="center"/>
    </xf>
    <xf numFmtId="0" fontId="142" fillId="0" borderId="25" xfId="89" applyFont="1" applyFill="1" applyBorder="1" applyAlignment="1">
      <alignment horizontal="center" vertical="center"/>
    </xf>
    <xf numFmtId="0" fontId="142" fillId="0" borderId="17" xfId="89" applyFont="1" applyFill="1" applyBorder="1" applyAlignment="1">
      <alignment horizontal="center" vertical="center"/>
    </xf>
    <xf numFmtId="0" fontId="142" fillId="0" borderId="10" xfId="89" applyFont="1" applyFill="1" applyBorder="1" applyAlignment="1">
      <alignment horizontal="center" vertical="center"/>
    </xf>
    <xf numFmtId="0" fontId="142" fillId="0" borderId="24" xfId="89" applyFont="1" applyFill="1" applyBorder="1" applyAlignment="1">
      <alignment horizontal="center" vertical="center"/>
    </xf>
    <xf numFmtId="0" fontId="142" fillId="0" borderId="37" xfId="89" applyFont="1" applyFill="1" applyBorder="1" applyAlignment="1">
      <alignment horizontal="center" vertical="center" textRotation="255"/>
    </xf>
    <xf numFmtId="0" fontId="142" fillId="0" borderId="55" xfId="89" applyFont="1" applyFill="1" applyBorder="1" applyAlignment="1">
      <alignment horizontal="center" vertical="center" textRotation="255"/>
    </xf>
    <xf numFmtId="0" fontId="142" fillId="0" borderId="38" xfId="89" applyFont="1" applyFill="1" applyBorder="1" applyAlignment="1">
      <alignment horizontal="center" vertical="center" textRotation="255"/>
    </xf>
    <xf numFmtId="0" fontId="142" fillId="0" borderId="15" xfId="89" applyFont="1" applyFill="1" applyBorder="1" applyAlignment="1">
      <alignment horizontal="center" vertical="center" textRotation="255"/>
    </xf>
    <xf numFmtId="0" fontId="142" fillId="0" borderId="44" xfId="89" applyFont="1" applyFill="1" applyBorder="1" applyAlignment="1">
      <alignment horizontal="center" vertical="center" textRotation="255"/>
    </xf>
    <xf numFmtId="0" fontId="142" fillId="0" borderId="35" xfId="89" applyFont="1" applyFill="1" applyBorder="1" applyAlignment="1">
      <alignment horizontal="center" vertical="center" textRotation="255"/>
    </xf>
    <xf numFmtId="0" fontId="142" fillId="0" borderId="126" xfId="89" applyFont="1" applyFill="1" applyBorder="1" applyAlignment="1">
      <alignment horizontal="center" vertical="center" textRotation="255"/>
    </xf>
    <xf numFmtId="0" fontId="142" fillId="0" borderId="16" xfId="89" applyFont="1" applyFill="1" applyBorder="1" applyAlignment="1">
      <alignment horizontal="center" vertical="center" textRotation="255"/>
    </xf>
    <xf numFmtId="0" fontId="142" fillId="0" borderId="17" xfId="89" applyFont="1" applyFill="1" applyBorder="1" applyAlignment="1">
      <alignment horizontal="center" vertical="center" textRotation="255"/>
    </xf>
    <xf numFmtId="0" fontId="142" fillId="0" borderId="24" xfId="89" applyFont="1" applyFill="1" applyBorder="1" applyAlignment="1">
      <alignment horizontal="center" vertical="center" textRotation="255"/>
    </xf>
    <xf numFmtId="0" fontId="142" fillId="0" borderId="0" xfId="89" applyFont="1" applyFill="1" applyBorder="1" applyAlignment="1">
      <alignment horizontal="center" vertical="center"/>
    </xf>
    <xf numFmtId="0" fontId="144" fillId="0" borderId="0" xfId="89" applyFont="1" applyFill="1" applyBorder="1" applyAlignment="1">
      <alignment horizontal="left" vertical="center"/>
    </xf>
    <xf numFmtId="0" fontId="142" fillId="0" borderId="18" xfId="89" applyFont="1" applyFill="1" applyBorder="1" applyAlignment="1">
      <alignment horizontal="left" vertical="center" indent="1"/>
    </xf>
    <xf numFmtId="184" fontId="142" fillId="0" borderId="18" xfId="90" applyNumberFormat="1" applyFont="1" applyFill="1" applyBorder="1" applyAlignment="1">
      <alignment horizontal="center" vertical="center"/>
    </xf>
    <xf numFmtId="184" fontId="142" fillId="0" borderId="18" xfId="90" applyNumberFormat="1" applyFont="1" applyFill="1" applyBorder="1" applyAlignment="1">
      <alignment horizontal="right" vertical="center"/>
    </xf>
    <xf numFmtId="0" fontId="142" fillId="0" borderId="0" xfId="89" applyFont="1" applyFill="1" applyBorder="1" applyAlignment="1">
      <alignment vertical="center" wrapText="1"/>
    </xf>
    <xf numFmtId="0" fontId="142" fillId="0" borderId="11" xfId="89" applyFont="1" applyFill="1" applyBorder="1" applyAlignment="1">
      <alignment horizontal="center" vertical="top" wrapText="1"/>
    </xf>
    <xf numFmtId="0" fontId="142" fillId="0" borderId="26" xfId="89" applyFont="1" applyFill="1" applyBorder="1" applyAlignment="1">
      <alignment horizontal="center" vertical="top" wrapText="1"/>
    </xf>
    <xf numFmtId="0" fontId="142" fillId="0" borderId="12" xfId="89" applyFont="1" applyFill="1" applyBorder="1" applyAlignment="1">
      <alignment horizontal="center" vertical="top" wrapText="1"/>
    </xf>
    <xf numFmtId="187" fontId="142" fillId="0" borderId="11" xfId="85" applyNumberFormat="1" applyFont="1" applyFill="1" applyBorder="1" applyAlignment="1">
      <alignment horizontal="right" vertical="center"/>
    </xf>
    <xf numFmtId="187" fontId="142" fillId="0" borderId="26" xfId="85" applyNumberFormat="1" applyFont="1" applyFill="1" applyBorder="1" applyAlignment="1">
      <alignment horizontal="right" vertical="center"/>
    </xf>
    <xf numFmtId="187" fontId="142" fillId="0" borderId="12" xfId="85" applyNumberFormat="1" applyFont="1" applyFill="1" applyBorder="1" applyAlignment="1">
      <alignment horizontal="right" vertical="center"/>
    </xf>
    <xf numFmtId="0" fontId="142" fillId="0" borderId="13" xfId="89" applyFont="1" applyFill="1" applyBorder="1" applyAlignment="1">
      <alignment horizontal="center" vertical="center" textRotation="255"/>
    </xf>
    <xf numFmtId="0" fontId="142" fillId="0" borderId="25" xfId="89" applyFont="1" applyFill="1" applyBorder="1" applyAlignment="1">
      <alignment horizontal="center" vertical="center" textRotation="255"/>
    </xf>
    <xf numFmtId="0" fontId="142" fillId="0" borderId="36" xfId="89" applyFont="1" applyFill="1" applyBorder="1" applyAlignment="1">
      <alignment horizontal="center" vertical="center" textRotation="255"/>
    </xf>
    <xf numFmtId="0" fontId="142" fillId="0" borderId="16" xfId="89" applyFont="1" applyFill="1" applyBorder="1" applyAlignment="1">
      <alignment horizontal="center" vertical="center"/>
    </xf>
    <xf numFmtId="0" fontId="37" fillId="0" borderId="14" xfId="0" applyFont="1" applyBorder="1" applyAlignment="1"/>
    <xf numFmtId="0" fontId="37" fillId="0" borderId="25" xfId="0" applyFont="1" applyBorder="1" applyAlignment="1"/>
    <xf numFmtId="0" fontId="37" fillId="0" borderId="16" xfId="0" applyFont="1" applyBorder="1" applyAlignment="1"/>
    <xf numFmtId="0" fontId="37" fillId="0" borderId="0" xfId="0" applyFont="1" applyBorder="1" applyAlignment="1"/>
    <xf numFmtId="0" fontId="37" fillId="0" borderId="15" xfId="0" applyFont="1" applyBorder="1" applyAlignment="1"/>
    <xf numFmtId="0" fontId="37" fillId="0" borderId="17" xfId="0" applyFont="1" applyBorder="1" applyAlignment="1"/>
    <xf numFmtId="0" fontId="37" fillId="0" borderId="10" xfId="0" applyFont="1" applyBorder="1" applyAlignment="1"/>
    <xf numFmtId="0" fontId="37" fillId="0" borderId="24" xfId="0" applyFont="1" applyBorder="1" applyAlignment="1"/>
    <xf numFmtId="0" fontId="142" fillId="0" borderId="15" xfId="89" applyFont="1" applyFill="1" applyBorder="1" applyAlignment="1">
      <alignment horizontal="center" vertical="center"/>
    </xf>
    <xf numFmtId="0" fontId="146" fillId="0" borderId="13" xfId="89" applyFont="1" applyFill="1" applyBorder="1" applyAlignment="1">
      <alignment horizontal="center" vertical="center" wrapText="1"/>
    </xf>
    <xf numFmtId="0" fontId="146" fillId="0" borderId="14" xfId="89" applyFont="1" applyFill="1" applyBorder="1" applyAlignment="1">
      <alignment horizontal="center" vertical="center" wrapText="1"/>
    </xf>
    <xf numFmtId="0" fontId="146" fillId="0" borderId="13" xfId="89" applyFont="1" applyFill="1" applyBorder="1" applyAlignment="1">
      <alignment horizontal="center"/>
    </xf>
    <xf numFmtId="0" fontId="146" fillId="0" borderId="14" xfId="89" applyFont="1" applyFill="1" applyBorder="1" applyAlignment="1">
      <alignment horizontal="center"/>
    </xf>
    <xf numFmtId="0" fontId="142" fillId="0" borderId="13" xfId="89" applyFont="1" applyFill="1" applyBorder="1" applyAlignment="1">
      <alignment horizontal="center" vertical="center" wrapText="1"/>
    </xf>
    <xf numFmtId="0" fontId="142" fillId="0" borderId="14" xfId="89" applyFont="1" applyFill="1" applyBorder="1" applyAlignment="1">
      <alignment horizontal="center" vertical="center" wrapText="1"/>
    </xf>
    <xf numFmtId="0" fontId="142" fillId="0" borderId="25" xfId="89" applyFont="1" applyFill="1" applyBorder="1" applyAlignment="1">
      <alignment horizontal="center" vertical="center" wrapText="1"/>
    </xf>
    <xf numFmtId="0" fontId="142" fillId="0" borderId="17" xfId="89" applyFont="1" applyFill="1" applyBorder="1" applyAlignment="1">
      <alignment horizontal="center" vertical="center" wrapText="1"/>
    </xf>
    <xf numFmtId="0" fontId="142" fillId="0" borderId="10" xfId="89" applyFont="1" applyFill="1" applyBorder="1" applyAlignment="1">
      <alignment horizontal="center" vertical="center" wrapText="1"/>
    </xf>
    <xf numFmtId="0" fontId="142" fillId="0" borderId="24" xfId="89" applyFont="1" applyFill="1" applyBorder="1" applyAlignment="1">
      <alignment horizontal="center" vertical="center" wrapText="1"/>
    </xf>
    <xf numFmtId="0" fontId="142" fillId="0" borderId="13" xfId="89" applyFont="1" applyFill="1" applyBorder="1" applyAlignment="1">
      <alignment horizontal="center" vertical="center" shrinkToFit="1"/>
    </xf>
    <xf numFmtId="0" fontId="142" fillId="0" borderId="14" xfId="89" applyFont="1" applyFill="1" applyBorder="1" applyAlignment="1">
      <alignment horizontal="center" vertical="center" shrinkToFit="1"/>
    </xf>
    <xf numFmtId="0" fontId="142" fillId="0" borderId="25" xfId="89" applyFont="1" applyFill="1" applyBorder="1" applyAlignment="1">
      <alignment horizontal="center" vertical="center" shrinkToFit="1"/>
    </xf>
    <xf numFmtId="0" fontId="142" fillId="0" borderId="16" xfId="89" applyFont="1" applyFill="1" applyBorder="1" applyAlignment="1">
      <alignment horizontal="center" vertical="center" shrinkToFit="1"/>
    </xf>
    <xf numFmtId="0" fontId="142" fillId="0" borderId="0" xfId="89" applyFont="1" applyFill="1" applyBorder="1" applyAlignment="1">
      <alignment horizontal="center" vertical="center" shrinkToFit="1"/>
    </xf>
    <xf numFmtId="0" fontId="142" fillId="0" borderId="15" xfId="89" applyFont="1" applyFill="1" applyBorder="1" applyAlignment="1">
      <alignment horizontal="center" vertical="center" shrinkToFit="1"/>
    </xf>
    <xf numFmtId="0" fontId="146" fillId="0" borderId="17" xfId="89" applyFont="1" applyFill="1" applyBorder="1" applyAlignment="1">
      <alignment horizontal="center" vertical="top"/>
    </xf>
    <xf numFmtId="0" fontId="146" fillId="0" borderId="10" xfId="89" applyFont="1" applyFill="1" applyBorder="1" applyAlignment="1">
      <alignment horizontal="center" vertical="top"/>
    </xf>
    <xf numFmtId="188" fontId="145" fillId="39" borderId="0" xfId="90" applyNumberFormat="1" applyFont="1" applyFill="1" applyBorder="1" applyAlignment="1">
      <alignment horizontal="right" vertical="center"/>
    </xf>
    <xf numFmtId="188" fontId="145" fillId="0" borderId="0" xfId="90" applyNumberFormat="1" applyFont="1" applyFill="1" applyBorder="1" applyAlignment="1">
      <alignment horizontal="right" vertical="center"/>
    </xf>
    <xf numFmtId="189" fontId="145" fillId="0" borderId="0" xfId="89" applyNumberFormat="1" applyFont="1" applyFill="1" applyBorder="1" applyAlignment="1">
      <alignment horizontal="right" vertical="center"/>
    </xf>
    <xf numFmtId="187" fontId="145" fillId="0" borderId="14" xfId="85" applyNumberFormat="1" applyFont="1" applyFill="1" applyBorder="1" applyAlignment="1">
      <alignment horizontal="right" vertical="top"/>
    </xf>
    <xf numFmtId="0" fontId="212" fillId="0" borderId="268" xfId="91" applyFont="1" applyBorder="1" applyAlignment="1">
      <alignment horizontal="center" vertical="center" shrinkToFit="1"/>
    </xf>
    <xf numFmtId="0" fontId="212" fillId="0" borderId="267" xfId="91" applyFont="1" applyBorder="1" applyAlignment="1">
      <alignment horizontal="center" vertical="center" shrinkToFit="1"/>
    </xf>
    <xf numFmtId="0" fontId="212" fillId="0" borderId="269" xfId="91" applyFont="1" applyBorder="1" applyAlignment="1">
      <alignment horizontal="center" vertical="center"/>
    </xf>
    <xf numFmtId="0" fontId="212" fillId="0" borderId="270" xfId="91" applyFont="1" applyBorder="1" applyAlignment="1">
      <alignment horizontal="center" vertical="center"/>
    </xf>
    <xf numFmtId="0" fontId="212" fillId="0" borderId="271" xfId="91" applyFont="1" applyBorder="1" applyAlignment="1">
      <alignment horizontal="center" vertical="center"/>
    </xf>
    <xf numFmtId="0" fontId="212" fillId="0" borderId="0" xfId="91" applyFont="1" applyAlignment="1">
      <alignment horizontal="left" vertical="center"/>
    </xf>
    <xf numFmtId="0" fontId="172" fillId="25" borderId="0" xfId="91" applyFont="1" applyFill="1" applyAlignment="1" applyProtection="1">
      <alignment horizontal="center" vertical="center" shrinkToFit="1"/>
      <protection locked="0"/>
    </xf>
    <xf numFmtId="0" fontId="212" fillId="0" borderId="86" xfId="91" applyFont="1" applyBorder="1" applyAlignment="1">
      <alignment horizontal="center" vertical="center"/>
    </xf>
    <xf numFmtId="0" fontId="212" fillId="0" borderId="87" xfId="91" applyFont="1" applyBorder="1" applyAlignment="1">
      <alignment horizontal="center" vertical="center"/>
    </xf>
    <xf numFmtId="179" fontId="212" fillId="0" borderId="84" xfId="91" applyNumberFormat="1" applyFont="1" applyBorder="1" applyAlignment="1">
      <alignment horizontal="center" vertical="center"/>
    </xf>
    <xf numFmtId="179" fontId="212" fillId="0" borderId="87" xfId="91" applyNumberFormat="1" applyFont="1" applyBorder="1" applyAlignment="1">
      <alignment horizontal="center" vertical="center"/>
    </xf>
    <xf numFmtId="0" fontId="212" fillId="0" borderId="84" xfId="91" applyFont="1" applyBorder="1" applyAlignment="1">
      <alignment horizontal="center" vertical="center"/>
    </xf>
    <xf numFmtId="190" fontId="212" fillId="0" borderId="84" xfId="92" applyNumberFormat="1" applyFont="1" applyBorder="1" applyAlignment="1">
      <alignment horizontal="center" vertical="center"/>
    </xf>
    <xf numFmtId="190" fontId="212" fillId="0" borderId="85" xfId="92" applyNumberFormat="1" applyFont="1" applyBorder="1" applyAlignment="1">
      <alignment horizontal="center" vertical="center"/>
    </xf>
    <xf numFmtId="0" fontId="212" fillId="0" borderId="283" xfId="91" applyFont="1" applyBorder="1" applyAlignment="1" applyProtection="1">
      <alignment horizontal="center" vertical="center" textRotation="255" shrinkToFit="1"/>
      <protection locked="0"/>
    </xf>
    <xf numFmtId="0" fontId="212" fillId="0" borderId="285" xfId="91" applyFont="1" applyBorder="1" applyAlignment="1" applyProtection="1">
      <alignment horizontal="center" vertical="center" textRotation="255" shrinkToFit="1"/>
      <protection locked="0"/>
    </xf>
    <xf numFmtId="0" fontId="212" fillId="0" borderId="241" xfId="91" applyFont="1" applyBorder="1" applyAlignment="1" applyProtection="1">
      <alignment horizontal="center" vertical="center" textRotation="255" shrinkToFit="1"/>
      <protection locked="0"/>
    </xf>
    <xf numFmtId="0" fontId="212" fillId="0" borderId="286" xfId="91" applyFont="1" applyBorder="1" applyAlignment="1" applyProtection="1">
      <alignment horizontal="center" vertical="center" textRotation="255" shrinkToFit="1"/>
      <protection locked="0"/>
    </xf>
    <xf numFmtId="0" fontId="212" fillId="0" borderId="0" xfId="91" applyFont="1" applyAlignment="1">
      <alignment horizontal="left" vertical="center" shrinkToFit="1"/>
    </xf>
    <xf numFmtId="176" fontId="58" fillId="31" borderId="274" xfId="91" applyNumberFormat="1" applyFont="1" applyFill="1" applyBorder="1" applyAlignment="1" applyProtection="1">
      <alignment horizontal="center" vertical="center"/>
      <protection locked="0"/>
    </xf>
    <xf numFmtId="176" fontId="58" fillId="31" borderId="129" xfId="91" applyNumberFormat="1" applyFont="1" applyFill="1" applyBorder="1" applyAlignment="1" applyProtection="1">
      <alignment horizontal="center" vertical="center"/>
      <protection locked="0"/>
    </xf>
    <xf numFmtId="176" fontId="58" fillId="31" borderId="63" xfId="91" applyNumberFormat="1" applyFont="1" applyFill="1" applyBorder="1" applyAlignment="1" applyProtection="1">
      <alignment horizontal="center" vertical="center"/>
      <protection locked="0"/>
    </xf>
    <xf numFmtId="0" fontId="212" fillId="0" borderId="0" xfId="91" applyFont="1" applyAlignment="1">
      <alignment horizontal="right" vertical="center"/>
    </xf>
    <xf numFmtId="191" fontId="212" fillId="0" borderId="0" xfId="91" applyNumberFormat="1" applyFont="1" applyAlignment="1">
      <alignment horizontal="left" vertical="center"/>
    </xf>
    <xf numFmtId="190" fontId="212" fillId="42" borderId="277" xfId="91" applyNumberFormat="1" applyFont="1" applyFill="1" applyBorder="1" applyAlignment="1">
      <alignment horizontal="center" vertical="center"/>
    </xf>
    <xf numFmtId="190" fontId="212" fillId="42" borderId="278" xfId="91" applyNumberFormat="1" applyFont="1" applyFill="1" applyBorder="1" applyAlignment="1">
      <alignment horizontal="center" vertical="center"/>
    </xf>
    <xf numFmtId="0" fontId="212" fillId="0" borderId="11" xfId="91" applyFont="1" applyBorder="1" applyAlignment="1">
      <alignment horizontal="center" vertical="center"/>
    </xf>
    <xf numFmtId="0" fontId="212" fillId="0" borderId="12" xfId="91" applyFont="1" applyBorder="1" applyAlignment="1">
      <alignment horizontal="center" vertical="center"/>
    </xf>
    <xf numFmtId="190" fontId="222" fillId="40" borderId="272" xfId="91" applyNumberFormat="1" applyFont="1" applyFill="1" applyBorder="1" applyAlignment="1">
      <alignment horizontal="center" vertical="center"/>
    </xf>
    <xf numFmtId="190" fontId="222" fillId="40" borderId="92" xfId="91" applyNumberFormat="1" applyFont="1" applyFill="1" applyBorder="1" applyAlignment="1">
      <alignment horizontal="center" vertical="center"/>
    </xf>
    <xf numFmtId="0" fontId="212" fillId="0" borderId="123" xfId="91" applyFont="1" applyBorder="1" applyAlignment="1">
      <alignment horizontal="center" vertical="center"/>
    </xf>
    <xf numFmtId="0" fontId="212" fillId="0" borderId="275" xfId="91" applyFont="1" applyBorder="1" applyAlignment="1">
      <alignment horizontal="center" vertical="center"/>
    </xf>
    <xf numFmtId="179" fontId="212" fillId="0" borderId="276" xfId="91" applyNumberFormat="1" applyFont="1" applyBorder="1" applyAlignment="1">
      <alignment horizontal="center" vertical="center"/>
    </xf>
    <xf numFmtId="179" fontId="212" fillId="0" borderId="275" xfId="91" applyNumberFormat="1" applyFont="1" applyBorder="1" applyAlignment="1">
      <alignment horizontal="center" vertical="center"/>
    </xf>
    <xf numFmtId="0" fontId="212" fillId="0" borderId="276" xfId="91" applyFont="1" applyBorder="1" applyAlignment="1">
      <alignment horizontal="center" vertical="center"/>
    </xf>
    <xf numFmtId="190" fontId="212" fillId="0" borderId="276" xfId="92" applyNumberFormat="1" applyFont="1" applyBorder="1" applyAlignment="1">
      <alignment horizontal="center" vertical="center"/>
    </xf>
    <xf numFmtId="190" fontId="212" fillId="0" borderId="90" xfId="92" applyNumberFormat="1" applyFont="1" applyBorder="1" applyAlignment="1">
      <alignment horizontal="center" vertical="center"/>
    </xf>
    <xf numFmtId="190" fontId="212" fillId="41" borderId="272" xfId="91" applyNumberFormat="1" applyFont="1" applyFill="1" applyBorder="1" applyAlignment="1">
      <alignment horizontal="center" vertical="center"/>
    </xf>
    <xf numFmtId="190" fontId="212" fillId="41" borderId="92" xfId="91" applyNumberFormat="1" applyFont="1" applyFill="1" applyBorder="1" applyAlignment="1">
      <alignment horizontal="center" vertical="center"/>
    </xf>
    <xf numFmtId="0" fontId="212" fillId="0" borderId="283" xfId="91" applyFont="1" applyBorder="1" applyAlignment="1" applyProtection="1">
      <alignment horizontal="center" vertical="center" shrinkToFit="1"/>
      <protection locked="0"/>
    </xf>
    <xf numFmtId="0" fontId="212" fillId="0" borderId="285" xfId="91" applyFont="1" applyBorder="1" applyAlignment="1" applyProtection="1">
      <alignment horizontal="center" vertical="center" shrinkToFit="1"/>
      <protection locked="0"/>
    </xf>
    <xf numFmtId="0" fontId="212" fillId="0" borderId="282" xfId="91" applyFont="1" applyBorder="1" applyAlignment="1">
      <alignment horizontal="center" vertical="center" shrinkToFit="1"/>
    </xf>
    <xf numFmtId="0" fontId="212" fillId="0" borderId="284" xfId="91" applyFont="1" applyBorder="1" applyAlignment="1">
      <alignment horizontal="center" vertical="center" shrinkToFit="1"/>
    </xf>
    <xf numFmtId="0" fontId="212" fillId="0" borderId="272" xfId="91" applyFont="1" applyBorder="1" applyAlignment="1" applyProtection="1">
      <alignment horizontal="center" vertical="center" shrinkToFit="1"/>
      <protection locked="0"/>
    </xf>
    <xf numFmtId="0" fontId="223" fillId="0" borderId="282" xfId="91" applyFont="1" applyBorder="1" applyAlignment="1">
      <alignment horizontal="center" vertical="center" wrapText="1" shrinkToFit="1"/>
    </xf>
    <xf numFmtId="0" fontId="223" fillId="0" borderId="284" xfId="91" applyFont="1" applyBorder="1" applyAlignment="1">
      <alignment horizontal="center" vertical="center" shrinkToFit="1"/>
    </xf>
    <xf numFmtId="0" fontId="212" fillId="0" borderId="272" xfId="91" applyFont="1" applyBorder="1" applyAlignment="1" applyProtection="1">
      <alignment horizontal="center" vertical="center" textRotation="255" shrinkToFit="1"/>
      <protection locked="0"/>
    </xf>
    <xf numFmtId="0" fontId="212" fillId="0" borderId="241" xfId="91" applyFont="1" applyBorder="1" applyAlignment="1" applyProtection="1">
      <alignment horizontal="center" vertical="center" shrinkToFit="1"/>
      <protection locked="0"/>
    </xf>
    <xf numFmtId="0" fontId="212" fillId="0" borderId="286" xfId="91" applyFont="1" applyBorder="1" applyAlignment="1" applyProtection="1">
      <alignment horizontal="center" vertical="center" shrinkToFit="1"/>
      <protection locked="0"/>
    </xf>
    <xf numFmtId="0" fontId="212" fillId="0" borderId="283" xfId="91" applyFont="1" applyBorder="1" applyAlignment="1" applyProtection="1">
      <alignment horizontal="center" vertical="center"/>
      <protection locked="0"/>
    </xf>
    <xf numFmtId="0" fontId="212" fillId="0" borderId="180" xfId="91" applyFont="1" applyBorder="1" applyAlignment="1" applyProtection="1">
      <alignment horizontal="center" vertical="center"/>
      <protection locked="0"/>
    </xf>
    <xf numFmtId="0" fontId="212" fillId="0" borderId="282" xfId="91" applyFont="1" applyBorder="1" applyAlignment="1">
      <alignment horizontal="center" vertical="center"/>
    </xf>
    <xf numFmtId="0" fontId="212" fillId="0" borderId="22" xfId="91" applyFont="1" applyBorder="1" applyAlignment="1">
      <alignment horizontal="center" vertical="center"/>
    </xf>
    <xf numFmtId="0" fontId="212" fillId="0" borderId="272" xfId="91" applyFont="1" applyBorder="1" applyAlignment="1" applyProtection="1">
      <alignment horizontal="center" vertical="center"/>
      <protection locked="0"/>
    </xf>
    <xf numFmtId="0" fontId="212" fillId="0" borderId="277" xfId="91" applyFont="1" applyBorder="1" applyAlignment="1" applyProtection="1">
      <alignment horizontal="center" vertical="center"/>
      <protection locked="0"/>
    </xf>
    <xf numFmtId="0" fontId="212" fillId="0" borderId="241" xfId="91" applyFont="1" applyBorder="1" applyAlignment="1" applyProtection="1">
      <alignment horizontal="center" vertical="center"/>
      <protection locked="0"/>
    </xf>
    <xf numFmtId="0" fontId="212" fillId="0" borderId="287" xfId="91" applyFont="1" applyBorder="1" applyAlignment="1" applyProtection="1">
      <alignment horizontal="center" vertical="center"/>
      <protection locked="0"/>
    </xf>
    <xf numFmtId="0" fontId="212" fillId="0" borderId="282" xfId="91" applyFont="1" applyFill="1" applyBorder="1" applyAlignment="1">
      <alignment horizontal="center" vertical="center" shrinkToFit="1"/>
    </xf>
    <xf numFmtId="0" fontId="212" fillId="0" borderId="284" xfId="91" applyFont="1" applyFill="1" applyBorder="1" applyAlignment="1">
      <alignment horizontal="center" vertical="center" shrinkToFit="1"/>
    </xf>
    <xf numFmtId="0" fontId="212" fillId="0" borderId="282" xfId="91" applyFont="1" applyFill="1" applyBorder="1" applyAlignment="1">
      <alignment horizontal="center" vertical="center"/>
    </xf>
    <xf numFmtId="0" fontId="212" fillId="0" borderId="22" xfId="91" applyFont="1" applyFill="1" applyBorder="1" applyAlignment="1">
      <alignment horizontal="center" vertical="center"/>
    </xf>
    <xf numFmtId="176" fontId="212" fillId="0" borderId="0" xfId="91" applyNumberFormat="1" applyFont="1" applyAlignment="1">
      <alignment horizontal="center" vertical="center"/>
    </xf>
    <xf numFmtId="191" fontId="212" fillId="0" borderId="0" xfId="91" applyNumberFormat="1" applyFont="1" applyAlignment="1">
      <alignment horizontal="center" vertical="center"/>
    </xf>
    <xf numFmtId="0" fontId="212" fillId="0" borderId="268" xfId="93" applyFont="1" applyBorder="1" applyAlignment="1">
      <alignment horizontal="center" vertical="center" shrinkToFit="1"/>
    </xf>
    <xf numFmtId="0" fontId="212" fillId="0" borderId="267" xfId="93" applyFont="1" applyBorder="1" applyAlignment="1">
      <alignment horizontal="center" vertical="center" shrinkToFit="1"/>
    </xf>
    <xf numFmtId="0" fontId="212" fillId="0" borderId="269" xfId="93" applyFont="1" applyBorder="1" applyAlignment="1">
      <alignment horizontal="center" vertical="center"/>
    </xf>
    <xf numFmtId="0" fontId="212" fillId="0" borderId="270" xfId="93" applyFont="1" applyBorder="1" applyAlignment="1">
      <alignment horizontal="center" vertical="center"/>
    </xf>
    <xf numFmtId="0" fontId="212" fillId="0" borderId="271" xfId="93" applyFont="1" applyBorder="1" applyAlignment="1">
      <alignment horizontal="center" vertical="center"/>
    </xf>
    <xf numFmtId="0" fontId="212" fillId="0" borderId="0" xfId="93" applyFont="1" applyAlignment="1">
      <alignment horizontal="left" vertical="center"/>
    </xf>
    <xf numFmtId="0" fontId="212" fillId="0" borderId="86" xfId="93" applyFont="1" applyBorder="1" applyAlignment="1">
      <alignment horizontal="center" vertical="center"/>
    </xf>
    <xf numFmtId="0" fontId="212" fillId="0" borderId="87" xfId="93" applyFont="1" applyBorder="1" applyAlignment="1">
      <alignment horizontal="center" vertical="center"/>
    </xf>
    <xf numFmtId="179" fontId="212" fillId="0" borderId="84" xfId="93" applyNumberFormat="1" applyFont="1" applyBorder="1" applyAlignment="1">
      <alignment horizontal="center" vertical="center"/>
    </xf>
    <xf numFmtId="179" fontId="212" fillId="0" borderId="87" xfId="93" applyNumberFormat="1" applyFont="1" applyBorder="1" applyAlignment="1">
      <alignment horizontal="center" vertical="center"/>
    </xf>
    <xf numFmtId="0" fontId="212" fillId="0" borderId="84" xfId="93" applyFont="1" applyBorder="1" applyAlignment="1">
      <alignment horizontal="center" vertical="center"/>
    </xf>
    <xf numFmtId="190" fontId="212" fillId="40" borderId="84" xfId="94" applyNumberFormat="1" applyFont="1" applyFill="1" applyBorder="1" applyAlignment="1">
      <alignment horizontal="center" vertical="center"/>
    </xf>
    <xf numFmtId="190" fontId="212" fillId="40" borderId="85" xfId="94" applyNumberFormat="1" applyFont="1" applyFill="1" applyBorder="1" applyAlignment="1">
      <alignment horizontal="center" vertical="center"/>
    </xf>
    <xf numFmtId="190" fontId="222" fillId="40" borderId="272" xfId="93" applyNumberFormat="1" applyFont="1" applyFill="1" applyBorder="1" applyAlignment="1">
      <alignment horizontal="center" vertical="center"/>
    </xf>
    <xf numFmtId="190" fontId="222" fillId="40" borderId="92" xfId="93" applyNumberFormat="1" applyFont="1" applyFill="1" applyBorder="1" applyAlignment="1">
      <alignment horizontal="center" vertical="center"/>
    </xf>
    <xf numFmtId="190" fontId="222" fillId="41" borderId="272" xfId="93" applyNumberFormat="1" applyFont="1" applyFill="1" applyBorder="1" applyAlignment="1">
      <alignment horizontal="center" vertical="center"/>
    </xf>
    <xf numFmtId="190" fontId="222" fillId="41" borderId="92" xfId="93" applyNumberFormat="1" applyFont="1" applyFill="1" applyBorder="1" applyAlignment="1">
      <alignment horizontal="center" vertical="center"/>
    </xf>
    <xf numFmtId="0" fontId="212" fillId="0" borderId="0" xfId="93" applyFont="1" applyAlignment="1">
      <alignment horizontal="left" vertical="center" shrinkToFit="1"/>
    </xf>
    <xf numFmtId="176" fontId="212" fillId="25" borderId="0" xfId="93" applyNumberFormat="1" applyFont="1" applyFill="1" applyAlignment="1" applyProtection="1">
      <alignment horizontal="center" vertical="center" shrinkToFit="1"/>
      <protection locked="0"/>
    </xf>
    <xf numFmtId="0" fontId="212" fillId="0" borderId="0" xfId="93" applyFont="1" applyAlignment="1">
      <alignment horizontal="right" vertical="center"/>
    </xf>
    <xf numFmtId="191" fontId="212" fillId="0" borderId="0" xfId="93" applyNumberFormat="1" applyFont="1" applyAlignment="1">
      <alignment horizontal="left" vertical="center"/>
    </xf>
    <xf numFmtId="190" fontId="212" fillId="42" borderId="277" xfId="93" applyNumberFormat="1" applyFont="1" applyFill="1" applyBorder="1" applyAlignment="1">
      <alignment horizontal="center" vertical="center"/>
    </xf>
    <xf numFmtId="190" fontId="212" fillId="42" borderId="278" xfId="93" applyNumberFormat="1" applyFont="1" applyFill="1" applyBorder="1" applyAlignment="1">
      <alignment horizontal="center" vertical="center"/>
    </xf>
    <xf numFmtId="176" fontId="212" fillId="25" borderId="274" xfId="93" applyNumberFormat="1" applyFont="1" applyFill="1" applyBorder="1" applyAlignment="1" applyProtection="1">
      <alignment horizontal="center" vertical="center" shrinkToFit="1"/>
      <protection locked="0"/>
    </xf>
    <xf numFmtId="176" fontId="212" fillId="25" borderId="129" xfId="93" applyNumberFormat="1" applyFont="1" applyFill="1" applyBorder="1" applyAlignment="1" applyProtection="1">
      <alignment horizontal="center" vertical="center" shrinkToFit="1"/>
      <protection locked="0"/>
    </xf>
    <xf numFmtId="176" fontId="212" fillId="25" borderId="63" xfId="93" applyNumberFormat="1" applyFont="1" applyFill="1" applyBorder="1" applyAlignment="1" applyProtection="1">
      <alignment horizontal="center" vertical="center" shrinkToFit="1"/>
      <protection locked="0"/>
    </xf>
    <xf numFmtId="0" fontId="212" fillId="0" borderId="123" xfId="93" applyFont="1" applyBorder="1" applyAlignment="1">
      <alignment horizontal="center" vertical="center"/>
    </xf>
    <xf numFmtId="0" fontId="212" fillId="0" borderId="275" xfId="93" applyFont="1" applyBorder="1" applyAlignment="1">
      <alignment horizontal="center" vertical="center"/>
    </xf>
    <xf numFmtId="179" fontId="212" fillId="0" borderId="276" xfId="93" applyNumberFormat="1" applyFont="1" applyBorder="1" applyAlignment="1">
      <alignment horizontal="center" vertical="center"/>
    </xf>
    <xf numFmtId="179" fontId="212" fillId="0" borderId="275" xfId="93" applyNumberFormat="1" applyFont="1" applyBorder="1" applyAlignment="1">
      <alignment horizontal="center" vertical="center"/>
    </xf>
    <xf numFmtId="0" fontId="212" fillId="0" borderId="276" xfId="93" applyFont="1" applyBorder="1" applyAlignment="1">
      <alignment horizontal="center" vertical="center"/>
    </xf>
    <xf numFmtId="190" fontId="212" fillId="0" borderId="276" xfId="94" applyNumberFormat="1" applyFont="1" applyBorder="1" applyAlignment="1">
      <alignment horizontal="center" vertical="center"/>
    </xf>
    <xf numFmtId="190" fontId="212" fillId="0" borderId="90" xfId="94" applyNumberFormat="1" applyFont="1" applyBorder="1" applyAlignment="1">
      <alignment horizontal="center" vertical="center"/>
    </xf>
    <xf numFmtId="0" fontId="212" fillId="0" borderId="11" xfId="93" applyFont="1" applyBorder="1" applyAlignment="1">
      <alignment horizontal="center" vertical="center"/>
    </xf>
    <xf numFmtId="0" fontId="212" fillId="0" borderId="12" xfId="93" applyFont="1" applyBorder="1" applyAlignment="1">
      <alignment horizontal="center" vertical="center"/>
    </xf>
    <xf numFmtId="0" fontId="223" fillId="0" borderId="282" xfId="93" applyFont="1" applyBorder="1" applyAlignment="1">
      <alignment horizontal="center" vertical="center" wrapText="1" shrinkToFit="1"/>
    </xf>
    <xf numFmtId="0" fontId="223" fillId="0" borderId="284" xfId="93" applyFont="1" applyBorder="1" applyAlignment="1">
      <alignment horizontal="center" vertical="center" shrinkToFit="1"/>
    </xf>
    <xf numFmtId="0" fontId="212" fillId="0" borderId="272" xfId="93" applyFont="1" applyBorder="1" applyAlignment="1" applyProtection="1">
      <alignment horizontal="center" vertical="center" textRotation="255"/>
      <protection locked="0"/>
    </xf>
    <xf numFmtId="0" fontId="212" fillId="0" borderId="92" xfId="93" applyFont="1" applyBorder="1" applyAlignment="1" applyProtection="1">
      <alignment horizontal="center" vertical="center" textRotation="255"/>
      <protection locked="0"/>
    </xf>
    <xf numFmtId="0" fontId="212" fillId="0" borderId="273" xfId="93" applyFont="1" applyBorder="1" applyAlignment="1" applyProtection="1">
      <alignment horizontal="center" vertical="center" textRotation="255"/>
      <protection locked="0"/>
    </xf>
    <xf numFmtId="0" fontId="212" fillId="0" borderId="282" xfId="93" applyFont="1" applyBorder="1" applyAlignment="1">
      <alignment horizontal="center" vertical="center"/>
    </xf>
    <xf numFmtId="0" fontId="212" fillId="0" borderId="22" xfId="93" applyFont="1" applyBorder="1" applyAlignment="1">
      <alignment horizontal="center" vertical="center"/>
    </xf>
    <xf numFmtId="0" fontId="212" fillId="0" borderId="272" xfId="93" applyFont="1" applyBorder="1" applyAlignment="1" applyProtection="1">
      <alignment horizontal="center" vertical="center"/>
      <protection locked="0"/>
    </xf>
    <xf numFmtId="0" fontId="212" fillId="0" borderId="277" xfId="93" applyFont="1" applyBorder="1" applyAlignment="1" applyProtection="1">
      <alignment horizontal="center" vertical="center"/>
      <protection locked="0"/>
    </xf>
    <xf numFmtId="0" fontId="212" fillId="0" borderId="92" xfId="93" applyFont="1" applyBorder="1" applyAlignment="1" applyProtection="1">
      <alignment horizontal="center" vertical="center"/>
      <protection locked="0"/>
    </xf>
    <xf numFmtId="0" fontId="212" fillId="0" borderId="278" xfId="93" applyFont="1" applyBorder="1" applyAlignment="1" applyProtection="1">
      <alignment horizontal="center" vertical="center"/>
      <protection locked="0"/>
    </xf>
    <xf numFmtId="0" fontId="212" fillId="0" borderId="283" xfId="93" applyFont="1" applyBorder="1" applyAlignment="1" applyProtection="1">
      <alignment horizontal="center" vertical="center" textRotation="255"/>
      <protection locked="0"/>
    </xf>
    <xf numFmtId="0" fontId="212" fillId="0" borderId="282" xfId="93" applyFont="1" applyBorder="1" applyAlignment="1">
      <alignment horizontal="center" vertical="center" shrinkToFit="1"/>
    </xf>
    <xf numFmtId="0" fontId="212" fillId="0" borderId="284" xfId="93" applyFont="1" applyBorder="1" applyAlignment="1">
      <alignment horizontal="center" vertical="center" shrinkToFit="1"/>
    </xf>
    <xf numFmtId="0" fontId="212" fillId="0" borderId="272" xfId="93" applyFont="1" applyBorder="1" applyAlignment="1" applyProtection="1">
      <alignment horizontal="center" vertical="center" shrinkToFit="1"/>
      <protection locked="0"/>
    </xf>
    <xf numFmtId="0" fontId="212" fillId="0" borderId="290" xfId="93" applyFont="1" applyBorder="1" applyAlignment="1" applyProtection="1">
      <alignment horizontal="center" vertical="center"/>
      <protection locked="0"/>
    </xf>
    <xf numFmtId="0" fontId="212" fillId="0" borderId="293" xfId="93" applyFont="1" applyBorder="1" applyAlignment="1" applyProtection="1">
      <alignment horizontal="center" vertical="center"/>
      <protection locked="0"/>
    </xf>
    <xf numFmtId="0" fontId="212" fillId="0" borderId="87" xfId="93" applyFont="1" applyBorder="1" applyAlignment="1" applyProtection="1">
      <alignment horizontal="center" vertical="center"/>
      <protection locked="0"/>
    </xf>
    <xf numFmtId="0" fontId="212" fillId="0" borderId="275" xfId="93" applyFont="1" applyBorder="1" applyAlignment="1" applyProtection="1">
      <alignment horizontal="center" vertical="center"/>
      <protection locked="0"/>
    </xf>
    <xf numFmtId="0" fontId="212" fillId="0" borderId="273" xfId="93" applyFont="1" applyBorder="1" applyAlignment="1" applyProtection="1">
      <alignment horizontal="center" vertical="center"/>
      <protection locked="0"/>
    </xf>
    <xf numFmtId="0" fontId="212" fillId="0" borderId="279" xfId="93" applyFont="1" applyBorder="1" applyAlignment="1" applyProtection="1">
      <alignment horizontal="center" vertical="center"/>
      <protection locked="0"/>
    </xf>
    <xf numFmtId="0" fontId="212" fillId="0" borderId="272" xfId="93" applyFont="1" applyFill="1" applyBorder="1" applyAlignment="1" applyProtection="1">
      <alignment horizontal="center" vertical="center" textRotation="255"/>
      <protection locked="0"/>
    </xf>
    <xf numFmtId="0" fontId="212" fillId="0" borderId="92" xfId="93" applyFont="1" applyFill="1" applyBorder="1" applyAlignment="1" applyProtection="1">
      <alignment horizontal="center" vertical="center" textRotation="255"/>
      <protection locked="0"/>
    </xf>
    <xf numFmtId="0" fontId="212" fillId="0" borderId="84" xfId="93" applyFont="1" applyBorder="1" applyAlignment="1" applyProtection="1">
      <alignment horizontal="center" vertical="center"/>
      <protection locked="0"/>
    </xf>
    <xf numFmtId="0" fontId="212" fillId="0" borderId="276" xfId="93" applyFont="1" applyBorder="1" applyAlignment="1" applyProtection="1">
      <alignment horizontal="center" vertical="center"/>
      <protection locked="0"/>
    </xf>
    <xf numFmtId="0" fontId="212" fillId="0" borderId="288" xfId="93" applyFont="1" applyBorder="1" applyAlignment="1" applyProtection="1">
      <alignment horizontal="center" vertical="center"/>
      <protection locked="0"/>
    </xf>
    <xf numFmtId="0" fontId="212" fillId="0" borderId="291" xfId="93" applyFont="1" applyBorder="1" applyAlignment="1" applyProtection="1">
      <alignment horizontal="center" vertical="center"/>
      <protection locked="0"/>
    </xf>
    <xf numFmtId="0" fontId="212" fillId="0" borderId="289" xfId="93" applyFont="1" applyBorder="1" applyAlignment="1" applyProtection="1">
      <alignment horizontal="center" vertical="center"/>
      <protection locked="0"/>
    </xf>
    <xf numFmtId="0" fontId="212" fillId="0" borderId="292" xfId="93" applyFont="1" applyBorder="1" applyAlignment="1" applyProtection="1">
      <alignment horizontal="center" vertical="center"/>
      <protection locked="0"/>
    </xf>
    <xf numFmtId="0" fontId="212" fillId="0" borderId="273" xfId="93" applyFont="1" applyFill="1" applyBorder="1" applyAlignment="1" applyProtection="1">
      <alignment horizontal="center" vertical="center" textRotation="255"/>
      <protection locked="0"/>
    </xf>
    <xf numFmtId="0" fontId="212" fillId="0" borderId="282" xfId="93" applyFont="1" applyFill="1" applyBorder="1" applyAlignment="1">
      <alignment horizontal="center" vertical="center" shrinkToFit="1"/>
    </xf>
    <xf numFmtId="0" fontId="212" fillId="0" borderId="284" xfId="93" applyFont="1" applyFill="1" applyBorder="1" applyAlignment="1">
      <alignment horizontal="center" vertical="center" shrinkToFit="1"/>
    </xf>
    <xf numFmtId="0" fontId="212" fillId="0" borderId="272" xfId="93" applyFont="1" applyFill="1" applyBorder="1" applyAlignment="1" applyProtection="1">
      <alignment horizontal="center" vertical="center" shrinkToFit="1"/>
      <protection locked="0"/>
    </xf>
    <xf numFmtId="0" fontId="212" fillId="0" borderId="282" xfId="93" applyFont="1" applyFill="1" applyBorder="1" applyAlignment="1">
      <alignment horizontal="center" vertical="center"/>
    </xf>
    <xf numFmtId="0" fontId="212" fillId="0" borderId="22" xfId="93" applyFont="1" applyFill="1" applyBorder="1" applyAlignment="1">
      <alignment horizontal="center" vertical="center"/>
    </xf>
    <xf numFmtId="0" fontId="212" fillId="0" borderId="272" xfId="93" applyFont="1" applyFill="1" applyBorder="1" applyAlignment="1" applyProtection="1">
      <alignment horizontal="center" vertical="center"/>
      <protection locked="0"/>
    </xf>
    <xf numFmtId="0" fontId="212" fillId="0" borderId="277" xfId="93" applyFont="1" applyFill="1" applyBorder="1" applyAlignment="1" applyProtection="1">
      <alignment horizontal="center" vertical="center"/>
      <protection locked="0"/>
    </xf>
    <xf numFmtId="0" fontId="212" fillId="0" borderId="92" xfId="93" applyFont="1" applyFill="1" applyBorder="1" applyAlignment="1" applyProtection="1">
      <alignment horizontal="center" vertical="center"/>
      <protection locked="0"/>
    </xf>
    <xf numFmtId="0" fontId="212" fillId="0" borderId="278" xfId="93" applyFont="1" applyFill="1" applyBorder="1" applyAlignment="1" applyProtection="1">
      <alignment horizontal="center" vertical="center"/>
      <protection locked="0"/>
    </xf>
    <xf numFmtId="0" fontId="212" fillId="0" borderId="273" xfId="93" applyFont="1" applyFill="1" applyBorder="1" applyAlignment="1" applyProtection="1">
      <alignment horizontal="center" vertical="center"/>
      <protection locked="0"/>
    </xf>
    <xf numFmtId="0" fontId="212" fillId="0" borderId="279" xfId="93" applyFont="1" applyFill="1" applyBorder="1" applyAlignment="1" applyProtection="1">
      <alignment horizontal="center" vertical="center"/>
      <protection locked="0"/>
    </xf>
    <xf numFmtId="0" fontId="212" fillId="0" borderId="283" xfId="93" applyFont="1" applyFill="1" applyBorder="1" applyAlignment="1" applyProtection="1">
      <alignment horizontal="center" vertical="center" textRotation="255"/>
      <protection locked="0"/>
    </xf>
    <xf numFmtId="0" fontId="212" fillId="0" borderId="289" xfId="93" applyFont="1" applyFill="1" applyBorder="1" applyAlignment="1" applyProtection="1">
      <alignment horizontal="center" vertical="center"/>
      <protection locked="0"/>
    </xf>
    <xf numFmtId="0" fontId="212" fillId="0" borderId="292" xfId="93" applyFont="1" applyFill="1" applyBorder="1" applyAlignment="1" applyProtection="1">
      <alignment horizontal="center" vertical="center"/>
      <protection locked="0"/>
    </xf>
    <xf numFmtId="0" fontId="212" fillId="0" borderId="290" xfId="93" applyFont="1" applyFill="1" applyBorder="1" applyAlignment="1" applyProtection="1">
      <alignment horizontal="center" vertical="center"/>
      <protection locked="0"/>
    </xf>
    <xf numFmtId="0" fontId="212" fillId="0" borderId="293" xfId="93" applyFont="1" applyFill="1" applyBorder="1" applyAlignment="1" applyProtection="1">
      <alignment horizontal="center" vertical="center"/>
      <protection locked="0"/>
    </xf>
    <xf numFmtId="0" fontId="212" fillId="0" borderId="87" xfId="93" applyFont="1" applyFill="1" applyBorder="1" applyAlignment="1" applyProtection="1">
      <alignment horizontal="center" vertical="center"/>
      <protection locked="0"/>
    </xf>
    <xf numFmtId="0" fontId="212" fillId="0" borderId="275" xfId="93" applyFont="1" applyFill="1" applyBorder="1" applyAlignment="1" applyProtection="1">
      <alignment horizontal="center" vertical="center"/>
      <protection locked="0"/>
    </xf>
    <xf numFmtId="0" fontId="212" fillId="0" borderId="84" xfId="93" applyFont="1" applyFill="1" applyBorder="1" applyAlignment="1" applyProtection="1">
      <alignment horizontal="center" vertical="center"/>
      <protection locked="0"/>
    </xf>
    <xf numFmtId="0" fontId="212" fillId="0" borderId="276" xfId="93" applyFont="1" applyFill="1" applyBorder="1" applyAlignment="1" applyProtection="1">
      <alignment horizontal="center" vertical="center"/>
      <protection locked="0"/>
    </xf>
    <xf numFmtId="0" fontId="212" fillId="0" borderId="288" xfId="93" applyFont="1" applyFill="1" applyBorder="1" applyAlignment="1" applyProtection="1">
      <alignment horizontal="center" vertical="center"/>
      <protection locked="0"/>
    </xf>
    <xf numFmtId="0" fontId="212" fillId="0" borderId="291" xfId="93" applyFont="1" applyFill="1" applyBorder="1" applyAlignment="1" applyProtection="1">
      <alignment horizontal="center" vertical="center"/>
      <protection locked="0"/>
    </xf>
    <xf numFmtId="0" fontId="170" fillId="0" borderId="0" xfId="98" applyFont="1" applyAlignment="1">
      <alignment horizontal="center" vertical="center" wrapText="1"/>
    </xf>
    <xf numFmtId="0" fontId="121" fillId="27" borderId="0" xfId="98" applyFont="1" applyFill="1" applyAlignment="1">
      <alignment horizontal="center" vertical="center" wrapText="1"/>
    </xf>
    <xf numFmtId="0" fontId="121" fillId="0" borderId="0" xfId="98" applyFont="1" applyAlignment="1">
      <alignment horizontal="center" vertical="center" wrapText="1"/>
    </xf>
    <xf numFmtId="0" fontId="121" fillId="27" borderId="0" xfId="98" applyFont="1" applyFill="1" applyAlignment="1">
      <alignment horizontal="left" vertical="center" wrapText="1"/>
    </xf>
    <xf numFmtId="0" fontId="121" fillId="0" borderId="0" xfId="98" applyFont="1" applyAlignment="1">
      <alignment horizontal="left" vertical="center" wrapText="1"/>
    </xf>
    <xf numFmtId="0" fontId="168" fillId="0" borderId="18" xfId="98" applyFont="1" applyBorder="1" applyAlignment="1">
      <alignment horizontal="center" vertical="center" wrapText="1"/>
    </xf>
    <xf numFmtId="0" fontId="168" fillId="27" borderId="18" xfId="98" applyFont="1" applyFill="1" applyBorder="1" applyAlignment="1">
      <alignment horizontal="center" vertical="center" wrapText="1"/>
    </xf>
    <xf numFmtId="0" fontId="168" fillId="0" borderId="11" xfId="98" applyFont="1" applyFill="1" applyBorder="1" applyAlignment="1">
      <alignment horizontal="center" vertical="center" wrapText="1"/>
    </xf>
    <xf numFmtId="0" fontId="168" fillId="0" borderId="26" xfId="98" applyFont="1" applyFill="1" applyBorder="1" applyAlignment="1">
      <alignment horizontal="center" vertical="center" wrapText="1"/>
    </xf>
    <xf numFmtId="0" fontId="168" fillId="27" borderId="26" xfId="98" applyFont="1" applyFill="1" applyBorder="1" applyAlignment="1">
      <alignment horizontal="center" vertical="center" wrapText="1"/>
    </xf>
    <xf numFmtId="0" fontId="168" fillId="0" borderId="12" xfId="98" applyFont="1" applyFill="1" applyBorder="1" applyAlignment="1">
      <alignment horizontal="center" vertical="center" wrapText="1"/>
    </xf>
    <xf numFmtId="0" fontId="168" fillId="27" borderId="11" xfId="98" applyFont="1" applyFill="1" applyBorder="1" applyAlignment="1">
      <alignment horizontal="center" vertical="center" wrapText="1"/>
    </xf>
    <xf numFmtId="0" fontId="168" fillId="27" borderId="12" xfId="98" applyFont="1" applyFill="1" applyBorder="1" applyAlignment="1">
      <alignment horizontal="center" vertical="center" wrapText="1"/>
    </xf>
    <xf numFmtId="0" fontId="168" fillId="28" borderId="17" xfId="98" applyFont="1" applyFill="1" applyBorder="1" applyAlignment="1">
      <alignment horizontal="center" vertical="center" wrapText="1"/>
    </xf>
    <xf numFmtId="0" fontId="168" fillId="28" borderId="10" xfId="98" applyFont="1" applyFill="1" applyBorder="1" applyAlignment="1">
      <alignment horizontal="center" vertical="center" wrapText="1"/>
    </xf>
    <xf numFmtId="0" fontId="168" fillId="28" borderId="24" xfId="98" applyFont="1" applyFill="1" applyBorder="1" applyAlignment="1">
      <alignment horizontal="center" vertical="center" wrapText="1"/>
    </xf>
    <xf numFmtId="0" fontId="168" fillId="0" borderId="17" xfId="98" applyFont="1" applyBorder="1" applyAlignment="1">
      <alignment horizontal="center" vertical="center" wrapText="1"/>
    </xf>
    <xf numFmtId="0" fontId="168" fillId="0" borderId="24" xfId="98" applyFont="1" applyBorder="1" applyAlignment="1">
      <alignment horizontal="center" vertical="center" wrapText="1"/>
    </xf>
    <xf numFmtId="38" fontId="168" fillId="27" borderId="26" xfId="98" applyNumberFormat="1" applyFont="1" applyFill="1" applyBorder="1" applyAlignment="1">
      <alignment horizontal="right" vertical="center" wrapText="1"/>
    </xf>
    <xf numFmtId="0" fontId="168" fillId="0" borderId="13" xfId="98" applyFont="1" applyBorder="1" applyAlignment="1">
      <alignment horizontal="center"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168" fillId="27" borderId="14" xfId="98" applyFont="1" applyFill="1" applyBorder="1" applyAlignment="1">
      <alignment horizontal="center" vertical="center" wrapText="1"/>
    </xf>
    <xf numFmtId="0" fontId="168" fillId="27" borderId="10" xfId="98" applyFont="1" applyFill="1" applyBorder="1" applyAlignment="1">
      <alignment horizontal="center" vertical="center" wrapText="1"/>
    </xf>
    <xf numFmtId="0" fontId="83" fillId="0" borderId="0" xfId="98" applyFont="1" applyAlignment="1">
      <alignment horizontal="left" vertical="top" wrapText="1"/>
    </xf>
    <xf numFmtId="0" fontId="168" fillId="28" borderId="20" xfId="98" applyFont="1" applyFill="1" applyBorder="1" applyAlignment="1">
      <alignment horizontal="center" vertical="center" wrapText="1"/>
    </xf>
    <xf numFmtId="0" fontId="168" fillId="0" borderId="20" xfId="98" applyFont="1" applyBorder="1" applyAlignment="1">
      <alignment horizontal="center" vertical="center" textRotation="255" wrapText="1"/>
    </xf>
    <xf numFmtId="0" fontId="168" fillId="0" borderId="21" xfId="98" applyFont="1" applyBorder="1" applyAlignment="1">
      <alignment horizontal="center" vertical="center" textRotation="255" wrapText="1"/>
    </xf>
    <xf numFmtId="0" fontId="168" fillId="0" borderId="22" xfId="98" applyFont="1" applyBorder="1" applyAlignment="1">
      <alignment horizontal="center" vertical="center" textRotation="255" wrapText="1"/>
    </xf>
    <xf numFmtId="0" fontId="168" fillId="28" borderId="16" xfId="98" applyFont="1" applyFill="1" applyBorder="1" applyAlignment="1">
      <alignment horizontal="center" vertical="center" wrapText="1"/>
    </xf>
    <xf numFmtId="0" fontId="168" fillId="28" borderId="0" xfId="98" applyFont="1" applyFill="1" applyBorder="1" applyAlignment="1">
      <alignment horizontal="center" vertical="center" wrapText="1"/>
    </xf>
    <xf numFmtId="0" fontId="168" fillId="28" borderId="15" xfId="98" applyFont="1" applyFill="1" applyBorder="1" applyAlignment="1">
      <alignment horizontal="center" vertical="center" wrapText="1"/>
    </xf>
    <xf numFmtId="0" fontId="58" fillId="27" borderId="0" xfId="67" applyFont="1" applyFill="1" applyBorder="1" applyAlignment="1">
      <alignment horizontal="left"/>
    </xf>
    <xf numFmtId="0" fontId="58" fillId="0" borderId="14" xfId="67" applyFont="1" applyBorder="1" applyAlignment="1">
      <alignment horizontal="center"/>
    </xf>
    <xf numFmtId="0" fontId="58" fillId="0" borderId="25" xfId="67" applyFont="1" applyBorder="1" applyAlignment="1">
      <alignment horizontal="center"/>
    </xf>
    <xf numFmtId="0" fontId="58" fillId="28" borderId="0" xfId="67" applyFont="1" applyFill="1" applyBorder="1" applyAlignment="1">
      <alignment horizontal="center"/>
    </xf>
    <xf numFmtId="0" fontId="58" fillId="28" borderId="15" xfId="67" applyFont="1" applyFill="1" applyBorder="1" applyAlignment="1">
      <alignment horizontal="center"/>
    </xf>
    <xf numFmtId="0" fontId="58" fillId="27" borderId="0" xfId="67" applyFont="1" applyFill="1" applyBorder="1" applyAlignment="1">
      <alignment horizontal="center"/>
    </xf>
    <xf numFmtId="0" fontId="58" fillId="31" borderId="11" xfId="67" applyFont="1" applyFill="1" applyBorder="1" applyAlignment="1">
      <alignment horizontal="left" vertical="center"/>
    </xf>
    <xf numFmtId="0" fontId="58" fillId="31" borderId="26" xfId="67" applyFont="1" applyFill="1" applyBorder="1" applyAlignment="1">
      <alignment horizontal="left" vertical="center"/>
    </xf>
    <xf numFmtId="0" fontId="58" fillId="31" borderId="12" xfId="67" applyFont="1" applyFill="1" applyBorder="1" applyAlignment="1">
      <alignment horizontal="left" vertical="center"/>
    </xf>
    <xf numFmtId="0" fontId="117" fillId="0" borderId="13" xfId="67" applyFont="1" applyBorder="1" applyAlignment="1">
      <alignment horizontal="center" vertical="center"/>
    </xf>
    <xf numFmtId="0" fontId="117" fillId="0" borderId="14" xfId="67" applyFont="1" applyBorder="1" applyAlignment="1">
      <alignment horizontal="center" vertical="center"/>
    </xf>
    <xf numFmtId="0" fontId="117" fillId="0" borderId="25" xfId="67" applyFont="1" applyBorder="1" applyAlignment="1">
      <alignment horizontal="center" vertical="center"/>
    </xf>
    <xf numFmtId="0" fontId="117" fillId="0" borderId="17" xfId="67" applyFont="1" applyBorder="1" applyAlignment="1">
      <alignment horizontal="center" vertical="center"/>
    </xf>
    <xf numFmtId="0" fontId="117" fillId="0" borderId="10" xfId="67" applyFont="1" applyBorder="1" applyAlignment="1">
      <alignment horizontal="center" vertical="center"/>
    </xf>
    <xf numFmtId="0" fontId="117" fillId="0" borderId="24" xfId="67" applyFont="1" applyBorder="1" applyAlignment="1">
      <alignment horizontal="center" vertical="center"/>
    </xf>
    <xf numFmtId="0" fontId="58" fillId="27" borderId="11" xfId="67" applyFont="1" applyFill="1" applyBorder="1" applyAlignment="1">
      <alignment horizontal="center" vertical="center"/>
    </xf>
    <xf numFmtId="0" fontId="58" fillId="27" borderId="26" xfId="67" applyFont="1" applyFill="1" applyBorder="1" applyAlignment="1">
      <alignment horizontal="center" vertical="center"/>
    </xf>
    <xf numFmtId="0" fontId="224" fillId="0" borderId="16" xfId="67" applyFont="1" applyBorder="1" applyAlignment="1">
      <alignment horizontal="center"/>
    </xf>
    <xf numFmtId="0" fontId="224" fillId="0" borderId="0" xfId="67" applyFont="1" applyBorder="1" applyAlignment="1">
      <alignment horizontal="center"/>
    </xf>
    <xf numFmtId="0" fontId="224" fillId="0" borderId="15" xfId="67" applyFont="1" applyBorder="1" applyAlignment="1">
      <alignment horizontal="center"/>
    </xf>
    <xf numFmtId="0" fontId="58" fillId="0" borderId="20" xfId="67" applyFont="1" applyBorder="1" applyAlignment="1">
      <alignment vertical="center"/>
    </xf>
    <xf numFmtId="0" fontId="58" fillId="0" borderId="22" xfId="67" applyFont="1" applyBorder="1" applyAlignment="1">
      <alignment vertical="center"/>
    </xf>
    <xf numFmtId="0" fontId="58" fillId="27" borderId="13" xfId="67" applyFont="1" applyFill="1" applyBorder="1" applyAlignment="1">
      <alignment horizontal="center" vertical="center" wrapText="1"/>
    </xf>
    <xf numFmtId="0" fontId="58" fillId="27" borderId="25" xfId="67" applyFont="1" applyFill="1" applyBorder="1" applyAlignment="1">
      <alignment horizontal="center" vertical="center" wrapText="1"/>
    </xf>
    <xf numFmtId="0" fontId="58" fillId="27" borderId="17" xfId="67" applyFont="1" applyFill="1" applyBorder="1" applyAlignment="1">
      <alignment horizontal="center" vertical="center" wrapText="1"/>
    </xf>
    <xf numFmtId="0" fontId="58" fillId="27" borderId="24" xfId="67" applyFont="1" applyFill="1" applyBorder="1" applyAlignment="1">
      <alignment horizontal="center" vertical="center" wrapText="1"/>
    </xf>
    <xf numFmtId="0" fontId="58" fillId="0" borderId="20" xfId="67" applyFont="1" applyBorder="1" applyAlignment="1">
      <alignment horizontal="center" vertical="center"/>
    </xf>
    <xf numFmtId="0" fontId="58" fillId="0" borderId="22" xfId="67" applyFont="1" applyBorder="1" applyAlignment="1">
      <alignment horizontal="center" vertical="center"/>
    </xf>
    <xf numFmtId="0" fontId="58" fillId="27" borderId="14" xfId="67" applyFont="1" applyFill="1" applyBorder="1" applyAlignment="1">
      <alignment horizontal="center" vertical="center" wrapText="1"/>
    </xf>
    <xf numFmtId="0" fontId="58" fillId="27" borderId="10" xfId="67" applyFont="1" applyFill="1" applyBorder="1" applyAlignment="1">
      <alignment horizontal="center" vertical="center" wrapText="1"/>
    </xf>
    <xf numFmtId="0" fontId="58" fillId="27" borderId="13" xfId="67" applyFont="1" applyFill="1" applyBorder="1" applyAlignment="1">
      <alignment horizontal="center" vertical="center"/>
    </xf>
    <xf numFmtId="0" fontId="58" fillId="27" borderId="25" xfId="67" applyFont="1" applyFill="1" applyBorder="1" applyAlignment="1">
      <alignment horizontal="center" vertical="center"/>
    </xf>
    <xf numFmtId="0" fontId="58" fillId="27" borderId="17" xfId="67" applyFont="1" applyFill="1" applyBorder="1" applyAlignment="1">
      <alignment horizontal="center" vertical="center"/>
    </xf>
    <xf numFmtId="0" fontId="58" fillId="27" borderId="24" xfId="67" applyFont="1" applyFill="1" applyBorder="1" applyAlignment="1">
      <alignment horizontal="center" vertical="center"/>
    </xf>
    <xf numFmtId="0" fontId="58" fillId="27" borderId="14" xfId="67" applyFont="1" applyFill="1" applyBorder="1" applyAlignment="1">
      <alignment horizontal="center" vertical="center"/>
    </xf>
    <xf numFmtId="0" fontId="58" fillId="27" borderId="10" xfId="67" applyFont="1" applyFill="1" applyBorder="1" applyAlignment="1">
      <alignment horizontal="center" vertical="center"/>
    </xf>
    <xf numFmtId="0" fontId="58" fillId="0" borderId="37" xfId="45" applyFont="1" applyFill="1" applyBorder="1" applyAlignment="1">
      <alignment horizontal="center" vertical="center"/>
    </xf>
    <xf numFmtId="0" fontId="58" fillId="0" borderId="29" xfId="45" applyFont="1" applyFill="1" applyBorder="1" applyAlignment="1">
      <alignment horizontal="center" vertical="center"/>
    </xf>
    <xf numFmtId="0" fontId="58" fillId="0" borderId="55" xfId="45" applyFont="1" applyFill="1" applyBorder="1" applyAlignment="1">
      <alignment horizontal="center" vertical="center"/>
    </xf>
    <xf numFmtId="0" fontId="58" fillId="0" borderId="38" xfId="45" applyFont="1" applyFill="1" applyBorder="1" applyAlignment="1">
      <alignment horizontal="center" vertical="center"/>
    </xf>
    <xf numFmtId="0" fontId="58" fillId="0" borderId="0" xfId="45" applyFont="1" applyFill="1" applyBorder="1" applyAlignment="1">
      <alignment horizontal="center" vertical="center"/>
    </xf>
    <xf numFmtId="0" fontId="58" fillId="0" borderId="15" xfId="45" applyFont="1" applyFill="1" applyBorder="1" applyAlignment="1">
      <alignment horizontal="center" vertical="center"/>
    </xf>
    <xf numFmtId="0" fontId="58" fillId="0" borderId="44" xfId="45" applyFont="1" applyFill="1" applyBorder="1" applyAlignment="1">
      <alignment horizontal="center" vertical="center"/>
    </xf>
    <xf numFmtId="0" fontId="58" fillId="0" borderId="32" xfId="45" applyFont="1" applyFill="1" applyBorder="1" applyAlignment="1">
      <alignment horizontal="center" vertical="center"/>
    </xf>
    <xf numFmtId="0" fontId="58" fillId="0" borderId="35" xfId="45" applyFont="1" applyFill="1" applyBorder="1" applyAlignment="1">
      <alignment horizontal="center" vertical="center"/>
    </xf>
    <xf numFmtId="0" fontId="58" fillId="24" borderId="133" xfId="45" applyFont="1" applyFill="1" applyBorder="1" applyAlignment="1" applyProtection="1">
      <alignment horizontal="center" vertical="center"/>
      <protection locked="0"/>
    </xf>
    <xf numFmtId="0" fontId="58" fillId="24" borderId="134" xfId="45" applyFont="1" applyFill="1" applyBorder="1" applyAlignment="1" applyProtection="1">
      <alignment horizontal="center" vertical="center"/>
      <protection locked="0"/>
    </xf>
    <xf numFmtId="0" fontId="58" fillId="24" borderId="136" xfId="45" applyFont="1" applyFill="1" applyBorder="1" applyAlignment="1" applyProtection="1">
      <alignment horizontal="center" vertical="center"/>
      <protection locked="0"/>
    </xf>
    <xf numFmtId="0" fontId="58" fillId="24" borderId="88" xfId="45" applyFont="1" applyFill="1" applyBorder="1" applyAlignment="1" applyProtection="1">
      <alignment horizontal="center" vertical="center"/>
      <protection locked="0"/>
    </xf>
    <xf numFmtId="0" fontId="58" fillId="24" borderId="60" xfId="45" applyFont="1" applyFill="1" applyBorder="1" applyAlignment="1" applyProtection="1">
      <alignment horizontal="center" vertical="center"/>
      <protection locked="0"/>
    </xf>
    <xf numFmtId="0" fontId="58" fillId="24" borderId="137" xfId="45" applyFont="1" applyFill="1" applyBorder="1" applyAlignment="1" applyProtection="1">
      <alignment horizontal="center" vertical="center"/>
      <protection locked="0"/>
    </xf>
    <xf numFmtId="0" fontId="58" fillId="0" borderId="11" xfId="45" applyFont="1" applyBorder="1" applyAlignment="1" applyProtection="1">
      <alignment horizontal="center" vertical="center"/>
      <protection locked="0"/>
    </xf>
    <xf numFmtId="0" fontId="58" fillId="0" borderId="12" xfId="45" applyFont="1" applyBorder="1" applyAlignment="1" applyProtection="1">
      <alignment horizontal="center" vertical="center"/>
      <protection locked="0"/>
    </xf>
    <xf numFmtId="0" fontId="58" fillId="0" borderId="86" xfId="45" applyFont="1" applyFill="1" applyBorder="1" applyAlignment="1" applyProtection="1">
      <alignment vertical="center"/>
      <protection locked="0"/>
    </xf>
    <xf numFmtId="0" fontId="58" fillId="0" borderId="61" xfId="45" applyFont="1" applyFill="1" applyBorder="1" applyAlignment="1" applyProtection="1">
      <alignment vertical="center"/>
      <protection locked="0"/>
    </xf>
    <xf numFmtId="0" fontId="58" fillId="0" borderId="85" xfId="45" applyFont="1" applyFill="1" applyBorder="1" applyAlignment="1" applyProtection="1">
      <alignment vertical="center"/>
      <protection locked="0"/>
    </xf>
    <xf numFmtId="0" fontId="58" fillId="0" borderId="74" xfId="45" applyFont="1" applyFill="1" applyBorder="1" applyAlignment="1" applyProtection="1">
      <alignment vertical="center"/>
      <protection locked="0"/>
    </xf>
    <xf numFmtId="0" fontId="58" fillId="0" borderId="75" xfId="45" applyFont="1" applyFill="1" applyBorder="1" applyAlignment="1" applyProtection="1">
      <alignment vertical="center"/>
      <protection locked="0"/>
    </xf>
    <xf numFmtId="0" fontId="58" fillId="0" borderId="131" xfId="45" applyFont="1" applyFill="1" applyBorder="1" applyAlignment="1" applyProtection="1">
      <alignment vertical="center"/>
      <protection locked="0"/>
    </xf>
    <xf numFmtId="0" fontId="58" fillId="0" borderId="132" xfId="45" applyFont="1" applyBorder="1" applyAlignment="1" applyProtection="1">
      <alignment horizontal="center" vertical="center" textRotation="255" wrapText="1"/>
      <protection locked="0"/>
    </xf>
    <xf numFmtId="0" fontId="58" fillId="0" borderId="101" xfId="45" applyFont="1" applyBorder="1" applyAlignment="1" applyProtection="1">
      <alignment horizontal="center" vertical="center" textRotation="255" wrapText="1"/>
      <protection locked="0"/>
    </xf>
    <xf numFmtId="0" fontId="58" fillId="0" borderId="104" xfId="45" applyFont="1" applyBorder="1" applyAlignment="1" applyProtection="1">
      <alignment horizontal="center" vertical="center" textRotation="255" wrapText="1"/>
      <protection locked="0"/>
    </xf>
    <xf numFmtId="0" fontId="58" fillId="0" borderId="126" xfId="45" applyFont="1" applyBorder="1" applyAlignment="1" applyProtection="1">
      <alignment horizontal="center" vertical="center"/>
      <protection locked="0"/>
    </xf>
    <xf numFmtId="0" fontId="58" fillId="0" borderId="55" xfId="45" applyFont="1" applyBorder="1" applyAlignment="1" applyProtection="1">
      <alignment horizontal="center" vertical="center"/>
      <protection locked="0"/>
    </xf>
    <xf numFmtId="0" fontId="58" fillId="0" borderId="133" xfId="45" applyFont="1" applyFill="1" applyBorder="1" applyAlignment="1" applyProtection="1">
      <alignment vertical="center"/>
      <protection locked="0"/>
    </xf>
    <xf numFmtId="0" fontId="58" fillId="0" borderId="134" xfId="45" applyFont="1" applyFill="1" applyBorder="1" applyAlignment="1" applyProtection="1">
      <alignment vertical="center"/>
      <protection locked="0"/>
    </xf>
    <xf numFmtId="0" fontId="58" fillId="0" borderId="135" xfId="45" applyFont="1" applyFill="1" applyBorder="1" applyAlignment="1" applyProtection="1">
      <alignment vertical="center"/>
      <protection locked="0"/>
    </xf>
    <xf numFmtId="0" fontId="58" fillId="0" borderId="13" xfId="45" applyFont="1" applyBorder="1" applyAlignment="1" applyProtection="1">
      <alignment horizontal="center" vertical="center"/>
      <protection locked="0"/>
    </xf>
    <xf numFmtId="0" fontId="58" fillId="0" borderId="25" xfId="45" applyFont="1" applyBorder="1" applyAlignment="1" applyProtection="1">
      <alignment horizontal="center" vertical="center"/>
      <protection locked="0"/>
    </xf>
    <xf numFmtId="0" fontId="58" fillId="0" borderId="86" xfId="45" applyFont="1" applyFill="1" applyBorder="1" applyAlignment="1" applyProtection="1">
      <alignment horizontal="left" vertical="center" shrinkToFit="1"/>
      <protection locked="0"/>
    </xf>
    <xf numFmtId="0" fontId="58" fillId="0" borderId="61" xfId="45" applyFont="1" applyFill="1" applyBorder="1" applyAlignment="1" applyProtection="1">
      <alignment horizontal="left" vertical="center" shrinkToFit="1"/>
      <protection locked="0"/>
    </xf>
    <xf numFmtId="0" fontId="58" fillId="0" borderId="85" xfId="45" applyFont="1" applyFill="1" applyBorder="1" applyAlignment="1" applyProtection="1">
      <alignment horizontal="left" vertical="center" shrinkToFit="1"/>
      <protection locked="0"/>
    </xf>
    <xf numFmtId="0" fontId="58" fillId="0" borderId="74" xfId="45" applyFont="1" applyFill="1" applyBorder="1" applyAlignment="1" applyProtection="1">
      <alignment horizontal="left" vertical="center" shrinkToFit="1"/>
      <protection locked="0"/>
    </xf>
    <xf numFmtId="0" fontId="58" fillId="0" borderId="75" xfId="45" applyFont="1" applyFill="1" applyBorder="1" applyAlignment="1" applyProtection="1">
      <alignment horizontal="left" vertical="center" shrinkToFit="1"/>
      <protection locked="0"/>
    </xf>
    <xf numFmtId="0" fontId="58" fillId="0" borderId="131" xfId="45" applyFont="1" applyFill="1" applyBorder="1" applyAlignment="1" applyProtection="1">
      <alignment horizontal="left" vertical="center" shrinkToFit="1"/>
      <protection locked="0"/>
    </xf>
    <xf numFmtId="0" fontId="58" fillId="0" borderId="132" xfId="45" applyFont="1" applyBorder="1" applyAlignment="1" applyProtection="1">
      <alignment horizontal="center" vertical="center" textRotation="255"/>
      <protection locked="0"/>
    </xf>
    <xf numFmtId="0" fontId="58" fillId="0" borderId="101" xfId="45" applyFont="1" applyBorder="1" applyAlignment="1" applyProtection="1">
      <alignment horizontal="center" vertical="center" textRotation="255"/>
      <protection locked="0"/>
    </xf>
    <xf numFmtId="0" fontId="58" fillId="0" borderId="104" xfId="45" applyFont="1" applyBorder="1" applyAlignment="1" applyProtection="1">
      <alignment horizontal="center" vertical="center" textRotation="255"/>
      <protection locked="0"/>
    </xf>
    <xf numFmtId="0" fontId="58" fillId="0" borderId="16" xfId="45" applyFont="1" applyBorder="1" applyAlignment="1" applyProtection="1">
      <alignment horizontal="center" vertical="center"/>
      <protection locked="0"/>
    </xf>
    <xf numFmtId="0" fontId="58" fillId="0" borderId="15" xfId="45" applyFont="1" applyBorder="1" applyAlignment="1" applyProtection="1">
      <alignment horizontal="center" vertical="center"/>
      <protection locked="0"/>
    </xf>
    <xf numFmtId="0" fontId="58" fillId="0" borderId="134" xfId="45" applyFont="1" applyBorder="1" applyAlignment="1" applyProtection="1">
      <alignment vertical="center"/>
      <protection locked="0"/>
    </xf>
    <xf numFmtId="0" fontId="58" fillId="0" borderId="135" xfId="45" applyFont="1" applyBorder="1" applyAlignment="1" applyProtection="1">
      <alignment vertical="center"/>
      <protection locked="0"/>
    </xf>
    <xf numFmtId="0" fontId="58" fillId="0" borderId="123" xfId="45" applyFont="1" applyFill="1" applyBorder="1" applyAlignment="1" applyProtection="1">
      <alignment vertical="center"/>
      <protection locked="0"/>
    </xf>
    <xf numFmtId="0" fontId="58" fillId="0" borderId="89" xfId="45" applyFont="1" applyFill="1" applyBorder="1" applyAlignment="1" applyProtection="1">
      <alignment vertical="center"/>
      <protection locked="0"/>
    </xf>
    <xf numFmtId="0" fontId="58" fillId="0" borderId="90" xfId="45" applyFont="1" applyFill="1" applyBorder="1" applyAlignment="1" applyProtection="1">
      <alignment vertical="center"/>
      <protection locked="0"/>
    </xf>
    <xf numFmtId="0" fontId="58" fillId="0" borderId="17" xfId="45" applyFont="1" applyBorder="1" applyAlignment="1" applyProtection="1">
      <alignment horizontal="center" vertical="center"/>
      <protection locked="0"/>
    </xf>
    <xf numFmtId="0" fontId="58" fillId="0" borderId="24" xfId="45" applyFont="1" applyBorder="1" applyAlignment="1" applyProtection="1">
      <alignment horizontal="center" vertical="center"/>
      <protection locked="0"/>
    </xf>
    <xf numFmtId="0" fontId="58" fillId="0" borderId="88" xfId="45" applyFont="1" applyFill="1" applyBorder="1" applyAlignment="1" applyProtection="1">
      <alignment vertical="center"/>
      <protection locked="0"/>
    </xf>
    <xf numFmtId="0" fontId="58" fillId="0" borderId="60" xfId="45" applyFont="1" applyFill="1" applyBorder="1" applyAlignment="1" applyProtection="1">
      <alignment vertical="center"/>
      <protection locked="0"/>
    </xf>
    <xf numFmtId="0" fontId="58" fillId="0" borderId="70" xfId="45" applyFont="1" applyFill="1" applyBorder="1" applyAlignment="1" applyProtection="1">
      <alignment vertical="center"/>
      <protection locked="0"/>
    </xf>
    <xf numFmtId="0" fontId="58" fillId="0" borderId="128" xfId="45" applyFont="1" applyBorder="1" applyAlignment="1">
      <alignment horizontal="center" vertical="center"/>
    </xf>
    <xf numFmtId="0" fontId="58" fillId="0" borderId="129" xfId="45" applyFont="1" applyBorder="1" applyAlignment="1">
      <alignment horizontal="center" vertical="center"/>
    </xf>
    <xf numFmtId="0" fontId="58" fillId="0" borderId="130" xfId="45" applyFont="1" applyBorder="1" applyAlignment="1">
      <alignment horizontal="center" vertical="center"/>
    </xf>
    <xf numFmtId="0" fontId="58" fillId="0" borderId="81" xfId="45" applyFont="1" applyFill="1" applyBorder="1" applyAlignment="1" applyProtection="1">
      <alignment horizontal="left" vertical="center" shrinkToFit="1"/>
      <protection locked="0"/>
    </xf>
    <xf numFmtId="0" fontId="58" fillId="0" borderId="82" xfId="45" applyFont="1" applyFill="1" applyBorder="1" applyAlignment="1" applyProtection="1">
      <alignment horizontal="left" vertical="center" shrinkToFit="1"/>
      <protection locked="0"/>
    </xf>
    <xf numFmtId="0" fontId="58" fillId="0" borderId="83" xfId="45" applyFont="1" applyFill="1" applyBorder="1" applyAlignment="1" applyProtection="1">
      <alignment horizontal="left" vertical="center" shrinkToFit="1"/>
      <protection locked="0"/>
    </xf>
    <xf numFmtId="0" fontId="58" fillId="0" borderId="123" xfId="45" applyFont="1" applyFill="1" applyBorder="1" applyAlignment="1" applyProtection="1">
      <alignment horizontal="left" vertical="center" shrinkToFit="1"/>
      <protection locked="0"/>
    </xf>
    <xf numFmtId="0" fontId="58" fillId="0" borderId="89" xfId="45" applyFont="1" applyFill="1" applyBorder="1" applyAlignment="1" applyProtection="1">
      <alignment horizontal="left" vertical="center" shrinkToFit="1"/>
      <protection locked="0"/>
    </xf>
    <xf numFmtId="0" fontId="58" fillId="0" borderId="90" xfId="45" applyFont="1" applyFill="1" applyBorder="1" applyAlignment="1" applyProtection="1">
      <alignment horizontal="left" vertical="center" shrinkToFit="1"/>
      <protection locked="0"/>
    </xf>
    <xf numFmtId="0" fontId="58" fillId="0" borderId="81" xfId="45" applyFont="1" applyFill="1" applyBorder="1" applyAlignment="1" applyProtection="1">
      <alignment vertical="center"/>
      <protection locked="0"/>
    </xf>
    <xf numFmtId="0" fontId="58" fillId="0" borderId="82" xfId="45" applyFont="1" applyFill="1" applyBorder="1" applyAlignment="1" applyProtection="1">
      <alignment vertical="center"/>
      <protection locked="0"/>
    </xf>
    <xf numFmtId="0" fontId="58" fillId="0" borderId="83" xfId="45" applyFont="1" applyFill="1" applyBorder="1" applyAlignment="1" applyProtection="1">
      <alignment vertical="center"/>
      <protection locked="0"/>
    </xf>
    <xf numFmtId="0" fontId="58" fillId="0" borderId="36" xfId="45" applyFont="1" applyBorder="1" applyAlignment="1" applyProtection="1">
      <alignment horizontal="center" vertical="center"/>
      <protection locked="0"/>
    </xf>
    <xf numFmtId="0" fontId="58" fillId="0" borderId="35" xfId="45" applyFont="1" applyBorder="1" applyAlignment="1" applyProtection="1">
      <alignment horizontal="center" vertical="center"/>
      <protection locked="0"/>
    </xf>
    <xf numFmtId="0" fontId="58" fillId="0" borderId="88" xfId="45" applyFont="1" applyFill="1" applyBorder="1" applyAlignment="1" applyProtection="1">
      <alignment horizontal="left" vertical="center" shrinkToFit="1"/>
      <protection locked="0"/>
    </xf>
    <xf numFmtId="0" fontId="58" fillId="0" borderId="60" xfId="45" applyFont="1" applyFill="1" applyBorder="1" applyAlignment="1" applyProtection="1">
      <alignment horizontal="left" vertical="center" shrinkToFit="1"/>
      <protection locked="0"/>
    </xf>
    <xf numFmtId="0" fontId="58" fillId="0" borderId="70" xfId="45" applyFont="1" applyFill="1" applyBorder="1" applyAlignment="1" applyProtection="1">
      <alignment horizontal="left" vertical="center" shrinkToFit="1"/>
      <protection locked="0"/>
    </xf>
    <xf numFmtId="0" fontId="53" fillId="27" borderId="0" xfId="45" applyFont="1" applyFill="1" applyAlignment="1">
      <alignment horizontal="center" vertical="center"/>
    </xf>
    <xf numFmtId="0" fontId="53" fillId="24" borderId="60" xfId="45" applyFont="1" applyFill="1" applyBorder="1" applyAlignment="1" applyProtection="1">
      <alignment horizontal="left" vertical="center"/>
      <protection locked="0"/>
    </xf>
    <xf numFmtId="0" fontId="53" fillId="27" borderId="61" xfId="45" applyFont="1" applyFill="1" applyBorder="1" applyAlignment="1">
      <alignment horizontal="left" vertical="center"/>
    </xf>
    <xf numFmtId="0" fontId="53" fillId="27" borderId="60" xfId="45" applyFont="1" applyFill="1" applyBorder="1" applyAlignment="1">
      <alignment horizontal="left" vertical="center"/>
    </xf>
    <xf numFmtId="0" fontId="53" fillId="0" borderId="0" xfId="45" applyFont="1" applyAlignment="1">
      <alignment horizontal="center" vertical="center"/>
    </xf>
    <xf numFmtId="0" fontId="53" fillId="0" borderId="32" xfId="45" applyFont="1" applyBorder="1" applyAlignment="1">
      <alignment horizontal="center" vertical="center"/>
    </xf>
    <xf numFmtId="0" fontId="53" fillId="27" borderId="75" xfId="45" applyFont="1" applyFill="1" applyBorder="1" applyAlignment="1">
      <alignment horizontal="left" vertical="center" shrinkToFit="1"/>
    </xf>
    <xf numFmtId="0" fontId="53" fillId="24" borderId="0" xfId="45" applyFont="1" applyFill="1" applyAlignment="1" applyProtection="1">
      <alignment horizontal="left" vertical="center"/>
      <protection locked="0"/>
    </xf>
    <xf numFmtId="0" fontId="53" fillId="0" borderId="0" xfId="45" applyFont="1" applyBorder="1" applyAlignment="1">
      <alignment horizontal="center" vertical="center"/>
    </xf>
    <xf numFmtId="0" fontId="68" fillId="0" borderId="0" xfId="57" applyFont="1" applyFill="1" applyAlignment="1">
      <alignment horizontal="center" vertical="center"/>
    </xf>
    <xf numFmtId="186" fontId="67" fillId="27" borderId="0" xfId="57" applyNumberFormat="1" applyFont="1" applyFill="1" applyAlignment="1">
      <alignment horizontal="left" vertical="center" indent="1" shrinkToFit="1"/>
    </xf>
    <xf numFmtId="176" fontId="67" fillId="28" borderId="0" xfId="57" applyNumberFormat="1" applyFont="1" applyFill="1" applyAlignment="1">
      <alignment horizontal="center" vertical="center" shrinkToFit="1"/>
    </xf>
    <xf numFmtId="0" fontId="67" fillId="27" borderId="0" xfId="57" applyFont="1" applyFill="1" applyAlignment="1">
      <alignment vertical="top" wrapText="1"/>
    </xf>
    <xf numFmtId="0" fontId="0" fillId="27" borderId="0" xfId="0" applyFill="1" applyAlignment="1">
      <alignment vertical="top" wrapText="1"/>
    </xf>
    <xf numFmtId="0" fontId="67" fillId="0" borderId="11" xfId="57" applyFont="1" applyFill="1" applyBorder="1" applyAlignment="1">
      <alignment horizontal="distributed" vertical="center" justifyLastLine="1"/>
    </xf>
    <xf numFmtId="0" fontId="67" fillId="0" borderId="12" xfId="57" applyFont="1" applyFill="1" applyBorder="1" applyAlignment="1">
      <alignment horizontal="distributed" vertical="center" justifyLastLine="1"/>
    </xf>
    <xf numFmtId="0" fontId="67" fillId="0" borderId="13" xfId="57" applyFont="1" applyFill="1" applyBorder="1" applyAlignment="1">
      <alignment horizontal="distributed" vertical="center" justifyLastLine="1"/>
    </xf>
    <xf numFmtId="0" fontId="67" fillId="0" borderId="25" xfId="57" applyFont="1" applyFill="1" applyBorder="1" applyAlignment="1">
      <alignment horizontal="distributed" vertical="center" justifyLastLine="1"/>
    </xf>
    <xf numFmtId="0" fontId="67" fillId="0" borderId="17" xfId="57" applyFont="1" applyFill="1" applyBorder="1" applyAlignment="1">
      <alignment horizontal="distributed" vertical="center" justifyLastLine="1"/>
    </xf>
    <xf numFmtId="0" fontId="67" fillId="0" borderId="24" xfId="57" applyFont="1" applyFill="1" applyBorder="1" applyAlignment="1">
      <alignment horizontal="distributed" vertical="center" justifyLastLine="1"/>
    </xf>
    <xf numFmtId="0" fontId="67" fillId="27" borderId="0" xfId="57" applyFont="1" applyFill="1" applyAlignment="1">
      <alignment shrinkToFit="1"/>
    </xf>
    <xf numFmtId="0" fontId="0" fillId="27" borderId="0" xfId="0" applyFill="1" applyAlignment="1">
      <alignment shrinkToFit="1"/>
    </xf>
    <xf numFmtId="0" fontId="67" fillId="27" borderId="11" xfId="57" applyFont="1" applyFill="1" applyBorder="1" applyAlignment="1">
      <alignment horizontal="left" vertical="center" wrapText="1" indent="1"/>
    </xf>
    <xf numFmtId="0" fontId="67" fillId="27" borderId="26" xfId="57" applyFont="1" applyFill="1" applyBorder="1" applyAlignment="1">
      <alignment horizontal="left" vertical="center" wrapText="1" indent="1"/>
    </xf>
    <xf numFmtId="0" fontId="67" fillId="27" borderId="12" xfId="57" applyFont="1" applyFill="1" applyBorder="1" applyAlignment="1">
      <alignment horizontal="left" vertical="center" wrapText="1" indent="1"/>
    </xf>
    <xf numFmtId="0" fontId="67" fillId="0" borderId="11" xfId="57" applyFont="1" applyFill="1" applyBorder="1" applyAlignment="1">
      <alignment horizontal="center" vertical="center"/>
    </xf>
    <xf numFmtId="0" fontId="67" fillId="0" borderId="12" xfId="57" applyFont="1" applyFill="1" applyBorder="1" applyAlignment="1">
      <alignment horizontal="center" vertical="center"/>
    </xf>
    <xf numFmtId="176" fontId="67" fillId="27" borderId="11" xfId="57" applyNumberFormat="1" applyFont="1" applyFill="1" applyBorder="1" applyAlignment="1">
      <alignment horizontal="center" vertical="center" shrinkToFit="1"/>
    </xf>
    <xf numFmtId="176" fontId="67" fillId="27" borderId="12" xfId="57" applyNumberFormat="1" applyFont="1" applyFill="1" applyBorder="1" applyAlignment="1">
      <alignment horizontal="center" vertical="center" shrinkToFit="1"/>
    </xf>
    <xf numFmtId="0" fontId="67" fillId="0" borderId="20" xfId="57" applyFont="1" applyFill="1" applyBorder="1" applyAlignment="1">
      <alignment horizontal="distributed" vertical="center" justifyLastLine="1"/>
    </xf>
    <xf numFmtId="0" fontId="67" fillId="0" borderId="22" xfId="57" applyFont="1" applyFill="1" applyBorder="1" applyAlignment="1">
      <alignment horizontal="distributed" vertical="center" justifyLastLine="1"/>
    </xf>
    <xf numFmtId="38" fontId="103" fillId="28" borderId="13" xfId="33" applyFont="1" applyFill="1" applyBorder="1" applyAlignment="1">
      <alignment vertical="center" wrapText="1"/>
    </xf>
    <xf numFmtId="38" fontId="103" fillId="28" borderId="25" xfId="33" applyFont="1" applyFill="1" applyBorder="1" applyAlignment="1">
      <alignment vertical="center" wrapText="1"/>
    </xf>
    <xf numFmtId="38" fontId="103" fillId="28" borderId="16" xfId="33" applyFont="1" applyFill="1" applyBorder="1" applyAlignment="1">
      <alignment vertical="center" wrapText="1"/>
    </xf>
    <xf numFmtId="38" fontId="103" fillId="28" borderId="15" xfId="33" applyFont="1" applyFill="1" applyBorder="1" applyAlignment="1">
      <alignment vertical="center" wrapText="1"/>
    </xf>
    <xf numFmtId="38" fontId="103" fillId="28" borderId="17" xfId="33" applyFont="1" applyFill="1" applyBorder="1" applyAlignment="1">
      <alignment vertical="center" wrapText="1"/>
    </xf>
    <xf numFmtId="38" fontId="103" fillId="28" borderId="24" xfId="33" applyFont="1" applyFill="1" applyBorder="1" applyAlignment="1">
      <alignment vertical="center" wrapText="1"/>
    </xf>
    <xf numFmtId="0" fontId="67" fillId="28" borderId="13" xfId="57" applyFont="1" applyFill="1" applyBorder="1" applyAlignment="1">
      <alignment vertical="center" wrapText="1"/>
    </xf>
    <xf numFmtId="0" fontId="67" fillId="28" borderId="25" xfId="57" applyFont="1" applyFill="1" applyBorder="1" applyAlignment="1">
      <alignment vertical="center" wrapText="1"/>
    </xf>
    <xf numFmtId="0" fontId="67" fillId="28" borderId="16" xfId="57" applyFont="1" applyFill="1" applyBorder="1" applyAlignment="1">
      <alignment vertical="center" wrapText="1"/>
    </xf>
    <xf numFmtId="0" fontId="67" fillId="28" borderId="15" xfId="57" applyFont="1" applyFill="1" applyBorder="1" applyAlignment="1">
      <alignment vertical="center" wrapText="1"/>
    </xf>
    <xf numFmtId="0" fontId="67" fillId="28" borderId="17" xfId="57" applyFont="1" applyFill="1" applyBorder="1" applyAlignment="1">
      <alignment vertical="center" wrapText="1"/>
    </xf>
    <xf numFmtId="0" fontId="67" fillId="28" borderId="24" xfId="57" applyFont="1" applyFill="1" applyBorder="1" applyAlignment="1">
      <alignment vertical="center" wrapText="1"/>
    </xf>
    <xf numFmtId="180" fontId="67" fillId="0" borderId="11" xfId="59" applyFont="1" applyFill="1" applyBorder="1" applyAlignment="1">
      <alignment horizontal="distributed" vertical="center" justifyLastLine="1"/>
    </xf>
    <xf numFmtId="180" fontId="67" fillId="0" borderId="26" xfId="59" applyFont="1" applyFill="1" applyBorder="1" applyAlignment="1">
      <alignment horizontal="distributed" vertical="center" justifyLastLine="1"/>
    </xf>
    <xf numFmtId="180" fontId="67" fillId="0" borderId="12" xfId="59" applyFont="1" applyFill="1" applyBorder="1" applyAlignment="1">
      <alignment horizontal="distributed" vertical="center" justifyLastLine="1"/>
    </xf>
    <xf numFmtId="0" fontId="67" fillId="28" borderId="20" xfId="57" applyFont="1" applyFill="1" applyBorder="1" applyAlignment="1">
      <alignment vertical="center" wrapText="1"/>
    </xf>
    <xf numFmtId="0" fontId="67" fillId="28" borderId="21" xfId="57" applyFont="1" applyFill="1" applyBorder="1" applyAlignment="1">
      <alignment vertical="center" wrapText="1"/>
    </xf>
    <xf numFmtId="0" fontId="67" fillId="28" borderId="22" xfId="57" applyFont="1" applyFill="1" applyBorder="1" applyAlignment="1">
      <alignment vertical="center" wrapText="1"/>
    </xf>
    <xf numFmtId="38" fontId="103" fillId="28" borderId="20" xfId="33" applyFont="1" applyFill="1" applyBorder="1" applyAlignment="1">
      <alignment vertical="center" wrapText="1"/>
    </xf>
    <xf numFmtId="38" fontId="103" fillId="28" borderId="21" xfId="33" applyFont="1" applyFill="1" applyBorder="1" applyAlignment="1">
      <alignment vertical="center" wrapText="1"/>
    </xf>
    <xf numFmtId="38" fontId="103" fillId="28" borderId="22" xfId="33" applyFont="1" applyFill="1" applyBorder="1" applyAlignment="1">
      <alignment vertical="center" wrapText="1"/>
    </xf>
    <xf numFmtId="0" fontId="67" fillId="0" borderId="16" xfId="60" applyFont="1" applyFill="1" applyBorder="1" applyAlignment="1">
      <alignment vertical="center" shrinkToFit="1"/>
    </xf>
    <xf numFmtId="0" fontId="67" fillId="0" borderId="0" xfId="60" applyFont="1" applyFill="1" applyBorder="1" applyAlignment="1">
      <alignment vertical="center" shrinkToFit="1"/>
    </xf>
    <xf numFmtId="0" fontId="67" fillId="0" borderId="15" xfId="60" applyFont="1" applyFill="1" applyBorder="1" applyAlignment="1">
      <alignment vertical="center" shrinkToFit="1"/>
    </xf>
    <xf numFmtId="0" fontId="67" fillId="0" borderId="17" xfId="60" applyFont="1" applyFill="1" applyBorder="1" applyAlignment="1">
      <alignment vertical="center" shrinkToFit="1"/>
    </xf>
    <xf numFmtId="0" fontId="67" fillId="0" borderId="10" xfId="60" applyFont="1" applyFill="1" applyBorder="1" applyAlignment="1">
      <alignment vertical="center" shrinkToFit="1"/>
    </xf>
    <xf numFmtId="0" fontId="67" fillId="0" borderId="24" xfId="60" applyFont="1" applyFill="1" applyBorder="1" applyAlignment="1">
      <alignment vertical="center" shrinkToFit="1"/>
    </xf>
    <xf numFmtId="0" fontId="67" fillId="27" borderId="13" xfId="60" applyFont="1" applyFill="1" applyBorder="1" applyAlignment="1">
      <alignment horizontal="center" vertical="center" shrinkToFit="1"/>
    </xf>
    <xf numFmtId="0" fontId="67" fillId="27" borderId="25" xfId="60" applyFont="1" applyFill="1" applyBorder="1" applyAlignment="1">
      <alignment horizontal="center" vertical="center" shrinkToFit="1"/>
    </xf>
    <xf numFmtId="0" fontId="67" fillId="27" borderId="16" xfId="60" applyFont="1" applyFill="1" applyBorder="1" applyAlignment="1">
      <alignment horizontal="center" vertical="center" shrinkToFit="1"/>
    </xf>
    <xf numFmtId="0" fontId="67" fillId="27" borderId="15" xfId="60" applyFont="1" applyFill="1" applyBorder="1" applyAlignment="1">
      <alignment horizontal="center" vertical="center" shrinkToFit="1"/>
    </xf>
    <xf numFmtId="0" fontId="67" fillId="27" borderId="17" xfId="60" applyFont="1" applyFill="1" applyBorder="1" applyAlignment="1">
      <alignment horizontal="center" vertical="center" shrinkToFit="1"/>
    </xf>
    <xf numFmtId="0" fontId="67" fillId="27" borderId="24" xfId="60" applyFont="1" applyFill="1" applyBorder="1" applyAlignment="1">
      <alignment horizontal="center" vertical="center" shrinkToFit="1"/>
    </xf>
    <xf numFmtId="0" fontId="67" fillId="27" borderId="20" xfId="60" applyFont="1" applyFill="1" applyBorder="1" applyAlignment="1">
      <alignment horizontal="center" vertical="center" shrinkToFit="1"/>
    </xf>
    <xf numFmtId="0" fontId="67" fillId="27" borderId="21" xfId="60" applyFont="1" applyFill="1" applyBorder="1" applyAlignment="1">
      <alignment horizontal="center" vertical="center" shrinkToFit="1"/>
    </xf>
    <xf numFmtId="0" fontId="67" fillId="27" borderId="22" xfId="60" applyFont="1" applyFill="1" applyBorder="1" applyAlignment="1">
      <alignment horizontal="center" vertical="center" shrinkToFit="1"/>
    </xf>
    <xf numFmtId="38" fontId="67" fillId="27" borderId="20" xfId="60" applyNumberFormat="1" applyFont="1" applyFill="1" applyBorder="1" applyAlignment="1">
      <alignment horizontal="center" vertical="center" shrinkToFit="1"/>
    </xf>
    <xf numFmtId="0" fontId="67" fillId="28" borderId="20" xfId="60" applyFont="1" applyFill="1" applyBorder="1" applyAlignment="1">
      <alignment horizontal="center" vertical="center" shrinkToFit="1"/>
    </xf>
    <xf numFmtId="0" fontId="67" fillId="28" borderId="21" xfId="60" applyFont="1" applyFill="1" applyBorder="1" applyAlignment="1">
      <alignment horizontal="center" vertical="center" shrinkToFit="1"/>
    </xf>
    <xf numFmtId="0" fontId="67" fillId="28" borderId="22" xfId="60" applyFont="1" applyFill="1" applyBorder="1" applyAlignment="1">
      <alignment horizontal="center" vertical="center" shrinkToFit="1"/>
    </xf>
    <xf numFmtId="38" fontId="67" fillId="0" borderId="13" xfId="60" applyNumberFormat="1" applyFont="1" applyFill="1" applyBorder="1" applyAlignment="1">
      <alignment horizontal="center" vertical="center" shrinkToFit="1"/>
    </xf>
    <xf numFmtId="0" fontId="67" fillId="0" borderId="25" xfId="60" applyFont="1" applyFill="1" applyBorder="1" applyAlignment="1">
      <alignment horizontal="center" vertical="center" shrinkToFit="1"/>
    </xf>
    <xf numFmtId="0" fontId="67" fillId="0" borderId="16" xfId="60" applyFont="1" applyFill="1" applyBorder="1" applyAlignment="1">
      <alignment horizontal="center" vertical="center" shrinkToFit="1"/>
    </xf>
    <xf numFmtId="0" fontId="67" fillId="0" borderId="15" xfId="60" applyFont="1" applyFill="1" applyBorder="1" applyAlignment="1">
      <alignment horizontal="center" vertical="center" shrinkToFit="1"/>
    </xf>
    <xf numFmtId="0" fontId="67" fillId="0" borderId="17" xfId="60" applyFont="1" applyFill="1" applyBorder="1" applyAlignment="1">
      <alignment horizontal="center" vertical="center" shrinkToFit="1"/>
    </xf>
    <xf numFmtId="0" fontId="67" fillId="0" borderId="24" xfId="60" applyFont="1" applyFill="1" applyBorder="1" applyAlignment="1">
      <alignment horizontal="center" vertical="center" shrinkToFit="1"/>
    </xf>
    <xf numFmtId="0" fontId="67" fillId="0" borderId="13" xfId="60" applyFont="1" applyFill="1" applyBorder="1" applyAlignment="1">
      <alignment vertical="center" shrinkToFit="1"/>
    </xf>
    <xf numFmtId="0" fontId="67" fillId="0" borderId="14" xfId="60" applyFont="1" applyFill="1" applyBorder="1" applyAlignment="1">
      <alignment vertical="center" shrinkToFit="1"/>
    </xf>
    <xf numFmtId="0" fontId="67" fillId="0" borderId="25" xfId="60" applyFont="1" applyFill="1" applyBorder="1" applyAlignment="1">
      <alignment vertical="center" shrinkToFit="1"/>
    </xf>
    <xf numFmtId="0" fontId="68" fillId="0" borderId="0" xfId="60" applyFont="1" applyFill="1" applyAlignment="1">
      <alignment horizontal="center" vertical="center"/>
    </xf>
    <xf numFmtId="176" fontId="67" fillId="28" borderId="0" xfId="60" applyNumberFormat="1" applyFont="1" applyFill="1" applyAlignment="1">
      <alignment horizontal="center" vertical="center" shrinkToFit="1"/>
    </xf>
    <xf numFmtId="0" fontId="67" fillId="27" borderId="11" xfId="60" applyNumberFormat="1" applyFont="1" applyFill="1" applyBorder="1" applyAlignment="1">
      <alignment vertical="center" wrapText="1"/>
    </xf>
    <xf numFmtId="0" fontId="67" fillId="27" borderId="26" xfId="60" applyNumberFormat="1" applyFont="1" applyFill="1" applyBorder="1" applyAlignment="1">
      <alignment vertical="center" wrapText="1"/>
    </xf>
    <xf numFmtId="0" fontId="67" fillId="27" borderId="12" xfId="60" applyNumberFormat="1" applyFont="1" applyFill="1" applyBorder="1" applyAlignment="1">
      <alignment vertical="center" wrapText="1"/>
    </xf>
    <xf numFmtId="176" fontId="103" fillId="27" borderId="11" xfId="60" applyNumberFormat="1" applyFont="1" applyFill="1" applyBorder="1" applyAlignment="1">
      <alignment horizontal="center" vertical="center" shrinkToFit="1"/>
    </xf>
    <xf numFmtId="176" fontId="103" fillId="27" borderId="26" xfId="60" applyNumberFormat="1" applyFont="1" applyFill="1" applyBorder="1" applyAlignment="1">
      <alignment horizontal="center" vertical="center" shrinkToFit="1"/>
    </xf>
    <xf numFmtId="176" fontId="103" fillId="27" borderId="12" xfId="60" applyNumberFormat="1" applyFont="1" applyFill="1" applyBorder="1" applyAlignment="1">
      <alignment horizontal="center" vertical="center" shrinkToFit="1"/>
    </xf>
    <xf numFmtId="0" fontId="67" fillId="0" borderId="11" xfId="60" applyFont="1" applyFill="1" applyBorder="1" applyAlignment="1">
      <alignment horizontal="distributed" vertical="center" justifyLastLine="1"/>
    </xf>
    <xf numFmtId="0" fontId="67" fillId="0" borderId="12" xfId="60" applyFont="1" applyFill="1" applyBorder="1" applyAlignment="1">
      <alignment horizontal="distributed" vertical="center" justifyLastLine="1"/>
    </xf>
    <xf numFmtId="0" fontId="67" fillId="0" borderId="13" xfId="60" applyFont="1" applyFill="1" applyBorder="1" applyAlignment="1">
      <alignment horizontal="distributed" vertical="center" justifyLastLine="1"/>
    </xf>
    <xf numFmtId="0" fontId="67" fillId="0" borderId="25" xfId="60" applyFont="1" applyFill="1" applyBorder="1" applyAlignment="1">
      <alignment horizontal="distributed" vertical="center" justifyLastLine="1"/>
    </xf>
    <xf numFmtId="0" fontId="67" fillId="0" borderId="17" xfId="60" applyFont="1" applyFill="1" applyBorder="1" applyAlignment="1">
      <alignment horizontal="distributed" vertical="center" justifyLastLine="1"/>
    </xf>
    <xf numFmtId="0" fontId="67" fillId="0" borderId="24" xfId="60" applyFont="1" applyFill="1" applyBorder="1" applyAlignment="1">
      <alignment horizontal="distributed" vertical="center" justifyLastLine="1"/>
    </xf>
    <xf numFmtId="0" fontId="67" fillId="0" borderId="20" xfId="60" applyFont="1" applyFill="1" applyBorder="1" applyAlignment="1">
      <alignment horizontal="distributed" vertical="center" justifyLastLine="1"/>
    </xf>
    <xf numFmtId="0" fontId="67" fillId="0" borderId="22" xfId="60" applyFont="1" applyFill="1" applyBorder="1" applyAlignment="1">
      <alignment horizontal="distributed" vertical="center" justifyLastLine="1"/>
    </xf>
    <xf numFmtId="0" fontId="67" fillId="0" borderId="10" xfId="60" applyFont="1" applyFill="1" applyBorder="1" applyAlignment="1">
      <alignment horizontal="distributed" vertical="center" justifyLastLine="1"/>
    </xf>
    <xf numFmtId="0" fontId="67" fillId="0" borderId="14" xfId="60" applyFont="1" applyFill="1" applyBorder="1" applyAlignment="1">
      <alignment horizontal="distributed" vertical="center" justifyLastLine="1"/>
    </xf>
    <xf numFmtId="0" fontId="67" fillId="27" borderId="0" xfId="49" applyFont="1" applyFill="1" applyAlignment="1">
      <alignment vertical="top" wrapText="1"/>
    </xf>
    <xf numFmtId="0" fontId="67" fillId="27" borderId="0" xfId="49" applyFont="1" applyFill="1" applyAlignment="1">
      <alignment shrinkToFit="1"/>
    </xf>
    <xf numFmtId="0" fontId="67" fillId="0" borderId="16" xfId="60" applyFont="1" applyFill="1" applyBorder="1" applyAlignment="1">
      <alignment horizontal="center" vertical="center"/>
    </xf>
    <xf numFmtId="0" fontId="67" fillId="0" borderId="15" xfId="60" applyFont="1" applyFill="1" applyBorder="1" applyAlignment="1">
      <alignment horizontal="center" vertical="center"/>
    </xf>
    <xf numFmtId="0" fontId="67" fillId="0" borderId="17" xfId="60" applyFont="1" applyFill="1" applyBorder="1" applyAlignment="1">
      <alignment horizontal="center" vertical="center"/>
    </xf>
    <xf numFmtId="0" fontId="67" fillId="0" borderId="24" xfId="60" applyFont="1" applyFill="1" applyBorder="1" applyAlignment="1">
      <alignment horizontal="center" vertical="center"/>
    </xf>
    <xf numFmtId="0" fontId="78" fillId="0" borderId="0" xfId="60" applyFont="1" applyFill="1" applyBorder="1" applyAlignment="1">
      <alignment vertical="center" shrinkToFit="1"/>
    </xf>
    <xf numFmtId="0" fontId="67" fillId="0" borderId="13" xfId="60" applyFont="1" applyFill="1" applyBorder="1" applyAlignment="1">
      <alignment horizontal="center" vertical="center"/>
    </xf>
    <xf numFmtId="0" fontId="67" fillId="0" borderId="25" xfId="60" applyFont="1" applyFill="1" applyBorder="1" applyAlignment="1">
      <alignment horizontal="center" vertical="center"/>
    </xf>
    <xf numFmtId="176" fontId="67" fillId="0" borderId="13" xfId="60" applyNumberFormat="1" applyFont="1" applyFill="1" applyBorder="1" applyAlignment="1">
      <alignment horizontal="center" vertical="center" shrinkToFit="1"/>
    </xf>
    <xf numFmtId="176" fontId="67" fillId="0" borderId="25" xfId="60" applyNumberFormat="1" applyFont="1" applyFill="1" applyBorder="1" applyAlignment="1">
      <alignment horizontal="center" vertical="center" shrinkToFit="1"/>
    </xf>
    <xf numFmtId="176" fontId="67" fillId="0" borderId="17" xfId="60" applyNumberFormat="1" applyFont="1" applyFill="1" applyBorder="1" applyAlignment="1">
      <alignment horizontal="center" vertical="center" shrinkToFit="1"/>
    </xf>
    <xf numFmtId="176" fontId="67" fillId="0" borderId="24" xfId="60" applyNumberFormat="1" applyFont="1" applyFill="1" applyBorder="1" applyAlignment="1">
      <alignment horizontal="center" vertical="center" shrinkToFit="1"/>
    </xf>
    <xf numFmtId="14" fontId="67" fillId="0" borderId="0" xfId="60" applyNumberFormat="1" applyFont="1" applyFill="1" applyAlignment="1">
      <alignment horizontal="center" vertical="center"/>
    </xf>
    <xf numFmtId="0" fontId="67" fillId="0" borderId="0" xfId="60" applyFont="1" applyFill="1" applyAlignment="1">
      <alignment horizontal="center" vertical="center"/>
    </xf>
    <xf numFmtId="38" fontId="58" fillId="28" borderId="11" xfId="33" applyFont="1" applyFill="1" applyBorder="1" applyAlignment="1">
      <alignment vertical="center" wrapText="1"/>
    </xf>
    <xf numFmtId="38" fontId="58" fillId="28" borderId="12" xfId="33" applyFont="1" applyFill="1" applyBorder="1" applyAlignment="1">
      <alignment vertical="center" wrapText="1"/>
    </xf>
    <xf numFmtId="0" fontId="58" fillId="28" borderId="11" xfId="61" applyFont="1" applyFill="1" applyBorder="1" applyAlignment="1">
      <alignment vertical="center" wrapText="1"/>
    </xf>
    <xf numFmtId="0" fontId="58" fillId="28" borderId="50" xfId="61" applyFont="1" applyFill="1" applyBorder="1" applyAlignment="1">
      <alignment vertical="center" wrapText="1"/>
    </xf>
    <xf numFmtId="0" fontId="117" fillId="0" borderId="0" xfId="61" applyFont="1" applyFill="1" applyAlignment="1">
      <alignment horizontal="center" vertical="center"/>
    </xf>
    <xf numFmtId="176" fontId="58" fillId="27" borderId="0" xfId="61" applyNumberFormat="1" applyFont="1" applyFill="1" applyAlignment="1">
      <alignment horizontal="left" vertical="center" wrapText="1" shrinkToFit="1"/>
    </xf>
    <xf numFmtId="0" fontId="58" fillId="0" borderId="45" xfId="61" applyFont="1" applyFill="1" applyBorder="1" applyAlignment="1">
      <alignment horizontal="center" vertical="center"/>
    </xf>
    <xf numFmtId="0" fontId="58" fillId="0" borderId="47" xfId="61" applyFont="1" applyFill="1" applyBorder="1" applyAlignment="1">
      <alignment horizontal="center" vertical="center"/>
    </xf>
    <xf numFmtId="0" fontId="58" fillId="0" borderId="140" xfId="61" applyFont="1" applyFill="1" applyBorder="1" applyAlignment="1">
      <alignment horizontal="center" vertical="center"/>
    </xf>
    <xf numFmtId="0" fontId="58" fillId="0" borderId="0" xfId="61" applyFont="1" applyFill="1" applyAlignment="1">
      <alignment horizontal="center" vertical="center"/>
    </xf>
    <xf numFmtId="176" fontId="58" fillId="28" borderId="0" xfId="61" applyNumberFormat="1" applyFont="1" applyFill="1" applyAlignment="1">
      <alignment horizontal="center" vertical="center" shrinkToFit="1"/>
    </xf>
    <xf numFmtId="0" fontId="58" fillId="27" borderId="0" xfId="61" applyFont="1" applyFill="1" applyAlignment="1">
      <alignment vertical="top" wrapText="1"/>
    </xf>
    <xf numFmtId="0" fontId="58" fillId="27" borderId="0" xfId="0" applyFont="1" applyFill="1" applyAlignment="1">
      <alignment vertical="top" wrapText="1"/>
    </xf>
    <xf numFmtId="0" fontId="58" fillId="27" borderId="0" xfId="61" applyFont="1" applyFill="1" applyAlignment="1">
      <alignment shrinkToFit="1"/>
    </xf>
    <xf numFmtId="0" fontId="58" fillId="27" borderId="0" xfId="0" applyFont="1" applyFill="1" applyAlignment="1">
      <alignment shrinkToFit="1"/>
    </xf>
    <xf numFmtId="38" fontId="58" fillId="28" borderId="52" xfId="33" applyFont="1" applyFill="1" applyBorder="1" applyAlignment="1">
      <alignment vertical="center" wrapText="1"/>
    </xf>
    <xf numFmtId="38" fontId="58" fillId="28" borderId="53" xfId="33" applyFont="1" applyFill="1" applyBorder="1" applyAlignment="1">
      <alignment vertical="center" wrapText="1"/>
    </xf>
    <xf numFmtId="0" fontId="58" fillId="28" borderId="52" xfId="61" applyFont="1" applyFill="1" applyBorder="1" applyAlignment="1">
      <alignment vertical="center" wrapText="1"/>
    </xf>
    <xf numFmtId="0" fontId="58" fillId="28" borderId="54" xfId="61" applyFont="1" applyFill="1" applyBorder="1" applyAlignment="1">
      <alignment vertical="center" wrapText="1"/>
    </xf>
    <xf numFmtId="0" fontId="31" fillId="0" borderId="0" xfId="95" applyFont="1" applyAlignment="1">
      <alignment horizontal="center" vertical="center"/>
    </xf>
    <xf numFmtId="0" fontId="13" fillId="0" borderId="14" xfId="95" applyFont="1" applyBorder="1" applyAlignment="1">
      <alignment horizontal="right" vertical="center"/>
    </xf>
    <xf numFmtId="0" fontId="13" fillId="0" borderId="13" xfId="95" applyFont="1" applyBorder="1" applyAlignment="1">
      <alignment horizontal="right" vertical="center"/>
    </xf>
    <xf numFmtId="0" fontId="13" fillId="0" borderId="10" xfId="95" applyFont="1" applyBorder="1" applyAlignment="1">
      <alignment horizontal="center" vertical="center"/>
    </xf>
    <xf numFmtId="0" fontId="13" fillId="0" borderId="24" xfId="95" applyFont="1" applyBorder="1" applyAlignment="1">
      <alignment horizontal="center" vertical="center"/>
    </xf>
    <xf numFmtId="0" fontId="13" fillId="0" borderId="16" xfId="95" applyFont="1" applyBorder="1" applyAlignment="1">
      <alignment horizontal="center" vertical="center"/>
    </xf>
    <xf numFmtId="0" fontId="13" fillId="0" borderId="0" xfId="95" applyFont="1" applyBorder="1" applyAlignment="1">
      <alignment horizontal="center" vertical="center"/>
    </xf>
    <xf numFmtId="0" fontId="13" fillId="0" borderId="15" xfId="95" applyFont="1" applyBorder="1" applyAlignment="1">
      <alignment horizontal="center" vertical="center"/>
    </xf>
    <xf numFmtId="0" fontId="13" fillId="27" borderId="11" xfId="95" applyFont="1" applyFill="1" applyBorder="1" applyAlignment="1">
      <alignment horizontal="center" vertical="center"/>
    </xf>
    <xf numFmtId="0" fontId="13" fillId="27" borderId="26" xfId="95" applyFont="1" applyFill="1" applyBorder="1" applyAlignment="1">
      <alignment horizontal="center" vertical="center"/>
    </xf>
    <xf numFmtId="0" fontId="13" fillId="27" borderId="12" xfId="95" applyFont="1" applyFill="1" applyBorder="1" applyAlignment="1">
      <alignment horizontal="center" vertical="center"/>
    </xf>
    <xf numFmtId="0" fontId="13" fillId="28" borderId="11" xfId="95" applyFont="1" applyFill="1" applyBorder="1" applyAlignment="1">
      <alignment horizontal="center" vertical="center"/>
    </xf>
    <xf numFmtId="0" fontId="13" fillId="28" borderId="26" xfId="95" applyFont="1" applyFill="1" applyBorder="1" applyAlignment="1">
      <alignment horizontal="center" vertical="center"/>
    </xf>
    <xf numFmtId="0" fontId="13" fillId="28" borderId="12" xfId="95" applyFont="1" applyFill="1" applyBorder="1" applyAlignment="1">
      <alignment horizontal="center" vertical="center"/>
    </xf>
    <xf numFmtId="0" fontId="148" fillId="0" borderId="0" xfId="95" applyFont="1" applyAlignment="1">
      <alignment horizontal="center" vertical="center"/>
    </xf>
    <xf numFmtId="0" fontId="13" fillId="0" borderId="0" xfId="95" applyFont="1" applyBorder="1" applyAlignment="1">
      <alignment horizontal="right" vertical="center"/>
    </xf>
    <xf numFmtId="0" fontId="172" fillId="0" borderId="11" xfId="96" applyFont="1" applyFill="1" applyBorder="1" applyAlignment="1">
      <alignment horizontal="center" vertical="center" wrapText="1"/>
    </xf>
    <xf numFmtId="0" fontId="172" fillId="0" borderId="26" xfId="96" applyFont="1" applyFill="1" applyBorder="1" applyAlignment="1">
      <alignment horizontal="center" vertical="center" wrapText="1"/>
    </xf>
    <xf numFmtId="0" fontId="172" fillId="0" borderId="12" xfId="96" applyFont="1" applyFill="1" applyBorder="1" applyAlignment="1">
      <alignment horizontal="center" vertical="center" wrapText="1"/>
    </xf>
    <xf numFmtId="0" fontId="73" fillId="31" borderId="11" xfId="54" applyFont="1" applyFill="1" applyBorder="1" applyAlignment="1">
      <alignment horizontal="center" vertical="center"/>
    </xf>
    <xf numFmtId="0" fontId="73" fillId="31" borderId="26" xfId="54" applyFont="1" applyFill="1" applyBorder="1" applyAlignment="1">
      <alignment horizontal="center" vertical="center"/>
    </xf>
    <xf numFmtId="0" fontId="73" fillId="31" borderId="12" xfId="54" applyFont="1" applyFill="1" applyBorder="1" applyAlignment="1">
      <alignment horizontal="center" vertical="center"/>
    </xf>
    <xf numFmtId="0" fontId="73" fillId="31" borderId="50" xfId="54" applyFont="1" applyFill="1" applyBorder="1" applyAlignment="1">
      <alignment horizontal="center" vertical="center"/>
    </xf>
    <xf numFmtId="0" fontId="172" fillId="0" borderId="18" xfId="96" applyFont="1" applyFill="1" applyBorder="1" applyAlignment="1">
      <alignment horizontal="center" vertical="center" wrapText="1"/>
    </xf>
    <xf numFmtId="0" fontId="29" fillId="31" borderId="11" xfId="54" applyFont="1" applyFill="1" applyBorder="1" applyAlignment="1">
      <alignment horizontal="center" vertical="center"/>
    </xf>
    <xf numFmtId="0" fontId="29" fillId="31" borderId="26" xfId="54" applyFont="1" applyFill="1" applyBorder="1" applyAlignment="1">
      <alignment horizontal="center" vertical="center"/>
    </xf>
    <xf numFmtId="0" fontId="29" fillId="31" borderId="12" xfId="54" applyFont="1" applyFill="1" applyBorder="1" applyAlignment="1">
      <alignment horizontal="center" vertical="center"/>
    </xf>
    <xf numFmtId="0" fontId="27" fillId="31" borderId="11" xfId="54" applyFont="1" applyFill="1" applyBorder="1" applyAlignment="1">
      <alignment horizontal="center" vertical="center"/>
    </xf>
    <xf numFmtId="0" fontId="27" fillId="31" borderId="26" xfId="54" applyFont="1" applyFill="1" applyBorder="1" applyAlignment="1">
      <alignment horizontal="center" vertical="center"/>
    </xf>
    <xf numFmtId="0" fontId="27" fillId="31" borderId="12" xfId="54" applyFont="1" applyFill="1" applyBorder="1" applyAlignment="1">
      <alignment horizontal="center" vertical="center"/>
    </xf>
    <xf numFmtId="0" fontId="29" fillId="27" borderId="11" xfId="54" applyFont="1" applyFill="1" applyBorder="1" applyAlignment="1">
      <alignment horizontal="left" vertical="center"/>
    </xf>
    <xf numFmtId="0" fontId="29" fillId="27" borderId="26" xfId="54" applyFont="1" applyFill="1" applyBorder="1" applyAlignment="1">
      <alignment horizontal="left" vertical="center"/>
    </xf>
    <xf numFmtId="0" fontId="29" fillId="27" borderId="50" xfId="54" applyFont="1" applyFill="1" applyBorder="1" applyAlignment="1">
      <alignment horizontal="left" vertical="center"/>
    </xf>
    <xf numFmtId="176" fontId="58" fillId="31" borderId="11" xfId="57" applyNumberFormat="1" applyFont="1" applyFill="1" applyBorder="1" applyAlignment="1">
      <alignment horizontal="right" vertical="center" shrinkToFit="1"/>
    </xf>
    <xf numFmtId="176" fontId="58" fillId="31" borderId="26" xfId="57" applyNumberFormat="1" applyFont="1" applyFill="1" applyBorder="1" applyAlignment="1">
      <alignment horizontal="right" vertical="center" shrinkToFit="1"/>
    </xf>
    <xf numFmtId="176" fontId="58" fillId="31" borderId="26" xfId="57" applyNumberFormat="1" applyFont="1" applyFill="1" applyBorder="1" applyAlignment="1">
      <alignment horizontal="center" vertical="center" shrinkToFit="1"/>
    </xf>
    <xf numFmtId="0" fontId="73" fillId="0" borderId="37" xfId="54" applyFont="1" applyBorder="1" applyAlignment="1">
      <alignment horizontal="left" vertical="center"/>
    </xf>
    <xf numFmtId="0" fontId="73" fillId="0" borderId="29" xfId="54" applyFont="1" applyBorder="1" applyAlignment="1">
      <alignment horizontal="left" vertical="center"/>
    </xf>
    <xf numFmtId="0" fontId="73" fillId="0" borderId="30" xfId="54" applyFont="1" applyBorder="1" applyAlignment="1">
      <alignment horizontal="left" vertical="center"/>
    </xf>
    <xf numFmtId="0" fontId="29" fillId="0" borderId="38" xfId="54" applyFont="1" applyBorder="1" applyAlignment="1">
      <alignment horizontal="left" vertical="center"/>
    </xf>
    <xf numFmtId="0" fontId="29" fillId="0" borderId="0" xfId="54" applyFont="1" applyBorder="1" applyAlignment="1">
      <alignment horizontal="left" vertical="center"/>
    </xf>
    <xf numFmtId="0" fontId="29" fillId="0" borderId="31" xfId="54" applyFont="1" applyBorder="1" applyAlignment="1">
      <alignment horizontal="left" vertical="center"/>
    </xf>
    <xf numFmtId="185" fontId="58" fillId="31" borderId="26" xfId="54" applyNumberFormat="1" applyFont="1" applyFill="1" applyBorder="1" applyAlignment="1">
      <alignment horizontal="left" vertical="center"/>
    </xf>
    <xf numFmtId="185" fontId="58" fillId="31" borderId="12" xfId="54" applyNumberFormat="1" applyFont="1" applyFill="1" applyBorder="1" applyAlignment="1">
      <alignment horizontal="left" vertical="center"/>
    </xf>
    <xf numFmtId="0" fontId="29" fillId="0" borderId="11" xfId="54" applyFont="1" applyFill="1" applyBorder="1" applyAlignment="1">
      <alignment horizontal="center" vertical="center"/>
    </xf>
    <xf numFmtId="0" fontId="29" fillId="0" borderId="26" xfId="54" applyFont="1" applyFill="1" applyBorder="1" applyAlignment="1">
      <alignment horizontal="center" vertical="center"/>
    </xf>
    <xf numFmtId="0" fontId="29" fillId="0" borderId="50" xfId="54" applyFont="1" applyFill="1" applyBorder="1" applyAlignment="1">
      <alignment horizontal="center" vertical="center"/>
    </xf>
    <xf numFmtId="0" fontId="212" fillId="0" borderId="18" xfId="96" applyFont="1" applyFill="1" applyBorder="1" applyAlignment="1">
      <alignment horizontal="center" vertical="center"/>
    </xf>
    <xf numFmtId="0" fontId="73" fillId="0" borderId="98" xfId="54" applyFont="1" applyBorder="1" applyAlignment="1">
      <alignment horizontal="center" vertical="center" textRotation="255"/>
    </xf>
    <xf numFmtId="0" fontId="73" fillId="0" borderId="101" xfId="54" applyFont="1" applyBorder="1" applyAlignment="1">
      <alignment horizontal="center" vertical="center" textRotation="255"/>
    </xf>
    <xf numFmtId="0" fontId="73" fillId="0" borderId="96" xfId="54" applyFont="1" applyBorder="1" applyAlignment="1">
      <alignment horizontal="center" vertical="center" textRotation="255"/>
    </xf>
    <xf numFmtId="0" fontId="73" fillId="0" borderId="104" xfId="54" applyFont="1" applyBorder="1" applyAlignment="1">
      <alignment horizontal="center" vertical="center" textRotation="255"/>
    </xf>
    <xf numFmtId="0" fontId="29" fillId="0" borderId="0" xfId="54" applyFont="1" applyAlignment="1">
      <alignment vertical="top" wrapText="1"/>
    </xf>
    <xf numFmtId="58" fontId="27" fillId="27" borderId="0" xfId="54" applyNumberFormat="1" applyFont="1" applyFill="1" applyBorder="1" applyAlignment="1">
      <alignment horizontal="center" vertical="center"/>
    </xf>
    <xf numFmtId="0" fontId="27" fillId="27" borderId="0" xfId="54" applyFont="1" applyFill="1" applyBorder="1" applyAlignment="1">
      <alignment horizontal="center" vertical="center"/>
    </xf>
    <xf numFmtId="0" fontId="29" fillId="0" borderId="18" xfId="54" applyFont="1" applyBorder="1" applyAlignment="1">
      <alignment horizontal="center" vertical="center"/>
    </xf>
    <xf numFmtId="0" fontId="27" fillId="27" borderId="11" xfId="54" applyFont="1" applyFill="1" applyBorder="1" applyAlignment="1">
      <alignment vertical="center" shrinkToFit="1"/>
    </xf>
    <xf numFmtId="0" fontId="27" fillId="27" borderId="26" xfId="54" applyFont="1" applyFill="1" applyBorder="1" applyAlignment="1">
      <alignment vertical="center" shrinkToFit="1"/>
    </xf>
    <xf numFmtId="0" fontId="27" fillId="27" borderId="50" xfId="54" applyFont="1" applyFill="1" applyBorder="1" applyAlignment="1">
      <alignment vertical="center" shrinkToFit="1"/>
    </xf>
    <xf numFmtId="0" fontId="73" fillId="31" borderId="16" xfId="54" applyFont="1" applyFill="1" applyBorder="1" applyAlignment="1">
      <alignment horizontal="left" vertical="top" wrapText="1"/>
    </xf>
    <xf numFmtId="0" fontId="73" fillId="31" borderId="0" xfId="54" applyFont="1" applyFill="1" applyBorder="1" applyAlignment="1">
      <alignment horizontal="left" vertical="top" wrapText="1"/>
    </xf>
    <xf numFmtId="0" fontId="73" fillId="31" borderId="31" xfId="54" applyFont="1" applyFill="1" applyBorder="1" applyAlignment="1">
      <alignment horizontal="left" vertical="top" wrapText="1"/>
    </xf>
    <xf numFmtId="0" fontId="73" fillId="31" borderId="17" xfId="54" applyFont="1" applyFill="1" applyBorder="1" applyAlignment="1">
      <alignment horizontal="left" vertical="top" wrapText="1"/>
    </xf>
    <xf numFmtId="0" fontId="73" fillId="31" borderId="10" xfId="54" applyFont="1" applyFill="1" applyBorder="1" applyAlignment="1">
      <alignment horizontal="left" vertical="top" wrapText="1"/>
    </xf>
    <xf numFmtId="0" fontId="73" fillId="31" borderId="34" xfId="54" applyFont="1" applyFill="1" applyBorder="1" applyAlignment="1">
      <alignment horizontal="left" vertical="top" wrapText="1"/>
    </xf>
    <xf numFmtId="0" fontId="121" fillId="0" borderId="13" xfId="98" applyFont="1" applyBorder="1" applyAlignment="1">
      <alignment horizontal="center" vertical="center" wrapText="1"/>
    </xf>
    <xf numFmtId="0" fontId="121" fillId="0" borderId="25" xfId="98" applyFont="1" applyBorder="1" applyAlignment="1">
      <alignment horizontal="center" vertical="center" wrapText="1"/>
    </xf>
    <xf numFmtId="0" fontId="121" fillId="0" borderId="11" xfId="98" applyFont="1" applyBorder="1" applyAlignment="1">
      <alignment horizontal="center" vertical="center" wrapText="1"/>
    </xf>
    <xf numFmtId="0" fontId="121" fillId="0" borderId="12" xfId="98" applyFont="1" applyBorder="1" applyAlignment="1">
      <alignment horizontal="center" vertical="center" wrapText="1"/>
    </xf>
    <xf numFmtId="0" fontId="121" fillId="0" borderId="17" xfId="98" applyFont="1" applyBorder="1" applyAlignment="1">
      <alignment horizontal="center" vertical="center" wrapText="1"/>
    </xf>
    <xf numFmtId="0" fontId="121" fillId="0" borderId="10" xfId="98" applyFont="1" applyBorder="1" applyAlignment="1">
      <alignment horizontal="center" vertical="center" wrapText="1"/>
    </xf>
    <xf numFmtId="0" fontId="168" fillId="0" borderId="11" xfId="98" applyFont="1" applyBorder="1" applyAlignment="1">
      <alignment horizontal="center" vertical="center" wrapText="1"/>
    </xf>
    <xf numFmtId="0" fontId="168" fillId="0" borderId="26" xfId="98" applyFont="1" applyBorder="1" applyAlignment="1">
      <alignment horizontal="center" vertical="center" wrapText="1"/>
    </xf>
    <xf numFmtId="0" fontId="168" fillId="28" borderId="11" xfId="98" applyFont="1" applyFill="1" applyBorder="1" applyAlignment="1">
      <alignment horizontal="center" vertical="center" wrapText="1"/>
    </xf>
    <xf numFmtId="0" fontId="168" fillId="28" borderId="26" xfId="98" applyFont="1" applyFill="1" applyBorder="1" applyAlignment="1">
      <alignment horizontal="center" vertical="center" wrapText="1"/>
    </xf>
    <xf numFmtId="0" fontId="168" fillId="28" borderId="12" xfId="98" applyFont="1" applyFill="1" applyBorder="1" applyAlignment="1">
      <alignment horizontal="center" vertical="center" wrapText="1"/>
    </xf>
    <xf numFmtId="0" fontId="121" fillId="0" borderId="14" xfId="98" applyFont="1" applyBorder="1" applyAlignment="1">
      <alignment horizontal="center" vertical="center" wrapText="1"/>
    </xf>
    <xf numFmtId="0" fontId="168" fillId="28" borderId="14" xfId="98" applyFont="1" applyFill="1" applyBorder="1" applyAlignment="1">
      <alignment horizontal="center" vertical="center" wrapText="1"/>
    </xf>
    <xf numFmtId="0" fontId="168" fillId="28" borderId="25" xfId="98" applyFont="1" applyFill="1" applyBorder="1" applyAlignment="1">
      <alignment horizontal="center" vertical="center" wrapText="1"/>
    </xf>
    <xf numFmtId="0" fontId="121" fillId="0" borderId="0" xfId="98" applyFont="1" applyAlignment="1">
      <alignment horizontal="right" vertical="center" wrapText="1"/>
    </xf>
    <xf numFmtId="38" fontId="168" fillId="28" borderId="26" xfId="98" applyNumberFormat="1" applyFont="1" applyFill="1" applyBorder="1" applyAlignment="1">
      <alignment horizontal="right" vertical="center" wrapText="1"/>
    </xf>
    <xf numFmtId="0" fontId="119" fillId="0" borderId="0" xfId="101" applyFont="1" applyAlignment="1">
      <alignment horizontal="justify" vertical="center" wrapText="1"/>
    </xf>
    <xf numFmtId="0" fontId="83" fillId="0" borderId="0" xfId="101" applyFont="1">
      <alignment vertical="center"/>
    </xf>
    <xf numFmtId="0" fontId="83" fillId="0" borderId="20" xfId="101" applyFont="1" applyBorder="1" applyAlignment="1">
      <alignment horizontal="center" vertical="center" wrapText="1"/>
    </xf>
    <xf numFmtId="0" fontId="83" fillId="0" borderId="22" xfId="101" applyFont="1" applyBorder="1" applyAlignment="1">
      <alignment horizontal="center" vertical="center" wrapText="1"/>
    </xf>
    <xf numFmtId="0" fontId="119" fillId="27" borderId="10" xfId="101" applyFont="1" applyFill="1" applyBorder="1" applyAlignment="1">
      <alignment horizontal="center" vertical="center" wrapText="1"/>
    </xf>
    <xf numFmtId="0" fontId="119" fillId="27" borderId="14" xfId="101" applyFont="1" applyFill="1" applyBorder="1" applyAlignment="1">
      <alignment horizontal="center" vertical="center" wrapText="1"/>
    </xf>
    <xf numFmtId="0" fontId="83" fillId="0" borderId="18" xfId="101" applyFont="1" applyBorder="1" applyAlignment="1">
      <alignment horizontal="center" vertical="center" wrapText="1"/>
    </xf>
    <xf numFmtId="0" fontId="119" fillId="28" borderId="18" xfId="101" applyFont="1" applyFill="1" applyBorder="1" applyAlignment="1">
      <alignment horizontal="justify" vertical="top" wrapText="1"/>
    </xf>
    <xf numFmtId="0" fontId="139" fillId="0" borderId="0" xfId="101" applyFont="1" applyAlignment="1">
      <alignment horizontal="justify" vertical="center" wrapText="1"/>
    </xf>
    <xf numFmtId="0" fontId="119" fillId="28" borderId="18" xfId="101" applyFont="1" applyFill="1" applyBorder="1" applyAlignment="1">
      <alignment horizontal="center" vertical="center" wrapText="1"/>
    </xf>
    <xf numFmtId="0" fontId="119" fillId="28" borderId="18" xfId="101" applyFont="1" applyFill="1" applyBorder="1" applyAlignment="1">
      <alignment horizontal="center" vertical="top" wrapText="1"/>
    </xf>
    <xf numFmtId="0" fontId="119" fillId="27" borderId="18" xfId="101" applyFont="1" applyFill="1" applyBorder="1" applyAlignment="1">
      <alignment horizontal="center" vertical="center" wrapText="1"/>
    </xf>
    <xf numFmtId="0" fontId="119" fillId="43" borderId="18" xfId="101" applyFont="1" applyFill="1" applyBorder="1" applyAlignment="1">
      <alignment horizontal="center" vertical="center" wrapText="1"/>
    </xf>
    <xf numFmtId="0" fontId="119" fillId="0" borderId="18" xfId="101" applyFont="1" applyBorder="1" applyAlignment="1">
      <alignment horizontal="center" vertical="center" wrapText="1"/>
    </xf>
    <xf numFmtId="176" fontId="119" fillId="27" borderId="18" xfId="101" applyNumberFormat="1" applyFont="1" applyFill="1" applyBorder="1" applyAlignment="1">
      <alignment horizontal="center" vertical="center" wrapText="1"/>
    </xf>
    <xf numFmtId="0" fontId="168" fillId="0" borderId="0" xfId="101" applyFont="1" applyAlignment="1">
      <alignment horizontal="center" vertical="center" wrapText="1"/>
    </xf>
    <xf numFmtId="0" fontId="116" fillId="0" borderId="0" xfId="101" applyFont="1" applyAlignment="1">
      <alignment horizontal="center" vertical="center" wrapText="1"/>
    </xf>
    <xf numFmtId="0" fontId="116" fillId="0" borderId="0" xfId="101" applyFont="1" applyAlignment="1">
      <alignment horizontal="left" vertical="center" wrapText="1"/>
    </xf>
    <xf numFmtId="0" fontId="119" fillId="0" borderId="0" xfId="101" applyFont="1" applyAlignment="1">
      <alignment horizontal="center" vertical="center" wrapText="1"/>
    </xf>
    <xf numFmtId="0" fontId="83" fillId="0" borderId="0" xfId="98" applyFont="1" applyAlignment="1">
      <alignment horizontal="left" vertical="center"/>
    </xf>
    <xf numFmtId="0" fontId="168" fillId="28" borderId="17" xfId="98" applyFont="1" applyFill="1" applyBorder="1" applyAlignment="1">
      <alignment horizontal="left" vertical="top" wrapText="1"/>
    </xf>
    <xf numFmtId="0" fontId="168" fillId="28" borderId="10" xfId="98" applyFont="1" applyFill="1" applyBorder="1" applyAlignment="1">
      <alignment horizontal="left" vertical="top" wrapText="1"/>
    </xf>
    <xf numFmtId="0" fontId="168" fillId="28" borderId="24" xfId="98" applyFont="1" applyFill="1" applyBorder="1" applyAlignment="1">
      <alignment horizontal="left" vertical="top" wrapText="1"/>
    </xf>
    <xf numFmtId="0" fontId="160" fillId="0" borderId="18" xfId="101" applyFont="1" applyBorder="1" applyAlignment="1">
      <alignment horizontal="center" vertical="center" wrapText="1"/>
    </xf>
    <xf numFmtId="0" fontId="116" fillId="0" borderId="13" xfId="97" applyFont="1" applyBorder="1" applyAlignment="1">
      <alignment horizontal="center" wrapText="1"/>
    </xf>
    <xf numFmtId="0" fontId="116" fillId="0" borderId="14" xfId="97" applyFont="1" applyBorder="1" applyAlignment="1">
      <alignment horizontal="center" wrapText="1"/>
    </xf>
    <xf numFmtId="0" fontId="116" fillId="27" borderId="0" xfId="101" applyFont="1" applyFill="1" applyBorder="1" applyAlignment="1">
      <alignment horizontal="left" vertical="center" wrapText="1"/>
    </xf>
    <xf numFmtId="0" fontId="160" fillId="0" borderId="13" xfId="101" applyFont="1" applyBorder="1" applyAlignment="1">
      <alignment horizontal="center" vertical="center" wrapText="1"/>
    </xf>
    <xf numFmtId="0" fontId="160" fillId="0" borderId="25" xfId="101" applyFont="1" applyBorder="1" applyAlignment="1">
      <alignment horizontal="center" vertical="center" wrapText="1"/>
    </xf>
    <xf numFmtId="0" fontId="160" fillId="0" borderId="17" xfId="101" applyFont="1" applyBorder="1" applyAlignment="1">
      <alignment horizontal="center" vertical="center" wrapText="1"/>
    </xf>
    <xf numFmtId="0" fontId="160" fillId="0" borderId="24" xfId="101" applyFont="1" applyBorder="1" applyAlignment="1">
      <alignment horizontal="center" vertical="center" wrapText="1"/>
    </xf>
    <xf numFmtId="0" fontId="160" fillId="27" borderId="14" xfId="101" applyFont="1" applyFill="1" applyBorder="1" applyAlignment="1">
      <alignment horizontal="center" vertical="center" wrapText="1"/>
    </xf>
    <xf numFmtId="0" fontId="116" fillId="0" borderId="0" xfId="101" applyFont="1" applyFill="1" applyBorder="1" applyAlignment="1">
      <alignment horizontal="center" vertical="center" wrapText="1"/>
    </xf>
    <xf numFmtId="0" fontId="160" fillId="0" borderId="14" xfId="101" applyFont="1" applyBorder="1" applyAlignment="1">
      <alignment horizontal="center" vertical="center" wrapText="1"/>
    </xf>
    <xf numFmtId="0" fontId="160" fillId="28" borderId="14" xfId="101" applyFont="1" applyFill="1" applyBorder="1" applyAlignment="1">
      <alignment horizontal="center" vertical="center" wrapText="1"/>
    </xf>
    <xf numFmtId="0" fontId="160" fillId="28" borderId="10" xfId="101" applyFont="1" applyFill="1" applyBorder="1" applyAlignment="1">
      <alignment horizontal="center" vertical="center" wrapText="1"/>
    </xf>
    <xf numFmtId="0" fontId="160" fillId="0" borderId="10" xfId="101" applyFont="1" applyBorder="1" applyAlignment="1">
      <alignment horizontal="center" vertical="center" wrapText="1"/>
    </xf>
    <xf numFmtId="0" fontId="160" fillId="27" borderId="10" xfId="101" applyFont="1" applyFill="1" applyBorder="1" applyAlignment="1">
      <alignment horizontal="center" vertical="center" wrapText="1"/>
    </xf>
    <xf numFmtId="0" fontId="158" fillId="0" borderId="0" xfId="101" applyFont="1" applyBorder="1" applyAlignment="1">
      <alignment horizontal="center" vertical="center" wrapText="1"/>
    </xf>
    <xf numFmtId="38" fontId="160" fillId="27" borderId="26" xfId="101" applyNumberFormat="1" applyFont="1" applyFill="1" applyBorder="1" applyAlignment="1">
      <alignment horizontal="right" vertical="center"/>
    </xf>
    <xf numFmtId="0" fontId="160" fillId="27" borderId="18" xfId="101" applyFont="1" applyFill="1" applyBorder="1" applyAlignment="1">
      <alignment horizontal="center" vertical="center" wrapText="1"/>
    </xf>
    <xf numFmtId="0" fontId="154" fillId="0" borderId="0" xfId="97" applyFont="1" applyBorder="1" applyAlignment="1">
      <alignment horizontal="center" vertical="center" wrapText="1"/>
    </xf>
    <xf numFmtId="0" fontId="116" fillId="0" borderId="15" xfId="97" applyFont="1" applyBorder="1" applyAlignment="1">
      <alignment horizontal="center" vertical="center" wrapText="1"/>
    </xf>
    <xf numFmtId="0" fontId="116" fillId="0" borderId="0" xfId="97" applyFont="1" applyBorder="1" applyAlignment="1">
      <alignment horizontal="center" vertical="top" wrapText="1"/>
    </xf>
    <xf numFmtId="0" fontId="116" fillId="0" borderId="11" xfId="97" applyFont="1" applyBorder="1" applyAlignment="1">
      <alignment horizontal="center" vertical="center" wrapText="1"/>
    </xf>
    <xf numFmtId="0" fontId="116" fillId="0" borderId="12" xfId="97" applyFont="1" applyBorder="1" applyAlignment="1">
      <alignment horizontal="center" vertical="center" wrapText="1"/>
    </xf>
    <xf numFmtId="0" fontId="116" fillId="27" borderId="0" xfId="101" applyFont="1" applyFill="1" applyBorder="1" applyAlignment="1">
      <alignment horizontal="center" vertical="center" wrapText="1"/>
    </xf>
    <xf numFmtId="0" fontId="155" fillId="0" borderId="0" xfId="101" applyFont="1" applyBorder="1" applyAlignment="1">
      <alignment horizontal="center" vertical="center" wrapText="1"/>
    </xf>
    <xf numFmtId="0" fontId="116" fillId="0" borderId="17" xfId="97" applyFont="1" applyBorder="1" applyAlignment="1">
      <alignment horizontal="center" vertical="center" wrapText="1"/>
    </xf>
    <xf numFmtId="0" fontId="116" fillId="0" borderId="10" xfId="97" applyFont="1" applyBorder="1" applyAlignment="1">
      <alignment horizontal="center" vertical="center" wrapText="1"/>
    </xf>
    <xf numFmtId="0" fontId="116" fillId="0" borderId="24" xfId="97" applyFont="1" applyBorder="1" applyAlignment="1">
      <alignment horizontal="center" vertical="center" wrapText="1"/>
    </xf>
    <xf numFmtId="0" fontId="116" fillId="0" borderId="0" xfId="97" applyFont="1" applyBorder="1" applyAlignment="1">
      <alignment horizontal="justify" vertical="top" wrapText="1"/>
    </xf>
    <xf numFmtId="0" fontId="3" fillId="27" borderId="18" xfId="97" applyFill="1" applyBorder="1" applyAlignment="1">
      <alignment horizontal="center" vertical="center"/>
    </xf>
    <xf numFmtId="0" fontId="116" fillId="0" borderId="18" xfId="97" applyFont="1" applyBorder="1" applyAlignment="1">
      <alignment horizontal="center" vertical="top" wrapText="1"/>
    </xf>
    <xf numFmtId="0" fontId="116" fillId="28" borderId="0" xfId="101" applyFont="1" applyFill="1" applyBorder="1" applyAlignment="1">
      <alignment horizontal="left" vertical="center" wrapText="1"/>
    </xf>
    <xf numFmtId="0" fontId="116" fillId="0" borderId="16" xfId="97" applyFont="1" applyBorder="1" applyAlignment="1">
      <alignment horizontal="center" vertical="top" wrapText="1"/>
    </xf>
    <xf numFmtId="0" fontId="168" fillId="0" borderId="18" xfId="101" applyFont="1" applyBorder="1" applyAlignment="1">
      <alignment horizontal="center" vertical="center" wrapText="1"/>
    </xf>
    <xf numFmtId="0" fontId="168" fillId="28" borderId="18" xfId="101" applyFont="1" applyFill="1" applyBorder="1" applyAlignment="1">
      <alignment horizontal="center" vertical="center" wrapText="1"/>
    </xf>
    <xf numFmtId="0" fontId="168" fillId="0" borderId="11" xfId="101" applyFont="1" applyBorder="1" applyAlignment="1">
      <alignment horizontal="center" vertical="center" wrapText="1"/>
    </xf>
    <xf numFmtId="0" fontId="168" fillId="0" borderId="12" xfId="101" applyFont="1" applyBorder="1" applyAlignment="1">
      <alignment horizontal="center" vertical="center" wrapText="1"/>
    </xf>
    <xf numFmtId="0" fontId="168" fillId="28" borderId="11" xfId="101" applyFont="1" applyFill="1" applyBorder="1" applyAlignment="1">
      <alignment horizontal="center" vertical="center" wrapText="1"/>
    </xf>
    <xf numFmtId="0" fontId="168" fillId="28" borderId="26" xfId="101" applyFont="1" applyFill="1" applyBorder="1" applyAlignment="1">
      <alignment horizontal="center" vertical="center" wrapText="1"/>
    </xf>
    <xf numFmtId="0" fontId="168" fillId="28" borderId="12" xfId="101" applyFont="1" applyFill="1" applyBorder="1" applyAlignment="1">
      <alignment horizontal="center" vertical="center" wrapText="1"/>
    </xf>
    <xf numFmtId="0" fontId="168" fillId="27" borderId="13" xfId="101" applyFont="1" applyFill="1" applyBorder="1" applyAlignment="1">
      <alignment horizontal="center" vertical="center" wrapText="1"/>
    </xf>
    <xf numFmtId="0" fontId="168" fillId="27" borderId="14" xfId="101" applyFont="1" applyFill="1" applyBorder="1" applyAlignment="1">
      <alignment horizontal="center" vertical="center" wrapText="1"/>
    </xf>
    <xf numFmtId="0" fontId="168" fillId="27" borderId="17" xfId="101" applyFont="1" applyFill="1" applyBorder="1" applyAlignment="1">
      <alignment horizontal="center" vertical="center" wrapText="1"/>
    </xf>
    <xf numFmtId="0" fontId="168" fillId="27" borderId="10" xfId="101" applyFont="1" applyFill="1" applyBorder="1" applyAlignment="1">
      <alignment horizontal="center" vertical="center" wrapText="1"/>
    </xf>
    <xf numFmtId="0" fontId="168" fillId="27" borderId="11" xfId="101" applyFont="1" applyFill="1" applyBorder="1" applyAlignment="1">
      <alignment horizontal="center" vertical="center" wrapText="1"/>
    </xf>
    <xf numFmtId="0" fontId="168" fillId="27" borderId="26" xfId="101" applyFont="1" applyFill="1" applyBorder="1" applyAlignment="1">
      <alignment horizontal="center" vertical="center" wrapText="1"/>
    </xf>
    <xf numFmtId="0" fontId="168" fillId="27" borderId="12" xfId="101" applyFont="1" applyFill="1" applyBorder="1" applyAlignment="1">
      <alignment horizontal="center" vertical="center" wrapText="1"/>
    </xf>
    <xf numFmtId="0" fontId="168" fillId="27" borderId="18" xfId="101" applyFont="1" applyFill="1" applyBorder="1" applyAlignment="1">
      <alignment horizontal="center" vertical="center" wrapText="1"/>
    </xf>
    <xf numFmtId="38" fontId="168" fillId="27" borderId="26" xfId="101" applyNumberFormat="1" applyFont="1" applyFill="1" applyBorder="1" applyAlignment="1">
      <alignment horizontal="right" vertical="center"/>
    </xf>
    <xf numFmtId="0" fontId="168" fillId="0" borderId="13" xfId="101" applyFont="1" applyBorder="1" applyAlignment="1">
      <alignment horizontal="center" vertical="center" wrapText="1"/>
    </xf>
    <xf numFmtId="0" fontId="168" fillId="0" borderId="25" xfId="101" applyFont="1" applyBorder="1" applyAlignment="1">
      <alignment horizontal="center" vertical="center" wrapText="1"/>
    </xf>
    <xf numFmtId="0" fontId="168" fillId="0" borderId="17" xfId="101" applyFont="1" applyBorder="1" applyAlignment="1">
      <alignment horizontal="center" vertical="center" wrapText="1"/>
    </xf>
    <xf numFmtId="0" fontId="168" fillId="0" borderId="24" xfId="101" applyFont="1" applyBorder="1" applyAlignment="1">
      <alignment horizontal="center" vertical="center" wrapText="1"/>
    </xf>
    <xf numFmtId="0" fontId="168" fillId="0" borderId="14" xfId="101" applyFont="1" applyBorder="1" applyAlignment="1">
      <alignment horizontal="center" vertical="center" wrapText="1"/>
    </xf>
    <xf numFmtId="0" fontId="168" fillId="0" borderId="10" xfId="101" applyFont="1" applyBorder="1" applyAlignment="1">
      <alignment horizontal="center" vertical="center" wrapText="1"/>
    </xf>
    <xf numFmtId="0" fontId="121" fillId="27" borderId="0" xfId="101" applyFont="1" applyFill="1" applyBorder="1" applyAlignment="1">
      <alignment horizontal="left" vertical="center" wrapText="1"/>
    </xf>
    <xf numFmtId="0" fontId="121" fillId="0" borderId="0" xfId="101" applyFont="1" applyFill="1" applyBorder="1" applyAlignment="1">
      <alignment horizontal="left" vertical="center" wrapText="1"/>
    </xf>
    <xf numFmtId="0" fontId="170" fillId="0" borderId="0" xfId="101" applyFont="1" applyBorder="1" applyAlignment="1">
      <alignment horizontal="center" vertical="center" wrapText="1"/>
    </xf>
    <xf numFmtId="0" fontId="121" fillId="27" borderId="18" xfId="101" applyFont="1" applyFill="1" applyBorder="1" applyAlignment="1">
      <alignment horizontal="left" vertical="center" wrapText="1"/>
    </xf>
    <xf numFmtId="0" fontId="121" fillId="0" borderId="11" xfId="97" applyFont="1" applyBorder="1" applyAlignment="1">
      <alignment horizontal="center" vertical="center" wrapText="1"/>
    </xf>
    <xf numFmtId="0" fontId="121" fillId="0" borderId="12" xfId="97" applyFont="1" applyBorder="1" applyAlignment="1">
      <alignment horizontal="center" vertical="center" wrapText="1"/>
    </xf>
    <xf numFmtId="0" fontId="83" fillId="27" borderId="18" xfId="97" applyFont="1" applyFill="1" applyBorder="1" applyAlignment="1">
      <alignment horizontal="center" vertical="center"/>
    </xf>
    <xf numFmtId="0" fontId="121" fillId="0" borderId="0" xfId="97" applyFont="1" applyBorder="1" applyAlignment="1">
      <alignment horizontal="justify" vertical="top" wrapText="1"/>
    </xf>
    <xf numFmtId="0" fontId="121" fillId="0" borderId="13" xfId="97" applyFont="1" applyBorder="1" applyAlignment="1">
      <alignment horizontal="center" wrapText="1"/>
    </xf>
    <xf numFmtId="0" fontId="121" fillId="0" borderId="14" xfId="97" applyFont="1" applyBorder="1" applyAlignment="1">
      <alignment horizontal="center" wrapText="1"/>
    </xf>
    <xf numFmtId="0" fontId="119" fillId="0" borderId="0" xfId="97" applyFont="1" applyBorder="1" applyAlignment="1">
      <alignment horizontal="center" vertical="center" wrapText="1"/>
    </xf>
    <xf numFmtId="0" fontId="121" fillId="0" borderId="16" xfId="97" applyFont="1" applyBorder="1" applyAlignment="1">
      <alignment horizontal="center" vertical="top" wrapText="1"/>
    </xf>
    <xf numFmtId="0" fontId="121" fillId="0" borderId="0" xfId="97" applyFont="1" applyBorder="1" applyAlignment="1">
      <alignment horizontal="center" vertical="top" wrapText="1"/>
    </xf>
    <xf numFmtId="0" fontId="121" fillId="0" borderId="15" xfId="97" applyFont="1" applyBorder="1" applyAlignment="1">
      <alignment horizontal="center" vertical="center" wrapText="1"/>
    </xf>
    <xf numFmtId="0" fontId="121" fillId="0" borderId="18" xfId="97" applyFont="1" applyBorder="1" applyAlignment="1">
      <alignment horizontal="center" vertical="top" wrapText="1"/>
    </xf>
    <xf numFmtId="0" fontId="121" fillId="0" borderId="17" xfId="97" applyFont="1" applyBorder="1" applyAlignment="1">
      <alignment horizontal="center" vertical="center"/>
    </xf>
    <xf numFmtId="0" fontId="121" fillId="0" borderId="10" xfId="97" applyFont="1" applyBorder="1" applyAlignment="1">
      <alignment horizontal="center" vertical="center"/>
    </xf>
    <xf numFmtId="0" fontId="121" fillId="0" borderId="24" xfId="97" applyFont="1" applyBorder="1" applyAlignment="1">
      <alignment horizontal="center" vertical="center"/>
    </xf>
    <xf numFmtId="0" fontId="122" fillId="0" borderId="0" xfId="101" applyFont="1" applyBorder="1" applyAlignment="1">
      <alignment horizontal="center" vertical="center" wrapText="1"/>
    </xf>
    <xf numFmtId="0" fontId="121" fillId="27" borderId="0" xfId="101" applyFont="1" applyFill="1" applyBorder="1" applyAlignment="1">
      <alignment horizontal="center" vertical="center" wrapText="1"/>
    </xf>
    <xf numFmtId="0" fontId="121" fillId="0" borderId="0" xfId="101" applyFont="1" applyFill="1" applyBorder="1" applyAlignment="1">
      <alignment horizontal="center" vertical="center" wrapText="1"/>
    </xf>
    <xf numFmtId="0" fontId="203" fillId="0" borderId="0" xfId="100" applyFont="1" applyBorder="1" applyAlignment="1">
      <alignment vertical="center"/>
    </xf>
    <xf numFmtId="38" fontId="203" fillId="0" borderId="0" xfId="102" applyFont="1" applyBorder="1" applyAlignment="1">
      <alignment vertical="center"/>
    </xf>
    <xf numFmtId="0" fontId="160" fillId="0" borderId="0" xfId="100" applyFont="1" applyBorder="1" applyAlignment="1">
      <alignment horizontal="center" vertical="center" wrapText="1"/>
    </xf>
    <xf numFmtId="0" fontId="160" fillId="0" borderId="31" xfId="100" applyFont="1" applyBorder="1" applyAlignment="1">
      <alignment horizontal="center" vertical="center" wrapText="1"/>
    </xf>
    <xf numFmtId="0" fontId="87" fillId="27" borderId="133" xfId="100" applyFont="1" applyFill="1" applyBorder="1" applyAlignment="1">
      <alignment horizontal="center" vertical="center"/>
    </xf>
    <xf numFmtId="0" fontId="87" fillId="27" borderId="134" xfId="100" applyFont="1" applyFill="1" applyBorder="1" applyAlignment="1">
      <alignment horizontal="center" vertical="center"/>
    </xf>
    <xf numFmtId="0" fontId="87" fillId="27" borderId="136" xfId="100" applyFont="1" applyFill="1" applyBorder="1" applyAlignment="1">
      <alignment horizontal="center" vertical="center"/>
    </xf>
    <xf numFmtId="0" fontId="87" fillId="27" borderId="88" xfId="100" applyFont="1" applyFill="1" applyBorder="1" applyAlignment="1">
      <alignment horizontal="center" vertical="center"/>
    </xf>
    <xf numFmtId="0" fontId="87" fillId="27" borderId="60" xfId="100" applyFont="1" applyFill="1" applyBorder="1" applyAlignment="1">
      <alignment horizontal="center" vertical="center"/>
    </xf>
    <xf numFmtId="0" fontId="87" fillId="27" borderId="137" xfId="100" applyFont="1" applyFill="1" applyBorder="1" applyAlignment="1">
      <alignment horizontal="center" vertical="center"/>
    </xf>
    <xf numFmtId="0" fontId="87" fillId="27" borderId="123" xfId="100" applyFont="1" applyFill="1" applyBorder="1" applyAlignment="1">
      <alignment horizontal="center" vertical="center"/>
    </xf>
    <xf numFmtId="0" fontId="87" fillId="27" borderId="89" xfId="100" applyFont="1" applyFill="1" applyBorder="1" applyAlignment="1">
      <alignment horizontal="center" vertical="center"/>
    </xf>
    <xf numFmtId="0" fontId="87" fillId="27" borderId="356" xfId="100" applyFont="1" applyFill="1" applyBorder="1" applyAlignment="1">
      <alignment horizontal="center" vertical="center"/>
    </xf>
    <xf numFmtId="0" fontId="87" fillId="0" borderId="16" xfId="100" applyFont="1" applyBorder="1" applyAlignment="1">
      <alignment horizontal="center" vertical="center" wrapText="1"/>
    </xf>
    <xf numFmtId="0" fontId="87" fillId="0" borderId="0" xfId="100" applyFont="1" applyBorder="1" applyAlignment="1">
      <alignment horizontal="center" vertical="center" wrapText="1"/>
    </xf>
    <xf numFmtId="0" fontId="87" fillId="0" borderId="36" xfId="100" applyFont="1" applyBorder="1" applyAlignment="1">
      <alignment horizontal="center" vertical="center" wrapText="1"/>
    </xf>
    <xf numFmtId="0" fontId="87" fillId="0" borderId="32" xfId="100" applyFont="1" applyBorder="1" applyAlignment="1">
      <alignment horizontal="center" vertical="center" wrapText="1"/>
    </xf>
    <xf numFmtId="0" fontId="87" fillId="27" borderId="357" xfId="100" applyFont="1" applyFill="1" applyBorder="1" applyAlignment="1">
      <alignment horizontal="center" vertical="center"/>
    </xf>
    <xf numFmtId="0" fontId="87" fillId="27" borderId="0" xfId="100" applyFont="1" applyFill="1" applyBorder="1" applyAlignment="1">
      <alignment horizontal="center" vertical="center"/>
    </xf>
    <xf numFmtId="0" fontId="87" fillId="27" borderId="358" xfId="100" applyFont="1" applyFill="1" applyBorder="1" applyAlignment="1">
      <alignment horizontal="center" vertical="center"/>
    </xf>
    <xf numFmtId="0" fontId="87" fillId="27" borderId="32" xfId="100" applyFont="1" applyFill="1" applyBorder="1" applyAlignment="1">
      <alignment horizontal="center" vertical="center"/>
    </xf>
    <xf numFmtId="0" fontId="157" fillId="0" borderId="13" xfId="100" applyFont="1" applyBorder="1" applyAlignment="1">
      <alignment horizontal="center" vertical="center" wrapText="1"/>
    </xf>
    <xf numFmtId="0" fontId="157" fillId="0" borderId="14" xfId="100" applyFont="1" applyBorder="1" applyAlignment="1">
      <alignment horizontal="center" vertical="center"/>
    </xf>
    <xf numFmtId="0" fontId="157" fillId="0" borderId="317" xfId="100" applyFont="1" applyBorder="1" applyAlignment="1">
      <alignment horizontal="center" vertical="center"/>
    </xf>
    <xf numFmtId="0" fontId="157" fillId="0" borderId="16" xfId="100" applyFont="1" applyBorder="1" applyAlignment="1">
      <alignment horizontal="center" vertical="center"/>
    </xf>
    <xf numFmtId="0" fontId="157" fillId="0" borderId="0" xfId="100" applyFont="1" applyBorder="1" applyAlignment="1">
      <alignment horizontal="center" vertical="center"/>
    </xf>
    <xf numFmtId="0" fontId="157" fillId="0" borderId="352" xfId="100" applyFont="1" applyBorder="1" applyAlignment="1">
      <alignment horizontal="center" vertical="center"/>
    </xf>
    <xf numFmtId="0" fontId="157" fillId="0" borderId="36" xfId="100" applyFont="1" applyBorder="1" applyAlignment="1">
      <alignment horizontal="center" vertical="center"/>
    </xf>
    <xf numFmtId="0" fontId="157" fillId="0" borderId="32" xfId="100" applyFont="1" applyBorder="1" applyAlignment="1">
      <alignment horizontal="center" vertical="center"/>
    </xf>
    <xf numFmtId="0" fontId="157" fillId="0" borderId="335" xfId="100" applyFont="1" applyBorder="1" applyAlignment="1">
      <alignment horizontal="center" vertical="center"/>
    </xf>
    <xf numFmtId="0" fontId="87" fillId="28" borderId="357" xfId="100" applyFont="1" applyFill="1" applyBorder="1" applyAlignment="1">
      <alignment horizontal="center" vertical="center"/>
    </xf>
    <xf numFmtId="0" fontId="87" fillId="28" borderId="0" xfId="100" applyFont="1" applyFill="1" applyBorder="1" applyAlignment="1">
      <alignment horizontal="center" vertical="center"/>
    </xf>
    <xf numFmtId="0" fontId="87" fillId="28" borderId="358" xfId="100" applyFont="1" applyFill="1" applyBorder="1" applyAlignment="1">
      <alignment horizontal="center" vertical="center"/>
    </xf>
    <xf numFmtId="0" fontId="87" fillId="28" borderId="32" xfId="100" applyFont="1" applyFill="1" applyBorder="1" applyAlignment="1">
      <alignment horizontal="center" vertical="center"/>
    </xf>
    <xf numFmtId="0" fontId="87" fillId="0" borderId="0" xfId="100" applyFont="1" applyBorder="1" applyAlignment="1">
      <alignment horizontal="center" vertical="center"/>
    </xf>
    <xf numFmtId="0" fontId="87" fillId="0" borderId="32" xfId="100" applyFont="1" applyBorder="1" applyAlignment="1">
      <alignment horizontal="center" vertical="center"/>
    </xf>
    <xf numFmtId="0" fontId="87" fillId="0" borderId="31" xfId="100" applyFont="1" applyBorder="1" applyAlignment="1">
      <alignment horizontal="center" vertical="center"/>
    </xf>
    <xf numFmtId="0" fontId="87" fillId="0" borderId="33" xfId="100" applyFont="1" applyBorder="1" applyAlignment="1">
      <alignment horizontal="center" vertical="center"/>
    </xf>
    <xf numFmtId="0" fontId="87" fillId="0" borderId="274" xfId="100" applyFont="1" applyBorder="1" applyAlignment="1">
      <alignment horizontal="right" vertical="center"/>
    </xf>
    <xf numFmtId="0" fontId="87" fillId="0" borderId="129" xfId="100" applyFont="1" applyBorder="1" applyAlignment="1">
      <alignment horizontal="right" vertical="center"/>
    </xf>
    <xf numFmtId="0" fontId="87" fillId="28" borderId="129" xfId="100" applyFont="1" applyFill="1" applyBorder="1" applyAlignment="1">
      <alignment horizontal="center" vertical="center"/>
    </xf>
    <xf numFmtId="0" fontId="74" fillId="0" borderId="16" xfId="0" applyFont="1" applyBorder="1" applyAlignment="1">
      <alignment horizontal="center" vertical="center"/>
    </xf>
    <xf numFmtId="0" fontId="74" fillId="0" borderId="0" xfId="0" applyFont="1" applyBorder="1" applyAlignment="1">
      <alignment horizontal="center" vertical="center"/>
    </xf>
    <xf numFmtId="0" fontId="74" fillId="0" borderId="15" xfId="0" applyFont="1" applyBorder="1" applyAlignment="1">
      <alignment horizontal="center" vertical="center"/>
    </xf>
    <xf numFmtId="0" fontId="53" fillId="0" borderId="11" xfId="0" applyFont="1" applyBorder="1" applyAlignment="1">
      <alignment horizontal="center" vertical="center" justifyLastLine="1"/>
    </xf>
    <xf numFmtId="0" fontId="53" fillId="0" borderId="26" xfId="0" applyFont="1" applyBorder="1" applyAlignment="1">
      <alignment horizontal="center" vertical="center" justifyLastLine="1"/>
    </xf>
    <xf numFmtId="0" fontId="53" fillId="27" borderId="11" xfId="0" applyFont="1" applyFill="1" applyBorder="1" applyAlignment="1">
      <alignment horizontal="center" vertical="center"/>
    </xf>
    <xf numFmtId="0" fontId="53" fillId="27" borderId="26" xfId="0" applyFont="1" applyFill="1" applyBorder="1" applyAlignment="1">
      <alignment horizontal="center" vertical="center"/>
    </xf>
    <xf numFmtId="0" fontId="53" fillId="27" borderId="12" xfId="0" applyFont="1" applyFill="1" applyBorder="1" applyAlignment="1">
      <alignment horizontal="center" vertical="center"/>
    </xf>
    <xf numFmtId="0" fontId="53" fillId="0" borderId="0" xfId="0" applyFont="1" applyBorder="1" applyAlignment="1">
      <alignment horizontal="center" vertical="center"/>
    </xf>
    <xf numFmtId="0" fontId="53" fillId="27" borderId="0" xfId="0" applyFont="1" applyFill="1" applyBorder="1" applyAlignment="1">
      <alignment horizontal="left" vertical="center"/>
    </xf>
    <xf numFmtId="0" fontId="53" fillId="27" borderId="16" xfId="0" applyFont="1" applyFill="1" applyBorder="1" applyAlignment="1">
      <alignment horizontal="center" vertical="center"/>
    </xf>
    <xf numFmtId="0" fontId="53" fillId="27" borderId="0" xfId="0" applyFont="1" applyFill="1" applyBorder="1" applyAlignment="1">
      <alignment horizontal="center" vertical="center"/>
    </xf>
    <xf numFmtId="0" fontId="53" fillId="27" borderId="15" xfId="0" applyFont="1" applyFill="1" applyBorder="1" applyAlignment="1">
      <alignment horizontal="left" vertical="center"/>
    </xf>
    <xf numFmtId="0" fontId="172" fillId="0" borderId="18" xfId="101" applyFont="1" applyBorder="1" applyAlignment="1">
      <alignment horizontal="center" vertical="center" wrapText="1"/>
    </xf>
    <xf numFmtId="38" fontId="172" fillId="27" borderId="26" xfId="101" applyNumberFormat="1" applyFont="1" applyFill="1" applyBorder="1" applyAlignment="1">
      <alignment horizontal="right" vertical="center"/>
    </xf>
    <xf numFmtId="176" fontId="53" fillId="27" borderId="11" xfId="0" applyNumberFormat="1" applyFont="1" applyFill="1" applyBorder="1" applyAlignment="1">
      <alignment horizontal="right" vertical="center"/>
    </xf>
    <xf numFmtId="176" fontId="53" fillId="27" borderId="26" xfId="0" applyNumberFormat="1" applyFont="1" applyFill="1" applyBorder="1" applyAlignment="1">
      <alignment horizontal="right" vertical="center"/>
    </xf>
    <xf numFmtId="176" fontId="53" fillId="27" borderId="26" xfId="0" applyNumberFormat="1" applyFont="1" applyFill="1" applyBorder="1" applyAlignment="1">
      <alignment horizontal="left" vertical="center"/>
    </xf>
    <xf numFmtId="176" fontId="53" fillId="27" borderId="12" xfId="0" applyNumberFormat="1" applyFont="1" applyFill="1" applyBorder="1" applyAlignment="1">
      <alignment horizontal="left" vertical="center"/>
    </xf>
    <xf numFmtId="0" fontId="117" fillId="0" borderId="16" xfId="0" applyFont="1" applyBorder="1" applyAlignment="1">
      <alignment horizontal="center" vertical="center"/>
    </xf>
    <xf numFmtId="0" fontId="117" fillId="0" borderId="0" xfId="0" applyFont="1" applyBorder="1" applyAlignment="1">
      <alignment horizontal="center" vertical="center"/>
    </xf>
    <xf numFmtId="0" fontId="117" fillId="0" borderId="15" xfId="0" applyFont="1" applyBorder="1" applyAlignment="1">
      <alignment horizontal="center" vertical="center"/>
    </xf>
    <xf numFmtId="0" fontId="53" fillId="0" borderId="0" xfId="0" applyFont="1" applyFill="1" applyBorder="1" applyAlignment="1">
      <alignment horizontal="left" vertical="center"/>
    </xf>
    <xf numFmtId="0" fontId="53" fillId="0" borderId="15" xfId="0" applyFont="1" applyFill="1" applyBorder="1" applyAlignment="1">
      <alignment horizontal="left" vertical="center"/>
    </xf>
    <xf numFmtId="0" fontId="58" fillId="0" borderId="11" xfId="0" applyFont="1" applyFill="1" applyBorder="1" applyAlignment="1">
      <alignment horizontal="center" vertical="center" wrapText="1"/>
    </xf>
    <xf numFmtId="0" fontId="58" fillId="0" borderId="26" xfId="0" applyFont="1" applyFill="1" applyBorder="1" applyAlignment="1">
      <alignment horizontal="center" vertical="center"/>
    </xf>
    <xf numFmtId="0" fontId="58" fillId="0" borderId="12" xfId="0" applyFont="1" applyFill="1" applyBorder="1" applyAlignment="1">
      <alignment horizontal="center" vertical="center"/>
    </xf>
    <xf numFmtId="0" fontId="58" fillId="0" borderId="11" xfId="0" applyFont="1" applyFill="1" applyBorder="1" applyAlignment="1">
      <alignment horizontal="center" vertical="center"/>
    </xf>
    <xf numFmtId="0" fontId="58" fillId="0" borderId="11" xfId="0" applyFont="1" applyBorder="1" applyAlignment="1">
      <alignment horizontal="center" vertical="center" justifyLastLine="1"/>
    </xf>
    <xf numFmtId="0" fontId="58" fillId="0" borderId="26" xfId="0" applyFont="1" applyBorder="1" applyAlignment="1">
      <alignment horizontal="center" vertical="center" justifyLastLine="1"/>
    </xf>
    <xf numFmtId="176" fontId="58" fillId="27" borderId="26" xfId="0" applyNumberFormat="1" applyFont="1" applyFill="1" applyBorder="1" applyAlignment="1">
      <alignment horizontal="left" vertical="center"/>
    </xf>
    <xf numFmtId="176" fontId="58" fillId="27" borderId="12" xfId="0" applyNumberFormat="1" applyFont="1" applyFill="1" applyBorder="1" applyAlignment="1">
      <alignment horizontal="left" vertical="center"/>
    </xf>
    <xf numFmtId="176" fontId="58" fillId="27" borderId="11" xfId="0" applyNumberFormat="1" applyFont="1" applyFill="1" applyBorder="1" applyAlignment="1">
      <alignment horizontal="right" vertical="center"/>
    </xf>
    <xf numFmtId="176" fontId="58" fillId="27" borderId="26" xfId="0" applyNumberFormat="1" applyFont="1" applyFill="1" applyBorder="1" applyAlignment="1">
      <alignment horizontal="right" vertical="center"/>
    </xf>
    <xf numFmtId="0" fontId="58" fillId="0" borderId="11" xfId="0" applyFont="1" applyBorder="1" applyAlignment="1">
      <alignment horizontal="center" vertical="center"/>
    </xf>
    <xf numFmtId="0" fontId="58" fillId="0" borderId="26" xfId="0" applyFont="1" applyBorder="1" applyAlignment="1">
      <alignment horizontal="center" vertical="center"/>
    </xf>
    <xf numFmtId="0" fontId="58" fillId="27" borderId="11" xfId="0" applyFont="1" applyFill="1" applyBorder="1" applyAlignment="1">
      <alignment horizontal="center" vertical="center"/>
    </xf>
    <xf numFmtId="0" fontId="58" fillId="27" borderId="26" xfId="0" applyFont="1" applyFill="1" applyBorder="1" applyAlignment="1">
      <alignment horizontal="center" vertical="center"/>
    </xf>
    <xf numFmtId="0" fontId="58" fillId="27" borderId="12" xfId="0" applyFont="1" applyFill="1" applyBorder="1" applyAlignment="1">
      <alignment horizontal="center" vertical="center"/>
    </xf>
    <xf numFmtId="0" fontId="58" fillId="28" borderId="13" xfId="0" applyFont="1" applyFill="1" applyBorder="1" applyAlignment="1">
      <alignment horizontal="center" vertical="center"/>
    </xf>
    <xf numFmtId="0" fontId="58" fillId="28" borderId="14" xfId="0" applyFont="1" applyFill="1" applyBorder="1" applyAlignment="1">
      <alignment horizontal="center" vertical="center"/>
    </xf>
    <xf numFmtId="0" fontId="58" fillId="28" borderId="25" xfId="0" applyFont="1" applyFill="1" applyBorder="1" applyAlignment="1">
      <alignment horizontal="center" vertical="center"/>
    </xf>
    <xf numFmtId="0" fontId="58" fillId="28" borderId="11" xfId="0" applyFont="1" applyFill="1" applyBorder="1" applyAlignment="1">
      <alignment horizontal="right" vertical="center"/>
    </xf>
    <xf numFmtId="0" fontId="58" fillId="28" borderId="12" xfId="0" applyFont="1" applyFill="1" applyBorder="1" applyAlignment="1">
      <alignment horizontal="right" vertical="center"/>
    </xf>
    <xf numFmtId="0" fontId="58" fillId="0" borderId="274" xfId="0" applyFont="1" applyBorder="1" applyAlignment="1">
      <alignment horizontal="center" vertical="center"/>
    </xf>
    <xf numFmtId="0" fontId="58" fillId="0" borderId="129" xfId="0" applyFont="1" applyBorder="1" applyAlignment="1">
      <alignment horizontal="center" vertical="center"/>
    </xf>
    <xf numFmtId="0" fontId="58" fillId="0" borderId="63" xfId="0" applyFont="1" applyBorder="1" applyAlignment="1">
      <alignment horizontal="center" vertical="center"/>
    </xf>
    <xf numFmtId="0" fontId="58" fillId="0" borderId="38" xfId="0" applyFont="1" applyBorder="1" applyAlignment="1">
      <alignment horizontal="left" vertical="center"/>
    </xf>
    <xf numFmtId="0" fontId="58" fillId="0" borderId="0" xfId="0" applyFont="1" applyBorder="1" applyAlignment="1">
      <alignment horizontal="left" vertical="center"/>
    </xf>
    <xf numFmtId="0" fontId="58" fillId="0" borderId="31" xfId="0" applyFont="1" applyBorder="1" applyAlignment="1">
      <alignment horizontal="left" vertical="center"/>
    </xf>
    <xf numFmtId="0" fontId="58" fillId="0" borderId="0" xfId="0" applyFont="1" applyBorder="1" applyAlignment="1">
      <alignment horizontal="center" vertical="center"/>
    </xf>
    <xf numFmtId="0" fontId="58" fillId="0" borderId="31" xfId="0" applyFont="1" applyBorder="1" applyAlignment="1">
      <alignment horizontal="center" vertical="center"/>
    </xf>
    <xf numFmtId="0" fontId="58" fillId="28" borderId="52" xfId="0" applyFont="1" applyFill="1" applyBorder="1" applyAlignment="1">
      <alignment horizontal="right" vertical="center"/>
    </xf>
    <xf numFmtId="0" fontId="58" fillId="28" borderId="53" xfId="0" applyFont="1" applyFill="1" applyBorder="1" applyAlignment="1">
      <alignment horizontal="right" vertical="center"/>
    </xf>
    <xf numFmtId="0" fontId="58" fillId="28" borderId="26" xfId="0" applyFont="1" applyFill="1" applyBorder="1" applyAlignment="1">
      <alignment horizontal="center" vertical="center"/>
    </xf>
    <xf numFmtId="0" fontId="58" fillId="0" borderId="38" xfId="0" applyFont="1" applyBorder="1" applyAlignment="1">
      <alignment horizontal="center" vertical="center"/>
    </xf>
    <xf numFmtId="0" fontId="58" fillId="0" borderId="44" xfId="0" applyFont="1" applyBorder="1" applyAlignment="1">
      <alignment horizontal="center" vertical="center"/>
    </xf>
    <xf numFmtId="0" fontId="58" fillId="0" borderId="32" xfId="0" applyFont="1" applyBorder="1" applyAlignment="1">
      <alignment horizontal="center" vertical="center"/>
    </xf>
    <xf numFmtId="0" fontId="58" fillId="28" borderId="11" xfId="0" applyFont="1" applyFill="1" applyBorder="1" applyAlignment="1">
      <alignment horizontal="center" vertical="center"/>
    </xf>
    <xf numFmtId="0" fontId="58" fillId="28" borderId="51" xfId="0" applyFont="1" applyFill="1" applyBorder="1" applyAlignment="1">
      <alignment horizontal="center" vertical="center"/>
    </xf>
    <xf numFmtId="0" fontId="58" fillId="28" borderId="52" xfId="0" applyFont="1" applyFill="1" applyBorder="1" applyAlignment="1">
      <alignment horizontal="center" vertical="center"/>
    </xf>
    <xf numFmtId="0" fontId="152" fillId="0" borderId="328" xfId="99" applyFont="1" applyFill="1" applyBorder="1" applyAlignment="1">
      <alignment horizontal="left" vertical="center" shrinkToFit="1"/>
    </xf>
    <xf numFmtId="0" fontId="152" fillId="0" borderId="184" xfId="99" applyFont="1" applyFill="1" applyBorder="1" applyAlignment="1">
      <alignment horizontal="left" vertical="center" shrinkToFit="1"/>
    </xf>
    <xf numFmtId="0" fontId="147" fillId="0" borderId="60" xfId="99" applyBorder="1" applyAlignment="1">
      <alignment horizontal="left" vertical="center"/>
    </xf>
    <xf numFmtId="0" fontId="147" fillId="0" borderId="137" xfId="99" applyBorder="1" applyAlignment="1">
      <alignment horizontal="left" vertical="center"/>
    </xf>
    <xf numFmtId="0" fontId="147" fillId="0" borderId="184" xfId="99" applyBorder="1" applyAlignment="1">
      <alignment horizontal="left" vertical="center"/>
    </xf>
    <xf numFmtId="0" fontId="147" fillId="0" borderId="329" xfId="99" applyBorder="1" applyAlignment="1">
      <alignment horizontal="left" vertical="center"/>
    </xf>
    <xf numFmtId="0" fontId="160" fillId="28" borderId="10" xfId="97" applyFont="1" applyFill="1" applyBorder="1" applyAlignment="1">
      <alignment horizontal="center" vertical="center" wrapText="1"/>
    </xf>
    <xf numFmtId="0" fontId="160" fillId="0" borderId="26" xfId="97" applyFont="1" applyFill="1" applyBorder="1" applyAlignment="1">
      <alignment horizontal="left" vertical="center" wrapText="1"/>
    </xf>
    <xf numFmtId="0" fontId="160" fillId="0" borderId="12" xfId="97" applyFont="1" applyFill="1" applyBorder="1" applyAlignment="1">
      <alignment horizontal="left" vertical="center" wrapText="1"/>
    </xf>
    <xf numFmtId="194" fontId="160" fillId="28" borderId="11" xfId="97" applyNumberFormat="1" applyFont="1" applyFill="1" applyBorder="1" applyAlignment="1">
      <alignment horizontal="right" vertical="center" wrapText="1"/>
    </xf>
    <xf numFmtId="194" fontId="160" fillId="28" borderId="26" xfId="97" applyNumberFormat="1" applyFont="1" applyFill="1" applyBorder="1" applyAlignment="1">
      <alignment horizontal="right" vertical="center" wrapText="1"/>
    </xf>
    <xf numFmtId="0" fontId="116" fillId="27" borderId="0" xfId="97" applyFont="1" applyFill="1" applyBorder="1" applyAlignment="1">
      <alignment horizontal="left" vertical="center" wrapText="1"/>
    </xf>
    <xf numFmtId="0" fontId="116" fillId="0" borderId="13" xfId="97" applyFont="1" applyBorder="1" applyAlignment="1">
      <alignment horizontal="center" vertical="top" wrapText="1"/>
    </xf>
    <xf numFmtId="0" fontId="116" fillId="0" borderId="14" xfId="97" applyFont="1" applyBorder="1" applyAlignment="1">
      <alignment horizontal="center" vertical="top" wrapText="1"/>
    </xf>
    <xf numFmtId="0" fontId="154" fillId="0" borderId="11" xfId="97" applyFont="1" applyBorder="1" applyAlignment="1">
      <alignment horizontal="center" vertical="center" wrapText="1"/>
    </xf>
    <xf numFmtId="0" fontId="154" fillId="0" borderId="26" xfId="97" applyFont="1" applyBorder="1" applyAlignment="1">
      <alignment horizontal="center" vertical="center" wrapText="1"/>
    </xf>
    <xf numFmtId="0" fontId="154" fillId="0" borderId="12" xfId="97" applyFont="1" applyBorder="1" applyAlignment="1">
      <alignment horizontal="center" vertical="center" wrapText="1"/>
    </xf>
    <xf numFmtId="0" fontId="116" fillId="0" borderId="11" xfId="97" applyFont="1" applyBorder="1" applyAlignment="1">
      <alignment horizontal="center" vertical="top" wrapText="1"/>
    </xf>
    <xf numFmtId="0" fontId="116" fillId="0" borderId="26" xfId="97" applyFont="1" applyBorder="1" applyAlignment="1">
      <alignment horizontal="center" vertical="top" wrapText="1"/>
    </xf>
    <xf numFmtId="0" fontId="116" fillId="0" borderId="12" xfId="97" applyFont="1" applyBorder="1" applyAlignment="1">
      <alignment horizontal="center" vertical="top" wrapText="1"/>
    </xf>
    <xf numFmtId="0" fontId="160" fillId="0" borderId="13" xfId="97" applyFont="1" applyBorder="1" applyAlignment="1">
      <alignment horizontal="center" vertical="center" wrapText="1"/>
    </xf>
    <xf numFmtId="0" fontId="160" fillId="0" borderId="25" xfId="97" applyFont="1" applyBorder="1" applyAlignment="1">
      <alignment horizontal="center" vertical="center" wrapText="1"/>
    </xf>
    <xf numFmtId="0" fontId="160" fillId="0" borderId="17"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18" xfId="97" applyFont="1" applyBorder="1" applyAlignment="1">
      <alignment horizontal="center" vertical="center" wrapText="1"/>
    </xf>
    <xf numFmtId="0" fontId="85" fillId="28" borderId="18" xfId="97" applyFont="1" applyFill="1" applyBorder="1" applyAlignment="1">
      <alignment horizontal="center" vertical="center" wrapText="1"/>
    </xf>
    <xf numFmtId="0" fontId="160" fillId="27" borderId="18" xfId="97" applyFont="1" applyFill="1" applyBorder="1" applyAlignment="1">
      <alignment horizontal="center" vertical="center" wrapText="1"/>
    </xf>
    <xf numFmtId="0" fontId="158" fillId="0" borderId="0" xfId="97" applyFont="1" applyBorder="1" applyAlignment="1">
      <alignment horizontal="center" vertical="center" wrapText="1"/>
    </xf>
    <xf numFmtId="0" fontId="155" fillId="0" borderId="0" xfId="97" applyFont="1" applyBorder="1" applyAlignment="1">
      <alignment horizontal="center" vertical="center" wrapText="1"/>
    </xf>
    <xf numFmtId="0" fontId="160" fillId="27" borderId="0" xfId="97" applyFont="1" applyFill="1" applyBorder="1" applyAlignment="1">
      <alignment horizontal="center" vertical="center" wrapText="1"/>
    </xf>
    <xf numFmtId="0" fontId="160" fillId="27" borderId="14" xfId="97" applyFont="1" applyFill="1" applyBorder="1" applyAlignment="1">
      <alignment horizontal="center" vertical="center" wrapText="1"/>
    </xf>
    <xf numFmtId="0" fontId="0" fillId="28" borderId="10" xfId="0" applyFill="1" applyBorder="1" applyAlignment="1">
      <alignment horizontal="center"/>
    </xf>
    <xf numFmtId="0" fontId="0" fillId="0" borderId="10" xfId="0" applyBorder="1" applyAlignment="1">
      <alignment horizontal="center"/>
    </xf>
    <xf numFmtId="0" fontId="0" fillId="27" borderId="10" xfId="0" applyFill="1" applyBorder="1" applyAlignment="1">
      <alignment horizontal="center"/>
    </xf>
    <xf numFmtId="0" fontId="85" fillId="0" borderId="0" xfId="0" applyFont="1" applyAlignment="1">
      <alignment horizontal="center" vertical="center"/>
    </xf>
    <xf numFmtId="0" fontId="26" fillId="0" borderId="18" xfId="0" applyFont="1" applyBorder="1" applyAlignment="1">
      <alignment horizontal="center" vertical="center" textRotation="255"/>
    </xf>
    <xf numFmtId="0" fontId="26" fillId="0" borderId="144" xfId="0" applyFont="1" applyBorder="1" applyAlignment="1">
      <alignment horizontal="center" vertical="center" textRotation="255"/>
    </xf>
    <xf numFmtId="0" fontId="20" fillId="0" borderId="18" xfId="0" applyFont="1" applyBorder="1" applyAlignment="1">
      <alignment horizontal="left" vertical="top" wrapText="1"/>
    </xf>
    <xf numFmtId="0" fontId="20" fillId="0" borderId="18" xfId="0" applyFont="1" applyBorder="1" applyAlignment="1">
      <alignment horizontal="left" vertical="top"/>
    </xf>
    <xf numFmtId="0" fontId="20" fillId="0" borderId="144" xfId="0" applyFont="1" applyBorder="1" applyAlignment="1">
      <alignment horizontal="left" vertical="top"/>
    </xf>
    <xf numFmtId="0" fontId="0" fillId="0" borderId="98" xfId="0" applyBorder="1" applyAlignment="1">
      <alignment horizontal="center" vertical="center" textRotation="255"/>
    </xf>
    <xf numFmtId="0" fontId="0" fillId="0" borderId="101" xfId="0" applyBorder="1" applyAlignment="1">
      <alignment horizontal="center" vertical="center" textRotation="255"/>
    </xf>
    <xf numFmtId="0" fontId="0" fillId="0" borderId="104" xfId="0" applyBorder="1" applyAlignment="1">
      <alignment horizontal="center" vertical="center" textRotation="255"/>
    </xf>
    <xf numFmtId="0" fontId="0" fillId="0" borderId="20" xfId="0" applyBorder="1" applyAlignment="1">
      <alignment horizontal="center" vertical="center" textRotation="255"/>
    </xf>
    <xf numFmtId="0" fontId="0" fillId="0" borderId="21" xfId="0" applyBorder="1" applyAlignment="1">
      <alignment horizontal="center" vertical="center" textRotation="255"/>
    </xf>
    <xf numFmtId="0" fontId="0" fillId="0" borderId="105" xfId="0" applyBorder="1" applyAlignment="1">
      <alignment horizontal="center" vertical="center" textRotation="255"/>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0" fillId="0" borderId="18" xfId="0" applyBorder="1" applyAlignment="1">
      <alignment horizontal="center" vertical="center" textRotation="255"/>
    </xf>
    <xf numFmtId="0" fontId="0" fillId="0" borderId="141" xfId="0" applyBorder="1" applyAlignment="1">
      <alignment horizontal="center" vertical="center" textRotation="255"/>
    </xf>
    <xf numFmtId="0" fontId="0" fillId="0" borderId="139" xfId="0" applyBorder="1" applyAlignment="1">
      <alignment horizontal="center" vertical="center"/>
    </xf>
    <xf numFmtId="0" fontId="0" fillId="0" borderId="139" xfId="0" applyBorder="1" applyAlignment="1">
      <alignment horizontal="center" vertical="center" wrapText="1"/>
    </xf>
    <xf numFmtId="0" fontId="0" fillId="0" borderId="18" xfId="0" applyBorder="1" applyAlignment="1">
      <alignment horizontal="center" vertical="center" wrapText="1"/>
    </xf>
    <xf numFmtId="0" fontId="0" fillId="0" borderId="266" xfId="0" applyBorder="1" applyAlignment="1">
      <alignment horizontal="center" vertical="center"/>
    </xf>
    <xf numFmtId="0" fontId="0" fillId="0" borderId="142" xfId="0" applyBorder="1" applyAlignment="1">
      <alignment horizontal="center" vertical="center"/>
    </xf>
    <xf numFmtId="0" fontId="0" fillId="0" borderId="138" xfId="0" applyBorder="1" applyAlignment="1">
      <alignment horizontal="center" vertical="center" textRotation="255"/>
    </xf>
    <xf numFmtId="0" fontId="0" fillId="0" borderId="139" xfId="0" applyBorder="1" applyAlignment="1">
      <alignment horizontal="center" vertical="center" textRotation="255"/>
    </xf>
    <xf numFmtId="0" fontId="0" fillId="0" borderId="18" xfId="0" applyBorder="1" applyAlignment="1">
      <alignment horizontal="center" vertical="center"/>
    </xf>
    <xf numFmtId="0" fontId="233" fillId="0" borderId="0" xfId="54" applyFont="1" applyFill="1" applyAlignment="1">
      <alignment horizontal="center"/>
    </xf>
    <xf numFmtId="0" fontId="95" fillId="28" borderId="10" xfId="54" applyFont="1" applyFill="1" applyBorder="1" applyAlignment="1">
      <alignment horizontal="center" vertical="center" shrinkToFit="1"/>
    </xf>
    <xf numFmtId="0" fontId="37" fillId="0" borderId="127" xfId="54" applyFont="1" applyFill="1" applyBorder="1" applyAlignment="1">
      <alignment horizontal="center" vertical="center" textRotation="255"/>
    </xf>
    <xf numFmtId="0" fontId="37" fillId="0" borderId="117" xfId="54" applyFont="1" applyFill="1" applyBorder="1" applyAlignment="1">
      <alignment horizontal="center" vertical="center" textRotation="255"/>
    </xf>
    <xf numFmtId="0" fontId="37" fillId="0" borderId="42" xfId="54" applyFont="1" applyFill="1" applyBorder="1" applyAlignment="1">
      <alignment horizontal="center" vertical="center" textRotation="255"/>
    </xf>
    <xf numFmtId="0" fontId="37" fillId="0" borderId="115" xfId="54" applyFont="1" applyFill="1" applyBorder="1" applyAlignment="1">
      <alignment horizontal="center" vertical="center" textRotation="255"/>
    </xf>
    <xf numFmtId="0" fontId="37" fillId="0" borderId="37" xfId="54" applyFont="1" applyFill="1" applyBorder="1" applyAlignment="1">
      <alignment horizontal="center" vertical="center" wrapText="1"/>
    </xf>
    <xf numFmtId="0" fontId="37" fillId="0" borderId="29" xfId="54" applyFont="1" applyFill="1" applyBorder="1" applyAlignment="1">
      <alignment horizontal="center" vertical="center" wrapText="1"/>
    </xf>
    <xf numFmtId="0" fontId="37" fillId="0" borderId="30" xfId="54" applyFont="1" applyFill="1" applyBorder="1" applyAlignment="1">
      <alignment horizontal="center" vertical="center" wrapText="1"/>
    </xf>
    <xf numFmtId="0" fontId="37" fillId="0" borderId="41" xfId="54" applyFont="1" applyFill="1" applyBorder="1" applyAlignment="1">
      <alignment horizontal="center" vertical="center" wrapText="1"/>
    </xf>
    <xf numFmtId="0" fontId="37" fillId="0" borderId="10" xfId="54" applyFont="1" applyFill="1" applyBorder="1" applyAlignment="1">
      <alignment horizontal="center" vertical="center" wrapText="1"/>
    </xf>
    <xf numFmtId="0" fontId="37" fillId="0" borderId="34" xfId="54" applyFont="1" applyFill="1" applyBorder="1" applyAlignment="1">
      <alignment horizontal="center" vertical="center" wrapText="1"/>
    </xf>
    <xf numFmtId="0" fontId="37" fillId="0" borderId="101" xfId="54" applyFont="1" applyFill="1" applyBorder="1" applyAlignment="1">
      <alignment horizontal="center" wrapText="1"/>
    </xf>
    <xf numFmtId="0" fontId="37" fillId="28" borderId="16" xfId="54" quotePrefix="1" applyFont="1" applyFill="1" applyBorder="1" applyAlignment="1">
      <alignment horizontal="right" vertical="center"/>
    </xf>
    <xf numFmtId="0" fontId="37" fillId="28" borderId="16" xfId="54" applyFont="1" applyFill="1" applyBorder="1" applyAlignment="1">
      <alignment horizontal="right" vertical="center"/>
    </xf>
    <xf numFmtId="0" fontId="37" fillId="0" borderId="16" xfId="54" applyFont="1" applyFill="1" applyBorder="1" applyAlignment="1">
      <alignment horizontal="right" vertical="center"/>
    </xf>
    <xf numFmtId="0" fontId="95" fillId="28" borderId="139" xfId="54" applyFont="1" applyFill="1" applyBorder="1" applyAlignment="1">
      <alignment horizontal="center" vertical="center" shrinkToFit="1"/>
    </xf>
    <xf numFmtId="0" fontId="95" fillId="28" borderId="266" xfId="54" applyFont="1" applyFill="1" applyBorder="1" applyAlignment="1">
      <alignment horizontal="center" vertical="center" shrinkToFit="1"/>
    </xf>
    <xf numFmtId="0" fontId="95" fillId="0" borderId="45" xfId="54" applyFont="1" applyFill="1" applyBorder="1" applyAlignment="1">
      <alignment horizontal="center"/>
    </xf>
    <xf numFmtId="0" fontId="95" fillId="0" borderId="47" xfId="54" applyFont="1" applyFill="1" applyBorder="1" applyAlignment="1">
      <alignment horizontal="center"/>
    </xf>
    <xf numFmtId="0" fontId="95" fillId="0" borderId="0" xfId="54" applyFont="1" applyFill="1" applyBorder="1" applyAlignment="1">
      <alignment vertical="center" shrinkToFit="1"/>
    </xf>
    <xf numFmtId="0" fontId="95" fillId="0" borderId="31" xfId="54" applyFont="1" applyFill="1" applyBorder="1" applyAlignment="1">
      <alignment vertical="center" shrinkToFit="1"/>
    </xf>
    <xf numFmtId="0" fontId="95" fillId="28" borderId="18" xfId="54" applyFont="1" applyFill="1" applyBorder="1" applyAlignment="1">
      <alignment horizontal="center" vertical="center" shrinkToFit="1"/>
    </xf>
    <xf numFmtId="0" fontId="95" fillId="28" borderId="142" xfId="54" applyFont="1" applyFill="1" applyBorder="1" applyAlignment="1">
      <alignment horizontal="center" vertical="center" shrinkToFit="1"/>
    </xf>
    <xf numFmtId="0" fontId="95" fillId="0" borderId="117" xfId="54" applyFont="1" applyFill="1" applyBorder="1" applyAlignment="1">
      <alignment horizontal="center"/>
    </xf>
    <xf numFmtId="0" fontId="95" fillId="0" borderId="12" xfId="54" applyFont="1" applyFill="1" applyBorder="1" applyAlignment="1">
      <alignment horizontal="center"/>
    </xf>
    <xf numFmtId="0" fontId="95" fillId="0" borderId="11" xfId="54" applyFont="1" applyFill="1" applyBorder="1" applyAlignment="1">
      <alignment horizontal="center"/>
    </xf>
    <xf numFmtId="0" fontId="95" fillId="0" borderId="127" xfId="54" applyFont="1" applyFill="1" applyBorder="1" applyAlignment="1">
      <alignment horizontal="center"/>
    </xf>
    <xf numFmtId="0" fontId="234" fillId="0" borderId="117" xfId="54" applyFont="1" applyFill="1" applyBorder="1" applyAlignment="1">
      <alignment horizontal="center"/>
    </xf>
    <xf numFmtId="0" fontId="234" fillId="0" borderId="12" xfId="54" applyFont="1" applyFill="1" applyBorder="1" applyAlignment="1">
      <alignment horizontal="center"/>
    </xf>
    <xf numFmtId="0" fontId="234" fillId="0" borderId="11" xfId="54" applyFont="1" applyFill="1" applyBorder="1" applyAlignment="1">
      <alignment horizontal="center"/>
    </xf>
    <xf numFmtId="56" fontId="95" fillId="28" borderId="117" xfId="54" applyNumberFormat="1" applyFont="1" applyFill="1" applyBorder="1" applyAlignment="1">
      <alignment horizontal="center"/>
    </xf>
    <xf numFmtId="0" fontId="95" fillId="28" borderId="12" xfId="54" applyFont="1" applyFill="1" applyBorder="1" applyAlignment="1">
      <alignment horizontal="center"/>
    </xf>
    <xf numFmtId="56" fontId="95" fillId="0" borderId="11" xfId="54" applyNumberFormat="1" applyFont="1" applyFill="1" applyBorder="1" applyAlignment="1">
      <alignment horizontal="center"/>
    </xf>
    <xf numFmtId="0" fontId="37" fillId="0" borderId="363" xfId="54" applyFont="1" applyFill="1" applyBorder="1" applyAlignment="1">
      <alignment horizontal="center"/>
    </xf>
    <xf numFmtId="0" fontId="37" fillId="0" borderId="364" xfId="54" applyFont="1" applyFill="1" applyBorder="1" applyAlignment="1">
      <alignment horizontal="center"/>
    </xf>
    <xf numFmtId="0" fontId="37" fillId="0" borderId="365" xfId="54" applyFont="1" applyFill="1" applyBorder="1" applyAlignment="1">
      <alignment horizontal="center"/>
    </xf>
    <xf numFmtId="0" fontId="37" fillId="0" borderId="366" xfId="54" applyFont="1" applyFill="1" applyBorder="1" applyAlignment="1">
      <alignment horizontal="center"/>
    </xf>
    <xf numFmtId="0" fontId="37" fillId="0" borderId="367" xfId="54" applyFont="1" applyFill="1" applyBorder="1" applyAlignment="1">
      <alignment horizontal="center"/>
    </xf>
    <xf numFmtId="0" fontId="37" fillId="0" borderId="368" xfId="54" applyFont="1" applyFill="1" applyBorder="1" applyAlignment="1">
      <alignment horizontal="center"/>
    </xf>
    <xf numFmtId="0" fontId="37" fillId="0" borderId="369" xfId="54" applyFont="1" applyFill="1" applyBorder="1" applyAlignment="1">
      <alignment horizontal="center"/>
    </xf>
    <xf numFmtId="0" fontId="37" fillId="0" borderId="370" xfId="54" applyFont="1" applyFill="1" applyBorder="1" applyAlignment="1">
      <alignment horizontal="center"/>
    </xf>
    <xf numFmtId="0" fontId="37" fillId="0" borderId="371" xfId="54" applyFont="1" applyFill="1" applyBorder="1" applyAlignment="1">
      <alignment horizontal="center"/>
    </xf>
    <xf numFmtId="56" fontId="95" fillId="0" borderId="115" xfId="54" applyNumberFormat="1" applyFont="1" applyFill="1" applyBorder="1" applyAlignment="1">
      <alignment horizontal="center"/>
    </xf>
    <xf numFmtId="0" fontId="95" fillId="0" borderId="53" xfId="54" applyFont="1" applyFill="1" applyBorder="1" applyAlignment="1">
      <alignment horizontal="center"/>
    </xf>
    <xf numFmtId="0" fontId="95" fillId="0" borderId="52" xfId="54" applyFont="1" applyFill="1" applyBorder="1" applyAlignment="1">
      <alignment horizontal="center"/>
    </xf>
    <xf numFmtId="0" fontId="62" fillId="0" borderId="274" xfId="53" applyBorder="1" applyAlignment="1">
      <alignment horizontal="center" vertical="center"/>
    </xf>
    <xf numFmtId="0" fontId="62" fillId="0" borderId="129" xfId="53" applyBorder="1" applyAlignment="1">
      <alignment horizontal="center" vertical="center"/>
    </xf>
    <xf numFmtId="0" fontId="62" fillId="28" borderId="0" xfId="53" applyFill="1" applyBorder="1" applyAlignment="1">
      <alignment horizontal="right" vertical="center"/>
    </xf>
    <xf numFmtId="0" fontId="62" fillId="0" borderId="0" xfId="53" applyBorder="1" applyAlignment="1">
      <alignment horizontal="right" vertical="center"/>
    </xf>
    <xf numFmtId="0" fontId="95" fillId="0" borderId="10" xfId="54" applyFont="1" applyFill="1" applyBorder="1" applyAlignment="1">
      <alignment horizontal="right"/>
    </xf>
    <xf numFmtId="0" fontId="95" fillId="28" borderId="10" xfId="54" applyFont="1" applyFill="1" applyBorder="1" applyAlignment="1">
      <alignment horizontal="center"/>
    </xf>
    <xf numFmtId="0" fontId="95" fillId="27" borderId="10" xfId="54" applyFont="1" applyFill="1" applyBorder="1" applyAlignment="1">
      <alignment horizontal="center"/>
    </xf>
    <xf numFmtId="0" fontId="62" fillId="0" borderId="38" xfId="53" applyBorder="1" applyAlignment="1">
      <alignment horizontal="left" vertical="center"/>
    </xf>
    <xf numFmtId="0" fontId="62" fillId="0" borderId="0" xfId="53" applyBorder="1" applyAlignment="1">
      <alignment horizontal="left" vertical="center"/>
    </xf>
    <xf numFmtId="0" fontId="62" fillId="0" borderId="31" xfId="53" applyBorder="1" applyAlignment="1">
      <alignment horizontal="left" vertical="center"/>
    </xf>
    <xf numFmtId="0" fontId="62" fillId="0" borderId="383" xfId="53" applyBorder="1" applyAlignment="1">
      <alignment horizontal="left" vertical="center"/>
    </xf>
    <xf numFmtId="0" fontId="62" fillId="0" borderId="382" xfId="53" applyBorder="1" applyAlignment="1">
      <alignment horizontal="left" vertical="center"/>
    </xf>
    <xf numFmtId="0" fontId="62" fillId="0" borderId="384" xfId="53" applyBorder="1" applyAlignment="1">
      <alignment horizontal="left" vertical="center"/>
    </xf>
    <xf numFmtId="0" fontId="62" fillId="28" borderId="10" xfId="53" applyFill="1" applyBorder="1" applyAlignment="1">
      <alignment horizontal="center" vertical="center"/>
    </xf>
    <xf numFmtId="0" fontId="37" fillId="28" borderId="10" xfId="54" applyFont="1" applyFill="1" applyBorder="1" applyAlignment="1">
      <alignment horizontal="center"/>
    </xf>
    <xf numFmtId="0" fontId="62" fillId="28" borderId="382" xfId="53" applyFill="1" applyBorder="1" applyAlignment="1">
      <alignment horizontal="right" vertical="center"/>
    </xf>
    <xf numFmtId="0" fontId="62" fillId="28" borderId="38" xfId="53" applyFill="1" applyBorder="1" applyAlignment="1">
      <alignment horizontal="center" vertical="center"/>
    </xf>
    <xf numFmtId="0" fontId="62" fillId="28" borderId="0" xfId="53" applyFill="1" applyBorder="1" applyAlignment="1">
      <alignment horizontal="center" vertical="center"/>
    </xf>
    <xf numFmtId="0" fontId="62" fillId="0" borderId="38" xfId="53" applyBorder="1" applyAlignment="1">
      <alignment horizontal="center" vertical="center"/>
    </xf>
    <xf numFmtId="0" fontId="62" fillId="0" borderId="0" xfId="53" applyBorder="1" applyAlignment="1">
      <alignment horizontal="center" vertical="center"/>
    </xf>
    <xf numFmtId="0" fontId="26" fillId="0" borderId="126" xfId="0" applyFont="1" applyBorder="1" applyAlignment="1">
      <alignment horizontal="center" vertical="center"/>
    </xf>
    <xf numFmtId="0" fontId="26" fillId="0" borderId="55" xfId="0" applyFont="1" applyBorder="1" applyAlignment="1">
      <alignment horizontal="center" vertical="center"/>
    </xf>
    <xf numFmtId="0" fontId="26" fillId="0" borderId="17" xfId="0" applyFont="1" applyBorder="1" applyAlignment="1">
      <alignment horizontal="center" vertical="center"/>
    </xf>
    <xf numFmtId="0" fontId="26" fillId="0" borderId="24" xfId="0" applyFont="1" applyBorder="1" applyAlignment="1">
      <alignment horizontal="center" vertical="center"/>
    </xf>
    <xf numFmtId="0" fontId="26" fillId="0" borderId="98" xfId="0" applyFont="1" applyBorder="1" applyAlignment="1">
      <alignment horizontal="center" vertical="center" textRotation="255"/>
    </xf>
    <xf numFmtId="0" fontId="26" fillId="0" borderId="101" xfId="0" applyFont="1" applyBorder="1" applyAlignment="1">
      <alignment horizontal="center" vertical="center" textRotation="255"/>
    </xf>
    <xf numFmtId="0" fontId="26" fillId="0" borderId="104" xfId="0" applyFont="1" applyBorder="1" applyAlignment="1">
      <alignment horizontal="center" vertical="center" textRotation="255"/>
    </xf>
    <xf numFmtId="0" fontId="26" fillId="0" borderId="141" xfId="0" applyFont="1" applyBorder="1" applyAlignment="1">
      <alignment horizontal="center" vertical="center" textRotation="255"/>
    </xf>
    <xf numFmtId="0" fontId="236" fillId="0" borderId="18" xfId="0" quotePrefix="1" applyFont="1" applyBorder="1" applyAlignment="1">
      <alignment horizontal="center" vertical="center" textRotation="255"/>
    </xf>
    <xf numFmtId="0" fontId="236" fillId="0" borderId="18" xfId="0" applyFont="1" applyBorder="1" applyAlignment="1">
      <alignment horizontal="center" vertical="center" textRotation="255"/>
    </xf>
    <xf numFmtId="14" fontId="236" fillId="0" borderId="18" xfId="0" quotePrefix="1" applyNumberFormat="1" applyFont="1" applyBorder="1" applyAlignment="1">
      <alignment horizontal="center" vertical="center" textRotation="255"/>
    </xf>
    <xf numFmtId="0" fontId="236" fillId="0" borderId="18" xfId="0" applyNumberFormat="1" applyFont="1" applyBorder="1" applyAlignment="1">
      <alignment horizontal="center" vertical="center" textRotation="255"/>
    </xf>
    <xf numFmtId="0" fontId="26" fillId="0" borderId="18" xfId="0" quotePrefix="1" applyFont="1" applyBorder="1" applyAlignment="1">
      <alignment horizontal="center" vertical="center" textRotation="255"/>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1" xfId="0" applyFont="1" applyBorder="1" applyAlignment="1">
      <alignment horizontal="center" vertical="center" wrapText="1"/>
    </xf>
    <xf numFmtId="0" fontId="34" fillId="0" borderId="105" xfId="0" applyFont="1" applyBorder="1" applyAlignment="1">
      <alignment horizontal="center" vertical="center" wrapText="1"/>
    </xf>
    <xf numFmtId="0" fontId="26" fillId="0" borderId="138" xfId="0" applyFont="1" applyBorder="1" applyAlignment="1">
      <alignment horizontal="center" vertical="center" textRotation="255"/>
    </xf>
    <xf numFmtId="0" fontId="26" fillId="0" borderId="139" xfId="0" applyFont="1" applyBorder="1" applyAlignment="1">
      <alignment horizontal="center" vertical="center" textRotation="255"/>
    </xf>
    <xf numFmtId="0" fontId="26" fillId="0" borderId="139" xfId="0" applyFont="1" applyBorder="1" applyAlignment="1">
      <alignment horizontal="center" vertical="center"/>
    </xf>
    <xf numFmtId="0" fontId="26" fillId="0" borderId="18" xfId="0" applyFont="1" applyBorder="1" applyAlignment="1">
      <alignment horizontal="center" vertical="center"/>
    </xf>
    <xf numFmtId="0" fontId="26" fillId="0" borderId="13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66" xfId="0" applyFont="1" applyBorder="1" applyAlignment="1">
      <alignment horizontal="center" vertical="center"/>
    </xf>
    <xf numFmtId="0" fontId="26" fillId="0" borderId="142" xfId="0" applyFont="1" applyBorder="1" applyAlignment="1">
      <alignment horizontal="center" vertical="center"/>
    </xf>
    <xf numFmtId="56" fontId="95" fillId="28" borderId="115" xfId="54" applyNumberFormat="1" applyFont="1" applyFill="1" applyBorder="1" applyAlignment="1">
      <alignment horizontal="center"/>
    </xf>
    <xf numFmtId="0" fontId="95" fillId="28" borderId="53" xfId="54" applyFont="1" applyFill="1" applyBorder="1" applyAlignment="1">
      <alignment horizontal="center"/>
    </xf>
    <xf numFmtId="56" fontId="95" fillId="28" borderId="11" xfId="54" applyNumberFormat="1" applyFont="1" applyFill="1" applyBorder="1" applyAlignment="1">
      <alignment horizontal="center"/>
    </xf>
    <xf numFmtId="0" fontId="16" fillId="29" borderId="26" xfId="0" applyFont="1" applyFill="1" applyBorder="1" applyAlignment="1" applyProtection="1">
      <alignment vertical="center" shrinkToFit="1"/>
      <protection locked="0"/>
    </xf>
    <xf numFmtId="0" fontId="15" fillId="29" borderId="11" xfId="0" applyFont="1" applyFill="1" applyBorder="1" applyAlignment="1" applyProtection="1">
      <alignment horizontal="center" vertical="center" shrinkToFit="1"/>
      <protection locked="0"/>
    </xf>
    <xf numFmtId="0" fontId="15" fillId="29" borderId="26" xfId="0" applyFont="1" applyFill="1" applyBorder="1" applyAlignment="1" applyProtection="1">
      <alignment horizontal="center" vertical="center" shrinkToFit="1"/>
      <protection locked="0"/>
    </xf>
    <xf numFmtId="0" fontId="15" fillId="29" borderId="12" xfId="0" applyFont="1" applyFill="1" applyBorder="1" applyAlignment="1" applyProtection="1">
      <alignment horizontal="center" vertical="center" shrinkToFit="1"/>
      <protection locked="0"/>
    </xf>
    <xf numFmtId="38" fontId="16" fillId="29" borderId="26" xfId="33" applyFont="1" applyFill="1" applyBorder="1" applyAlignment="1" applyProtection="1">
      <alignment vertical="center" shrinkToFit="1"/>
      <protection locked="0"/>
    </xf>
    <xf numFmtId="176" fontId="56" fillId="31" borderId="0" xfId="56" applyNumberFormat="1" applyFont="1" applyFill="1" applyBorder="1" applyAlignment="1">
      <alignment horizontal="center" vertical="center" shrinkToFit="1"/>
    </xf>
    <xf numFmtId="0" fontId="62" fillId="28" borderId="0" xfId="82" applyFill="1" applyAlignment="1">
      <alignment horizontal="left"/>
    </xf>
    <xf numFmtId="0" fontId="62" fillId="27" borderId="0" xfId="82" applyFill="1" applyAlignment="1">
      <alignment horizontal="left"/>
    </xf>
    <xf numFmtId="0" fontId="111" fillId="0" borderId="0" xfId="82" applyFont="1" applyFill="1" applyAlignment="1">
      <alignment horizontal="left"/>
    </xf>
    <xf numFmtId="0" fontId="112" fillId="0" borderId="0" xfId="82" applyFont="1" applyAlignment="1">
      <alignment horizontal="center"/>
    </xf>
    <xf numFmtId="0" fontId="62" fillId="28" borderId="0" xfId="82" applyFill="1" applyAlignment="1">
      <alignment horizontal="center"/>
    </xf>
    <xf numFmtId="0" fontId="62" fillId="25" borderId="0" xfId="82" applyFill="1" applyAlignment="1">
      <alignment horizontal="left"/>
    </xf>
    <xf numFmtId="0" fontId="62" fillId="25" borderId="0" xfId="82" applyFill="1" applyAlignment="1">
      <alignment horizontal="right"/>
    </xf>
    <xf numFmtId="0" fontId="62" fillId="25" borderId="0" xfId="82" applyFill="1" applyAlignment="1">
      <alignment horizontal="center"/>
    </xf>
    <xf numFmtId="0" fontId="175" fillId="28" borderId="10" xfId="99" applyFont="1" applyFill="1" applyBorder="1" applyAlignment="1">
      <alignment horizontal="center" vertical="center"/>
    </xf>
    <xf numFmtId="0" fontId="175" fillId="28" borderId="11" xfId="99" applyFont="1" applyFill="1" applyBorder="1" applyAlignment="1">
      <alignment horizontal="center" vertical="center"/>
    </xf>
    <xf numFmtId="0" fontId="175" fillId="28" borderId="26" xfId="99" applyFont="1" applyFill="1" applyBorder="1" applyAlignment="1">
      <alignment horizontal="center" vertical="center"/>
    </xf>
    <xf numFmtId="0" fontId="175" fillId="28" borderId="12" xfId="99" applyFont="1" applyFill="1" applyBorder="1" applyAlignment="1">
      <alignment horizontal="center" vertical="center"/>
    </xf>
    <xf numFmtId="0" fontId="175" fillId="28" borderId="0" xfId="99" applyFont="1" applyFill="1" applyAlignment="1">
      <alignment horizontal="left" vertical="center"/>
    </xf>
    <xf numFmtId="0" fontId="175" fillId="0" borderId="0" xfId="99" applyFont="1" applyFill="1" applyAlignment="1">
      <alignment horizontal="left" vertical="center"/>
    </xf>
    <xf numFmtId="0" fontId="79" fillId="0" borderId="0" xfId="65" applyFont="1" applyAlignment="1">
      <alignment horizontal="center" vertical="center"/>
    </xf>
    <xf numFmtId="0" fontId="58" fillId="0" borderId="0" xfId="65" applyFont="1" applyAlignment="1">
      <alignment horizontal="center" vertical="center"/>
    </xf>
    <xf numFmtId="0" fontId="58" fillId="28" borderId="0" xfId="65" applyFont="1" applyFill="1" applyAlignment="1">
      <alignment horizontal="center" vertical="center"/>
    </xf>
    <xf numFmtId="0" fontId="58" fillId="27" borderId="0" xfId="65" applyFont="1" applyFill="1" applyAlignment="1">
      <alignment horizontal="center" vertical="center"/>
    </xf>
    <xf numFmtId="176" fontId="58" fillId="28" borderId="0" xfId="56" applyNumberFormat="1" applyFont="1" applyFill="1" applyBorder="1" applyAlignment="1">
      <alignment horizontal="left" vertical="center" shrinkToFit="1"/>
    </xf>
    <xf numFmtId="0" fontId="230" fillId="0" borderId="13" xfId="103" applyFont="1" applyBorder="1" applyAlignment="1">
      <alignment horizontal="center" vertical="center"/>
    </xf>
    <xf numFmtId="0" fontId="230" fillId="0" borderId="14" xfId="103" applyFont="1" applyBorder="1" applyAlignment="1">
      <alignment horizontal="center" vertical="center"/>
    </xf>
    <xf numFmtId="0" fontId="230" fillId="0" borderId="25" xfId="103" applyFont="1" applyBorder="1" applyAlignment="1">
      <alignment horizontal="center" vertical="center"/>
    </xf>
    <xf numFmtId="0" fontId="230" fillId="0" borderId="16" xfId="103" applyFont="1" applyBorder="1" applyAlignment="1">
      <alignment horizontal="center" vertical="center"/>
    </xf>
    <xf numFmtId="0" fontId="230" fillId="0" borderId="0" xfId="103" applyFont="1" applyBorder="1" applyAlignment="1">
      <alignment horizontal="center" vertical="center"/>
    </xf>
    <xf numFmtId="0" fontId="230" fillId="0" borderId="15" xfId="103" applyFont="1" applyBorder="1" applyAlignment="1">
      <alignment horizontal="center" vertical="center"/>
    </xf>
    <xf numFmtId="0" fontId="230" fillId="0" borderId="17" xfId="103" applyFont="1" applyBorder="1" applyAlignment="1">
      <alignment horizontal="center" vertical="center"/>
    </xf>
    <xf numFmtId="0" fontId="230" fillId="0" borderId="10" xfId="103" applyFont="1" applyBorder="1" applyAlignment="1">
      <alignment horizontal="center" vertical="center"/>
    </xf>
    <xf numFmtId="0" fontId="230" fillId="0" borderId="24" xfId="103" applyFont="1" applyBorder="1" applyAlignment="1">
      <alignment horizontal="center" vertical="center"/>
    </xf>
    <xf numFmtId="0" fontId="228" fillId="0" borderId="0" xfId="103" applyFont="1" applyBorder="1" applyAlignment="1">
      <alignment horizontal="center" vertical="center"/>
    </xf>
    <xf numFmtId="0" fontId="230" fillId="0" borderId="26" xfId="103" applyFont="1" applyBorder="1" applyAlignment="1">
      <alignment horizontal="distributed" vertical="center"/>
    </xf>
    <xf numFmtId="0" fontId="230" fillId="27" borderId="26" xfId="103" applyFont="1" applyFill="1" applyBorder="1" applyAlignment="1">
      <alignment horizontal="center" vertical="center" shrinkToFit="1"/>
    </xf>
    <xf numFmtId="0" fontId="230" fillId="27" borderId="12" xfId="103" applyFont="1" applyFill="1" applyBorder="1" applyAlignment="1">
      <alignment horizontal="center" vertical="center" shrinkToFit="1"/>
    </xf>
    <xf numFmtId="0" fontId="230" fillId="28" borderId="26" xfId="103" applyFont="1" applyFill="1" applyBorder="1" applyAlignment="1">
      <alignment horizontal="center" vertical="center" shrinkToFit="1"/>
    </xf>
    <xf numFmtId="0" fontId="230" fillId="28" borderId="12" xfId="103" applyFont="1" applyFill="1" applyBorder="1" applyAlignment="1">
      <alignment horizontal="center" vertical="center" shrinkToFit="1"/>
    </xf>
    <xf numFmtId="0" fontId="230" fillId="0" borderId="26" xfId="103" applyFont="1" applyBorder="1" applyAlignment="1">
      <alignment horizontal="center" vertical="center"/>
    </xf>
    <xf numFmtId="0" fontId="230" fillId="0" borderId="11" xfId="103" applyFont="1" applyBorder="1" applyAlignment="1">
      <alignment horizontal="center" vertical="center"/>
    </xf>
    <xf numFmtId="0" fontId="230" fillId="0" borderId="12" xfId="103" applyFont="1" applyBorder="1" applyAlignment="1">
      <alignment horizontal="center" vertical="center"/>
    </xf>
    <xf numFmtId="0" fontId="230" fillId="0" borderId="13" xfId="103" applyFont="1" applyBorder="1" applyAlignment="1">
      <alignment horizontal="center" vertical="center" wrapText="1"/>
    </xf>
    <xf numFmtId="0" fontId="230" fillId="0" borderId="16" xfId="103" applyFont="1" applyBorder="1" applyAlignment="1">
      <alignment horizontal="center" vertical="center" wrapText="1"/>
    </xf>
    <xf numFmtId="0" fontId="230" fillId="0" borderId="14" xfId="103" applyFont="1" applyBorder="1" applyAlignment="1">
      <alignment horizontal="left" vertical="center" wrapText="1"/>
    </xf>
    <xf numFmtId="0" fontId="230" fillId="0" borderId="25" xfId="103" applyFont="1" applyBorder="1" applyAlignment="1">
      <alignment horizontal="left" vertical="center" wrapText="1"/>
    </xf>
    <xf numFmtId="0" fontId="230" fillId="0" borderId="0" xfId="103" applyFont="1" applyBorder="1" applyAlignment="1">
      <alignment horizontal="left" vertical="center" wrapText="1"/>
    </xf>
    <xf numFmtId="0" fontId="230" fillId="0" borderId="15" xfId="103" applyFont="1" applyBorder="1" applyAlignment="1">
      <alignment horizontal="left" vertical="center" wrapText="1"/>
    </xf>
    <xf numFmtId="0" fontId="230" fillId="0" borderId="10" xfId="103" applyFont="1" applyBorder="1" applyAlignment="1">
      <alignment horizontal="left" vertical="center" wrapText="1"/>
    </xf>
    <xf numFmtId="0" fontId="230" fillId="0" borderId="24" xfId="103" applyFont="1" applyBorder="1" applyAlignment="1">
      <alignment horizontal="left" vertical="center" wrapText="1"/>
    </xf>
    <xf numFmtId="0" fontId="230" fillId="0" borderId="14" xfId="103" applyFont="1" applyBorder="1" applyAlignment="1">
      <alignment horizontal="center" vertical="center" wrapText="1"/>
    </xf>
    <xf numFmtId="0" fontId="230" fillId="0" borderId="25" xfId="103" applyFont="1" applyBorder="1" applyAlignment="1">
      <alignment horizontal="center" vertical="center" wrapText="1"/>
    </xf>
    <xf numFmtId="0" fontId="230" fillId="0" borderId="0" xfId="103" applyFont="1" applyBorder="1" applyAlignment="1">
      <alignment horizontal="center" vertical="center" wrapText="1"/>
    </xf>
    <xf numFmtId="0" fontId="230" fillId="0" borderId="15" xfId="103" applyFont="1" applyBorder="1" applyAlignment="1">
      <alignment horizontal="center" vertical="center" wrapText="1"/>
    </xf>
    <xf numFmtId="0" fontId="230" fillId="0" borderId="17" xfId="103" applyFont="1" applyBorder="1" applyAlignment="1">
      <alignment horizontal="center" vertical="center" wrapText="1"/>
    </xf>
    <xf numFmtId="0" fontId="230" fillId="0" borderId="10" xfId="103" applyFont="1" applyBorder="1" applyAlignment="1">
      <alignment horizontal="center" vertical="center" wrapText="1"/>
    </xf>
    <xf numFmtId="0" fontId="230" fillId="0" borderId="24" xfId="103" applyFont="1" applyBorder="1" applyAlignment="1">
      <alignment horizontal="center" vertical="center" wrapText="1"/>
    </xf>
    <xf numFmtId="0" fontId="54" fillId="28" borderId="0" xfId="103" applyFill="1" applyBorder="1" applyAlignment="1">
      <alignment horizontal="left" vertical="center"/>
    </xf>
    <xf numFmtId="0" fontId="54" fillId="28" borderId="15" xfId="103" applyFill="1" applyBorder="1" applyAlignment="1">
      <alignment horizontal="left" vertical="center"/>
    </xf>
    <xf numFmtId="0" fontId="228" fillId="0" borderId="10" xfId="103" applyFont="1" applyBorder="1" applyAlignment="1">
      <alignment horizontal="center" vertical="center"/>
    </xf>
    <xf numFmtId="0" fontId="54" fillId="27" borderId="26" xfId="103" applyFill="1" applyBorder="1" applyAlignment="1">
      <alignment horizontal="left" vertical="center"/>
    </xf>
    <xf numFmtId="0" fontId="54" fillId="27" borderId="12" xfId="103" applyFill="1" applyBorder="1" applyAlignment="1">
      <alignment horizontal="left" vertical="center"/>
    </xf>
    <xf numFmtId="0" fontId="54" fillId="0" borderId="26" xfId="103" applyBorder="1" applyAlignment="1">
      <alignment horizontal="left" vertical="center"/>
    </xf>
    <xf numFmtId="0" fontId="54" fillId="0" borderId="12" xfId="103" applyBorder="1" applyAlignment="1">
      <alignment horizontal="left" vertical="center"/>
    </xf>
    <xf numFmtId="0" fontId="54" fillId="28" borderId="11" xfId="103" applyFill="1" applyBorder="1" applyAlignment="1">
      <alignment horizontal="center" vertical="center" shrinkToFit="1"/>
    </xf>
    <xf numFmtId="0" fontId="54" fillId="28" borderId="26" xfId="103" applyFill="1" applyBorder="1" applyAlignment="1">
      <alignment horizontal="center" vertical="center" shrinkToFit="1"/>
    </xf>
    <xf numFmtId="0" fontId="54" fillId="28" borderId="12" xfId="103" applyFill="1" applyBorder="1" applyAlignment="1">
      <alignment horizontal="center" vertical="center" shrinkToFit="1"/>
    </xf>
    <xf numFmtId="0" fontId="54" fillId="28" borderId="26" xfId="103" applyFill="1" applyBorder="1" applyAlignment="1">
      <alignment horizontal="left" vertical="center"/>
    </xf>
    <xf numFmtId="0" fontId="54" fillId="28" borderId="12" xfId="103" applyFill="1" applyBorder="1" applyAlignment="1">
      <alignment horizontal="left" vertical="center"/>
    </xf>
    <xf numFmtId="0" fontId="54" fillId="28" borderId="0" xfId="103" applyFill="1" applyBorder="1" applyAlignment="1">
      <alignment horizontal="left" vertical="center" shrinkToFit="1"/>
    </xf>
    <xf numFmtId="0" fontId="54" fillId="28" borderId="15" xfId="103" applyFill="1" applyBorder="1" applyAlignment="1">
      <alignment horizontal="left" vertical="center" shrinkToFit="1"/>
    </xf>
    <xf numFmtId="0" fontId="54" fillId="28" borderId="10" xfId="103" applyFill="1" applyBorder="1" applyAlignment="1">
      <alignment horizontal="left" vertical="center"/>
    </xf>
    <xf numFmtId="0" fontId="54" fillId="28" borderId="24" xfId="103" applyFill="1" applyBorder="1" applyAlignment="1">
      <alignment horizontal="left" vertical="center"/>
    </xf>
    <xf numFmtId="0" fontId="54" fillId="28" borderId="0" xfId="103" applyFill="1" applyBorder="1" applyAlignment="1">
      <alignment horizontal="center" vertical="center"/>
    </xf>
    <xf numFmtId="0" fontId="54" fillId="28" borderId="15" xfId="103" applyFill="1" applyBorder="1" applyAlignment="1">
      <alignment horizontal="center" vertical="center"/>
    </xf>
    <xf numFmtId="0" fontId="54" fillId="28" borderId="10" xfId="103" applyFill="1" applyBorder="1" applyAlignment="1">
      <alignment horizontal="center" vertical="center"/>
    </xf>
    <xf numFmtId="0" fontId="54" fillId="28" borderId="24" xfId="103" applyFill="1" applyBorder="1" applyAlignment="1">
      <alignment horizontal="center" vertical="center"/>
    </xf>
    <xf numFmtId="0" fontId="116" fillId="0" borderId="0" xfId="100" applyFont="1" applyAlignment="1">
      <alignment horizontal="center" vertical="center"/>
    </xf>
    <xf numFmtId="0" fontId="87" fillId="27" borderId="0" xfId="100" applyFont="1" applyFill="1" applyAlignment="1">
      <alignment vertical="center"/>
    </xf>
    <xf numFmtId="0" fontId="116" fillId="0" borderId="0" xfId="100" applyFont="1" applyAlignment="1">
      <alignment horizontal="center" vertical="center" wrapText="1"/>
    </xf>
    <xf numFmtId="0" fontId="204" fillId="0" borderId="46" xfId="100" applyFont="1" applyBorder="1" applyAlignment="1">
      <alignment horizontal="center" vertical="center" shrinkToFit="1"/>
    </xf>
    <xf numFmtId="0" fontId="204" fillId="0" borderId="51" xfId="100" applyFont="1" applyBorder="1" applyAlignment="1">
      <alignment horizontal="center" vertical="center" shrinkToFit="1"/>
    </xf>
    <xf numFmtId="0" fontId="204" fillId="0" borderId="127" xfId="100" applyFont="1" applyBorder="1" applyAlignment="1">
      <alignment horizontal="center" vertical="center" wrapText="1"/>
    </xf>
    <xf numFmtId="0" fontId="204" fillId="0" borderId="46" xfId="100" applyFont="1" applyBorder="1" applyAlignment="1">
      <alignment horizontal="center" vertical="center"/>
    </xf>
    <xf numFmtId="0" fontId="204" fillId="0" borderId="359" xfId="100" applyFont="1" applyBorder="1" applyAlignment="1">
      <alignment horizontal="center" vertical="center"/>
    </xf>
    <xf numFmtId="0" fontId="204" fillId="0" borderId="117" xfId="100" applyFont="1" applyBorder="1" applyAlignment="1">
      <alignment horizontal="center" vertical="center"/>
    </xf>
    <xf numFmtId="0" fontId="204" fillId="0" borderId="26" xfId="100" applyFont="1" applyBorder="1" applyAlignment="1">
      <alignment horizontal="center" vertical="center"/>
    </xf>
    <xf numFmtId="0" fontId="204" fillId="0" borderId="360" xfId="100" applyFont="1" applyBorder="1" applyAlignment="1">
      <alignment horizontal="center" vertical="center"/>
    </xf>
    <xf numFmtId="0" fontId="87" fillId="28" borderId="46" xfId="100" applyFont="1" applyFill="1" applyBorder="1" applyAlignment="1">
      <alignment vertical="center"/>
    </xf>
    <xf numFmtId="0" fontId="87" fillId="28" borderId="26" xfId="100" applyFont="1" applyFill="1" applyBorder="1" applyAlignment="1">
      <alignment vertical="center"/>
    </xf>
    <xf numFmtId="0" fontId="204" fillId="0" borderId="26" xfId="100" applyFont="1" applyBorder="1" applyAlignment="1">
      <alignment horizontal="center" vertical="center" shrinkToFit="1"/>
    </xf>
    <xf numFmtId="0" fontId="204" fillId="0" borderId="46" xfId="100" applyFont="1" applyBorder="1" applyAlignment="1">
      <alignment horizontal="center" vertical="center" wrapText="1" shrinkToFit="1"/>
    </xf>
    <xf numFmtId="0" fontId="87" fillId="28" borderId="46" xfId="100" applyFont="1" applyFill="1" applyBorder="1" applyAlignment="1">
      <alignment horizontal="center" vertical="center"/>
    </xf>
    <xf numFmtId="0" fontId="87" fillId="28" borderId="26" xfId="100" applyFont="1" applyFill="1" applyBorder="1" applyAlignment="1">
      <alignment horizontal="center" vertical="center"/>
    </xf>
    <xf numFmtId="0" fontId="204" fillId="0" borderId="140" xfId="100" applyFont="1" applyBorder="1" applyAlignment="1">
      <alignment horizontal="center" vertical="center" shrinkToFit="1"/>
    </xf>
    <xf numFmtId="0" fontId="204" fillId="0" borderId="50" xfId="100" applyFont="1" applyBorder="1" applyAlignment="1">
      <alignment horizontal="center" vertical="center" shrinkToFit="1"/>
    </xf>
    <xf numFmtId="0" fontId="87" fillId="28" borderId="51" xfId="100" applyFont="1" applyFill="1" applyBorder="1" applyAlignment="1">
      <alignment horizontal="center" vertical="center"/>
    </xf>
    <xf numFmtId="0" fontId="204" fillId="0" borderId="54" xfId="100" applyFont="1" applyBorder="1" applyAlignment="1">
      <alignment horizontal="center" vertical="center" shrinkToFit="1"/>
    </xf>
    <xf numFmtId="0" fontId="204" fillId="0" borderId="117" xfId="100" applyFont="1" applyBorder="1" applyAlignment="1">
      <alignment horizontal="center" vertical="center" wrapText="1"/>
    </xf>
    <xf numFmtId="0" fontId="210" fillId="0" borderId="26" xfId="100" applyFont="1" applyBorder="1" applyAlignment="1">
      <alignment vertical="center" wrapText="1" shrinkToFit="1"/>
    </xf>
    <xf numFmtId="0" fontId="210" fillId="0" borderId="50" xfId="100" applyFont="1" applyBorder="1" applyAlignment="1">
      <alignment vertical="center" wrapText="1" shrinkToFit="1"/>
    </xf>
    <xf numFmtId="0" fontId="87" fillId="0" borderId="26" xfId="100" applyFont="1" applyBorder="1" applyAlignment="1">
      <alignment horizontal="center" vertical="center" wrapText="1"/>
    </xf>
    <xf numFmtId="0" fontId="87" fillId="0" borderId="360" xfId="100" applyFont="1" applyBorder="1" applyAlignment="1">
      <alignment horizontal="center" vertical="center" wrapText="1"/>
    </xf>
    <xf numFmtId="0" fontId="87" fillId="0" borderId="115" xfId="100" applyFont="1" applyBorder="1" applyAlignment="1">
      <alignment horizontal="center" vertical="center" wrapText="1"/>
    </xf>
    <xf numFmtId="0" fontId="87" fillId="0" borderId="51" xfId="100" applyFont="1" applyBorder="1" applyAlignment="1">
      <alignment horizontal="center" vertical="center" wrapText="1"/>
    </xf>
    <xf numFmtId="0" fontId="87" fillId="0" borderId="361" xfId="100" applyFont="1" applyBorder="1" applyAlignment="1">
      <alignment horizontal="center" vertical="center" wrapText="1"/>
    </xf>
    <xf numFmtId="0" fontId="87" fillId="28" borderId="51" xfId="100" applyFont="1" applyFill="1" applyBorder="1" applyAlignment="1">
      <alignment vertical="center"/>
    </xf>
    <xf numFmtId="0" fontId="204" fillId="0" borderId="26" xfId="100" applyFont="1" applyBorder="1" applyAlignment="1">
      <alignment horizontal="center" vertical="center" wrapText="1" shrinkToFit="1"/>
    </xf>
    <xf numFmtId="0" fontId="87" fillId="0" borderId="127" xfId="100" applyFont="1" applyBorder="1" applyAlignment="1">
      <alignment horizontal="center" vertical="center" wrapText="1"/>
    </xf>
    <xf numFmtId="0" fontId="87" fillId="0" borderId="46" xfId="100" applyFont="1" applyBorder="1" applyAlignment="1">
      <alignment horizontal="center" vertical="center"/>
    </xf>
    <xf numFmtId="0" fontId="87" fillId="0" borderId="359" xfId="100" applyFont="1" applyBorder="1" applyAlignment="1">
      <alignment horizontal="center" vertical="center"/>
    </xf>
    <xf numFmtId="0" fontId="87" fillId="0" borderId="115" xfId="100" applyFont="1" applyBorder="1" applyAlignment="1">
      <alignment horizontal="center" vertical="center"/>
    </xf>
    <xf numFmtId="0" fontId="87" fillId="0" borderId="51" xfId="100" applyFont="1" applyBorder="1" applyAlignment="1">
      <alignment horizontal="center" vertical="center"/>
    </xf>
    <xf numFmtId="0" fontId="87" fillId="0" borderId="361" xfId="100" applyFont="1" applyBorder="1" applyAlignment="1">
      <alignment horizontal="center" vertical="center"/>
    </xf>
    <xf numFmtId="0" fontId="87" fillId="27" borderId="0" xfId="100" applyFont="1" applyFill="1" applyAlignment="1">
      <alignment horizontal="left" vertical="center"/>
    </xf>
    <xf numFmtId="0" fontId="0" fillId="0" borderId="37" xfId="0" applyBorder="1" applyAlignment="1">
      <alignment horizontal="center" vertical="center"/>
    </xf>
    <xf numFmtId="0" fontId="0" fillId="0" borderId="29" xfId="0" applyBorder="1" applyAlignment="1">
      <alignment horizontal="center" vertical="center"/>
    </xf>
    <xf numFmtId="0" fontId="0" fillId="0" borderId="55" xfId="0" applyBorder="1" applyAlignment="1">
      <alignment horizontal="center" vertical="center"/>
    </xf>
    <xf numFmtId="0" fontId="85" fillId="0" borderId="38" xfId="0" applyFont="1" applyBorder="1" applyAlignment="1">
      <alignment horizontal="center" vertical="center"/>
    </xf>
    <xf numFmtId="0" fontId="85" fillId="0" borderId="0" xfId="0" applyFont="1" applyBorder="1" applyAlignment="1">
      <alignment horizontal="center" vertical="center"/>
    </xf>
    <xf numFmtId="0" fontId="85" fillId="0" borderId="31" xfId="0" applyFont="1" applyBorder="1" applyAlignment="1">
      <alignment horizontal="center" vertical="center"/>
    </xf>
    <xf numFmtId="0" fontId="0" fillId="0" borderId="127" xfId="0" applyBorder="1" applyAlignment="1">
      <alignment horizontal="distributed" vertical="center" justifyLastLine="1"/>
    </xf>
    <xf numFmtId="0" fontId="0" fillId="0" borderId="47" xfId="0" applyBorder="1" applyAlignment="1">
      <alignment horizontal="distributed" vertical="center" justifyLastLine="1"/>
    </xf>
    <xf numFmtId="0" fontId="0" fillId="27" borderId="45" xfId="0" applyFill="1" applyBorder="1" applyAlignment="1">
      <alignment horizontal="center" vertical="center"/>
    </xf>
    <xf numFmtId="0" fontId="0" fillId="27" borderId="46" xfId="0" applyFill="1" applyBorder="1" applyAlignment="1">
      <alignment horizontal="center" vertical="center"/>
    </xf>
    <xf numFmtId="0" fontId="0" fillId="27" borderId="140" xfId="0" applyFill="1" applyBorder="1" applyAlignment="1">
      <alignment horizontal="center" vertical="center"/>
    </xf>
    <xf numFmtId="0" fontId="0" fillId="0" borderId="117" xfId="0" applyBorder="1" applyAlignment="1">
      <alignment horizontal="distributed" vertical="center" justifyLastLine="1"/>
    </xf>
    <xf numFmtId="0" fontId="0" fillId="0" borderId="12" xfId="0" applyBorder="1" applyAlignment="1">
      <alignment horizontal="distributed" vertical="center" justifyLastLine="1"/>
    </xf>
    <xf numFmtId="0" fontId="0" fillId="27" borderId="11" xfId="0" applyFill="1" applyBorder="1" applyAlignment="1">
      <alignment horizontal="center" vertical="center"/>
    </xf>
    <xf numFmtId="0" fontId="0" fillId="27" borderId="26" xfId="0" applyFill="1" applyBorder="1" applyAlignment="1">
      <alignment horizontal="center" vertical="center"/>
    </xf>
    <xf numFmtId="0" fontId="0" fillId="27" borderId="50" xfId="0" applyFill="1"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0" fillId="0" borderId="353" xfId="0" applyBorder="1" applyAlignment="1">
      <alignment horizontal="center" vertical="center" textRotation="255"/>
    </xf>
    <xf numFmtId="176" fontId="67" fillId="28" borderId="29" xfId="57" applyNumberFormat="1" applyFont="1" applyFill="1" applyBorder="1" applyAlignment="1">
      <alignment horizontal="center" vertical="center" shrinkToFit="1"/>
    </xf>
    <xf numFmtId="0" fontId="0" fillId="0" borderId="115" xfId="0" applyBorder="1" applyAlignment="1">
      <alignment horizontal="distributed" vertical="center" justifyLastLine="1"/>
    </xf>
    <xf numFmtId="0" fontId="0" fillId="0" borderId="53" xfId="0" applyBorder="1" applyAlignment="1">
      <alignment horizontal="distributed" vertical="center" justifyLastLine="1"/>
    </xf>
    <xf numFmtId="58" fontId="0" fillId="28" borderId="52" xfId="0" applyNumberFormat="1" applyFill="1" applyBorder="1" applyAlignment="1">
      <alignment horizontal="center" vertical="center"/>
    </xf>
    <xf numFmtId="0" fontId="0" fillId="28" borderId="51" xfId="0" applyFill="1" applyBorder="1" applyAlignment="1">
      <alignment horizontal="center" vertical="center"/>
    </xf>
    <xf numFmtId="0" fontId="0" fillId="28" borderId="54" xfId="0" applyFill="1" applyBorder="1" applyAlignment="1">
      <alignment horizontal="center" vertical="center"/>
    </xf>
    <xf numFmtId="0" fontId="32" fillId="27" borderId="38" xfId="0" applyFont="1" applyFill="1" applyBorder="1" applyAlignment="1">
      <alignment horizontal="center" vertical="center"/>
    </xf>
    <xf numFmtId="0" fontId="32" fillId="27" borderId="0" xfId="0" applyFont="1" applyFill="1" applyBorder="1" applyAlignment="1">
      <alignment horizontal="center" vertical="center"/>
    </xf>
    <xf numFmtId="0" fontId="32" fillId="27" borderId="0" xfId="0" applyFont="1" applyFill="1" applyBorder="1" applyAlignment="1">
      <alignment horizontal="left" vertical="center"/>
    </xf>
    <xf numFmtId="0" fontId="32" fillId="27" borderId="31" xfId="0" applyFont="1" applyFill="1" applyBorder="1" applyAlignment="1">
      <alignment horizontal="left" vertical="center"/>
    </xf>
    <xf numFmtId="0" fontId="0" fillId="0" borderId="42" xfId="0" applyBorder="1" applyAlignment="1">
      <alignment horizontal="distributed" vertical="center" justifyLastLine="1"/>
    </xf>
    <xf numFmtId="0" fontId="0" fillId="0" borderId="25" xfId="0" applyBorder="1" applyAlignment="1">
      <alignment horizontal="distributed" vertical="center" justifyLastLine="1"/>
    </xf>
    <xf numFmtId="58" fontId="0" fillId="28" borderId="13" xfId="0" applyNumberFormat="1" applyFill="1" applyBorder="1" applyAlignment="1">
      <alignment horizontal="center" vertical="center"/>
    </xf>
    <xf numFmtId="0" fontId="0" fillId="28" borderId="14" xfId="0" applyFill="1" applyBorder="1" applyAlignment="1">
      <alignment horizontal="center" vertical="center"/>
    </xf>
    <xf numFmtId="0" fontId="0" fillId="28" borderId="43" xfId="0" applyFill="1" applyBorder="1" applyAlignment="1">
      <alignment horizontal="center" vertical="center"/>
    </xf>
    <xf numFmtId="0" fontId="0" fillId="0" borderId="117" xfId="0" applyBorder="1" applyAlignment="1">
      <alignment horizontal="center" vertical="center"/>
    </xf>
    <xf numFmtId="0" fontId="0" fillId="0" borderId="12" xfId="0" applyBorder="1" applyAlignment="1">
      <alignment horizontal="center" vertical="center"/>
    </xf>
    <xf numFmtId="194" fontId="0" fillId="28" borderId="26" xfId="0" applyNumberFormat="1" applyFill="1" applyBorder="1" applyAlignment="1">
      <alignment horizontal="right" vertical="center"/>
    </xf>
    <xf numFmtId="0" fontId="0" fillId="28" borderId="11" xfId="0" applyFill="1" applyBorder="1" applyAlignment="1">
      <alignment horizontal="center" vertical="center"/>
    </xf>
    <xf numFmtId="0" fontId="0" fillId="28" borderId="26" xfId="0" applyFill="1" applyBorder="1" applyAlignment="1">
      <alignment horizontal="center" vertical="center"/>
    </xf>
    <xf numFmtId="0" fontId="58" fillId="0" borderId="0" xfId="99" applyFont="1" applyAlignment="1">
      <alignment horizontal="distributed"/>
    </xf>
    <xf numFmtId="0" fontId="58" fillId="27" borderId="0" xfId="99" applyFont="1" applyFill="1" applyAlignment="1">
      <alignment horizontal="left"/>
    </xf>
    <xf numFmtId="0" fontId="79" fillId="0" borderId="0" xfId="99" applyFont="1" applyAlignment="1">
      <alignment horizontal="center"/>
    </xf>
    <xf numFmtId="0" fontId="58" fillId="27" borderId="0" xfId="99" applyFont="1" applyFill="1" applyAlignment="1">
      <alignment horizontal="center"/>
    </xf>
    <xf numFmtId="176" fontId="58" fillId="27" borderId="184" xfId="99" applyNumberFormat="1" applyFont="1" applyFill="1" applyBorder="1" applyAlignment="1">
      <alignment horizontal="left"/>
    </xf>
    <xf numFmtId="38" fontId="58" fillId="27" borderId="184" xfId="99" applyNumberFormat="1" applyFont="1" applyFill="1" applyBorder="1" applyAlignment="1">
      <alignment horizontal="right"/>
    </xf>
    <xf numFmtId="0" fontId="215" fillId="28" borderId="60" xfId="99" applyFont="1" applyFill="1" applyBorder="1" applyAlignment="1">
      <alignment horizontal="right"/>
    </xf>
    <xf numFmtId="0" fontId="58" fillId="28" borderId="184" xfId="99" applyFont="1" applyFill="1" applyBorder="1" applyAlignment="1">
      <alignment horizontal="right"/>
    </xf>
    <xf numFmtId="0" fontId="58" fillId="28" borderId="0" xfId="99" applyFont="1" applyFill="1" applyAlignment="1">
      <alignment horizontal="center" vertical="center"/>
    </xf>
    <xf numFmtId="9" fontId="58" fillId="0" borderId="0" xfId="99" applyNumberFormat="1" applyFont="1" applyAlignment="1">
      <alignment horizontal="center"/>
    </xf>
    <xf numFmtId="0" fontId="58" fillId="28" borderId="0" xfId="99" applyFont="1" applyFill="1" applyBorder="1" applyAlignment="1">
      <alignment horizontal="center"/>
    </xf>
  </cellXfs>
  <cellStyles count="10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1"/>
    <cellStyle name="パーセント 2 2" xfId="92"/>
    <cellStyle name="パーセント 3" xfId="73"/>
    <cellStyle name="パーセント 3 2" xfId="94"/>
    <cellStyle name="ハイパーリンク" xfId="63"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5"/>
    <cellStyle name="桁区切り 3" xfId="52"/>
    <cellStyle name="桁区切り 4" xfId="51"/>
    <cellStyle name="桁区切り 5" xfId="74"/>
    <cellStyle name="桁区切り 5 2" xfId="77"/>
    <cellStyle name="桁区切り 5 2 2" xfId="87"/>
    <cellStyle name="桁区切り 6" xfId="80"/>
    <cellStyle name="桁区切り 6 2" xfId="90"/>
    <cellStyle name="桁区切り 7" xfId="102"/>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85" builtinId="7"/>
    <cellStyle name="通貨 2" xfId="59"/>
    <cellStyle name="通貨 3" xfId="50"/>
    <cellStyle name="入力" xfId="42" builtinId="20" customBuiltin="1"/>
    <cellStyle name="標準" xfId="0" builtinId="0"/>
    <cellStyle name="標準 10" xfId="70"/>
    <cellStyle name="標準 10 2" xfId="91"/>
    <cellStyle name="標準 11" xfId="72"/>
    <cellStyle name="標準 11 2" xfId="93"/>
    <cellStyle name="標準 12" xfId="76"/>
    <cellStyle name="標準 13" xfId="78"/>
    <cellStyle name="標準 14" xfId="79"/>
    <cellStyle name="標準 15" xfId="82"/>
    <cellStyle name="標準 15 2" xfId="86"/>
    <cellStyle name="標準 16" xfId="62"/>
    <cellStyle name="標準 17" xfId="96"/>
    <cellStyle name="標準 18" xfId="95"/>
    <cellStyle name="標準 19" xfId="97"/>
    <cellStyle name="標準 19 2" xfId="103"/>
    <cellStyle name="標準 2" xfId="43"/>
    <cellStyle name="標準 2 2" xfId="53"/>
    <cellStyle name="標準 2 2 2" xfId="66"/>
    <cellStyle name="標準 2 2_09-utiawasebo" xfId="89"/>
    <cellStyle name="標準 2 3" xfId="67"/>
    <cellStyle name="標準 2 4" xfId="81"/>
    <cellStyle name="標準 20" xfId="98"/>
    <cellStyle name="標準 21" xfId="99"/>
    <cellStyle name="標準 22" xfId="100"/>
    <cellStyle name="標準 23" xfId="101"/>
    <cellStyle name="標準 3" xfId="44"/>
    <cellStyle name="標準 3 2" xfId="54"/>
    <cellStyle name="標準 4" xfId="45"/>
    <cellStyle name="標準 4 2" xfId="56"/>
    <cellStyle name="標準 5" xfId="46"/>
    <cellStyle name="標準 5 2" xfId="75"/>
    <cellStyle name="標準 6" xfId="64"/>
    <cellStyle name="標準 7" xfId="65"/>
    <cellStyle name="標準 8" xfId="68"/>
    <cellStyle name="標準 9" xfId="69"/>
    <cellStyle name="標準_008現場代理人等変更通知書" xfId="49"/>
    <cellStyle name="標準_011貸与品借用（返納）書" xfId="58"/>
    <cellStyle name="標準_012支給品受領書" xfId="57"/>
    <cellStyle name="標準_013支給品精算書" xfId="60"/>
    <cellStyle name="標準_015現場発生品調書" xfId="61"/>
    <cellStyle name="標準_起工伺98" xfId="84"/>
    <cellStyle name="標準_段階確認願い" xfId="83"/>
    <cellStyle name="標準_不使用理由書" xfId="47"/>
    <cellStyle name="標準_不使用理由書 2" xfId="88"/>
    <cellStyle name="良い" xfId="48" builtinId="26" customBuiltin="1"/>
  </cellStyles>
  <dxfs count="272">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FFFFCC"/>
      <color rgb="FFCCFFFF"/>
      <color rgb="FF3399FF"/>
      <color rgb="FF66FF99"/>
      <color rgb="FFCCCCFF"/>
      <color rgb="FFCC99FF"/>
      <color rgb="FFFF99FF"/>
      <color rgb="FFFFFF99"/>
      <color rgb="FFE0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113(&#35352;&#20837;&#20363;)'!A1"/></Relationships>
</file>

<file path=xl/drawings/_rels/drawing14.xml.rels><?xml version="1.0" encoding="UTF-8" standalone="yes"?>
<Relationships xmlns="http://schemas.openxmlformats.org/package/2006/relationships"><Relationship Id="rId1" Type="http://schemas.openxmlformats.org/officeDocument/2006/relationships/hyperlink" Target="#'113'!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2" Type="http://schemas.openxmlformats.org/officeDocument/2006/relationships/hyperlink" Target="#'217-&#20363;'!A1"/><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17'!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19-2-&#20363;'!A1"/></Relationships>
</file>

<file path=xl/drawings/_rels/drawing39.xml.rels><?xml version="1.0" encoding="UTF-8" standalone="yes"?>
<Relationships xmlns="http://schemas.openxmlformats.org/package/2006/relationships"><Relationship Id="rId1" Type="http://schemas.openxmlformats.org/officeDocument/2006/relationships/hyperlink" Target="#'219-2'!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407(&#35352;&#20837;&#20363;)'!A1"/></Relationships>
</file>

<file path=xl/drawings/_rels/drawing63.xml.rels><?xml version="1.0" encoding="UTF-8" standalone="yes"?>
<Relationships xmlns="http://schemas.openxmlformats.org/package/2006/relationships"><Relationship Id="rId1" Type="http://schemas.openxmlformats.org/officeDocument/2006/relationships/hyperlink" Target="#'407'!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3" Type="http://schemas.openxmlformats.org/officeDocument/2006/relationships/hyperlink" Target="#'503-&#20363;'!A42"/><Relationship Id="rId2" Type="http://schemas.openxmlformats.org/officeDocument/2006/relationships/hyperlink" Target="#'505-&#20363;'!A1"/><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2" Type="http://schemas.openxmlformats.org/officeDocument/2006/relationships/hyperlink" Target="#'503'!A37"/><Relationship Id="rId1" Type="http://schemas.openxmlformats.org/officeDocument/2006/relationships/hyperlink" Target="#'505'!A1"/></Relationships>
</file>

<file path=xl/drawings/_rels/drawing7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38100</xdr:colOff>
      <xdr:row>4</xdr:row>
      <xdr:rowOff>38100</xdr:rowOff>
    </xdr:from>
    <xdr:to>
      <xdr:col>12</xdr:col>
      <xdr:colOff>611347</xdr:colOff>
      <xdr:row>6</xdr:row>
      <xdr:rowOff>210805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62800" y="76200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30888" y="1394907"/>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10</xdr:col>
      <xdr:colOff>12700</xdr:colOff>
      <xdr:row>5</xdr:row>
      <xdr:rowOff>38101</xdr:rowOff>
    </xdr:from>
    <xdr:to>
      <xdr:col>12</xdr:col>
      <xdr:colOff>251460</xdr:colOff>
      <xdr:row>10</xdr:row>
      <xdr:rowOff>15241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98360" y="1493521"/>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4</xdr:row>
      <xdr:rowOff>0</xdr:rowOff>
    </xdr:from>
    <xdr:to>
      <xdr:col>15</xdr:col>
      <xdr:colOff>238760</xdr:colOff>
      <xdr:row>8</xdr:row>
      <xdr:rowOff>137160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071360" y="944880"/>
          <a:ext cx="145796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190379</xdr:colOff>
      <xdr:row>23</xdr:row>
      <xdr:rowOff>228154</xdr:rowOff>
    </xdr:from>
    <xdr:to>
      <xdr:col>6</xdr:col>
      <xdr:colOff>38039</xdr:colOff>
      <xdr:row>25</xdr:row>
      <xdr:rowOff>18752</xdr:rowOff>
    </xdr:to>
    <xdr:sp macro="" textlink="" fLocksText="0">
      <xdr:nvSpPr>
        <xdr:cNvPr id="2" name="円/楕円 2"/>
        <xdr:cNvSpPr/>
      </xdr:nvSpPr>
      <xdr:spPr bwMode="auto">
        <a:xfrm>
          <a:off x="876179" y="6872794"/>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60830</xdr:colOff>
      <xdr:row>26</xdr:row>
      <xdr:rowOff>0</xdr:rowOff>
    </xdr:from>
    <xdr:to>
      <xdr:col>13</xdr:col>
      <xdr:colOff>173458</xdr:colOff>
      <xdr:row>27</xdr:row>
      <xdr:rowOff>0</xdr:rowOff>
    </xdr:to>
    <xdr:sp macro="" textlink="" fLocksText="0">
      <xdr:nvSpPr>
        <xdr:cNvPr id="3" name="円/楕円 3"/>
        <xdr:cNvSpPr/>
      </xdr:nvSpPr>
      <xdr:spPr bwMode="auto">
        <a:xfrm>
          <a:off x="3009770" y="7444740"/>
          <a:ext cx="36408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221064</xdr:colOff>
      <xdr:row>28</xdr:row>
      <xdr:rowOff>9376</xdr:rowOff>
    </xdr:from>
    <xdr:to>
      <xdr:col>11</xdr:col>
      <xdr:colOff>20890</xdr:colOff>
      <xdr:row>29</xdr:row>
      <xdr:rowOff>9525</xdr:rowOff>
    </xdr:to>
    <xdr:sp macro="" textlink="" fLocksText="0">
      <xdr:nvSpPr>
        <xdr:cNvPr id="4" name="円/楕円 4"/>
        <xdr:cNvSpPr/>
      </xdr:nvSpPr>
      <xdr:spPr bwMode="auto">
        <a:xfrm>
          <a:off x="2164164" y="7987516"/>
          <a:ext cx="554206"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159964</xdr:colOff>
      <xdr:row>8</xdr:row>
      <xdr:rowOff>190649</xdr:rowOff>
    </xdr:from>
    <xdr:to>
      <xdr:col>27</xdr:col>
      <xdr:colOff>60830</xdr:colOff>
      <xdr:row>11</xdr:row>
      <xdr:rowOff>200025</xdr:rowOff>
    </xdr:to>
    <xdr:sp macro="" textlink="" fLocksText="0">
      <xdr:nvSpPr>
        <xdr:cNvPr id="5" name="正方形/長方形 5"/>
        <xdr:cNvSpPr/>
      </xdr:nvSpPr>
      <xdr:spPr bwMode="auto">
        <a:xfrm>
          <a:off x="4869124" y="2225189"/>
          <a:ext cx="191254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32</xdr:col>
      <xdr:colOff>0</xdr:colOff>
      <xdr:row>4</xdr:row>
      <xdr:rowOff>0</xdr:rowOff>
    </xdr:from>
    <xdr:to>
      <xdr:col>42</xdr:col>
      <xdr:colOff>12700</xdr:colOff>
      <xdr:row>7</xdr:row>
      <xdr:rowOff>58739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703820" y="96774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8</xdr:col>
      <xdr:colOff>89647</xdr:colOff>
      <xdr:row>17</xdr:row>
      <xdr:rowOff>376518</xdr:rowOff>
    </xdr:from>
    <xdr:to>
      <xdr:col>11</xdr:col>
      <xdr:colOff>1405</xdr:colOff>
      <xdr:row>19</xdr:row>
      <xdr:rowOff>37128</xdr:rowOff>
    </xdr:to>
    <xdr:sp macro="" textlink="" fLocksText="0">
      <xdr:nvSpPr>
        <xdr:cNvPr id="2" name="円/楕円 2"/>
        <xdr:cNvSpPr/>
      </xdr:nvSpPr>
      <xdr:spPr bwMode="auto">
        <a:xfrm>
          <a:off x="1990165" y="5871883"/>
          <a:ext cx="691687"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323294"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5951220" y="15011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35</xdr:col>
      <xdr:colOff>0</xdr:colOff>
      <xdr:row>8</xdr:row>
      <xdr:rowOff>0</xdr:rowOff>
    </xdr:from>
    <xdr:to>
      <xdr:col>36</xdr:col>
      <xdr:colOff>618967</xdr:colOff>
      <xdr:row>10</xdr:row>
      <xdr:rowOff>232320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275820" y="21869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5951220" y="99822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154782</xdr:colOff>
      <xdr:row>5</xdr:row>
      <xdr:rowOff>190500</xdr:rowOff>
    </xdr:from>
    <xdr:to>
      <xdr:col>27</xdr:col>
      <xdr:colOff>9844</xdr:colOff>
      <xdr:row>8</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266700</xdr:colOff>
      <xdr:row>108</xdr:row>
      <xdr:rowOff>165100</xdr:rowOff>
    </xdr:from>
    <xdr:to>
      <xdr:col>2</xdr:col>
      <xdr:colOff>266700</xdr:colOff>
      <xdr:row>109</xdr:row>
      <xdr:rowOff>190500</xdr:rowOff>
    </xdr:to>
    <xdr:sp macro="" textlink="">
      <xdr:nvSpPr>
        <xdr:cNvPr id="3" name="テキスト ボックス 2"/>
        <xdr:cNvSpPr txBox="1"/>
      </xdr:nvSpPr>
      <xdr:spPr>
        <a:xfrm>
          <a:off x="457200" y="26431240"/>
          <a:ext cx="1562100" cy="2768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連絡体制等を記載する</a:t>
          </a:r>
          <a:endParaRPr kumimoji="1" lang="en-US" altLang="ja-JP" sz="1100"/>
        </a:p>
      </xdr:txBody>
    </xdr:sp>
    <xdr:clientData/>
  </xdr:twoCellAnchor>
  <xdr:twoCellAnchor>
    <xdr:from>
      <xdr:col>12</xdr:col>
      <xdr:colOff>0</xdr:colOff>
      <xdr:row>4</xdr:row>
      <xdr:rowOff>0</xdr:rowOff>
    </xdr:from>
    <xdr:to>
      <xdr:col>13</xdr:col>
      <xdr:colOff>573247</xdr:colOff>
      <xdr:row>7</xdr:row>
      <xdr:rowOff>88885</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147560" y="70866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22</xdr:col>
      <xdr:colOff>66675</xdr:colOff>
      <xdr:row>2</xdr:row>
      <xdr:rowOff>190500</xdr:rowOff>
    </xdr:from>
    <xdr:to>
      <xdr:col>26</xdr:col>
      <xdr:colOff>221775</xdr:colOff>
      <xdr:row>6</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12</xdr:col>
      <xdr:colOff>428625</xdr:colOff>
      <xdr:row>1</xdr:row>
      <xdr:rowOff>276224</xdr:rowOff>
    </xdr:from>
    <xdr:to>
      <xdr:col>14</xdr:col>
      <xdr:colOff>450375</xdr:colOff>
      <xdr:row>4</xdr:row>
      <xdr:rowOff>234224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429375" y="15906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293076</xdr:colOff>
      <xdr:row>2</xdr:row>
      <xdr:rowOff>92109</xdr:rowOff>
    </xdr:from>
    <xdr:to>
      <xdr:col>8</xdr:col>
      <xdr:colOff>313780</xdr:colOff>
      <xdr:row>4</xdr:row>
      <xdr:rowOff>259450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7946571" y="50241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4</xdr:row>
      <xdr:rowOff>0</xdr:rowOff>
    </xdr:from>
    <xdr:to>
      <xdr:col>7</xdr:col>
      <xdr:colOff>56040</xdr:colOff>
      <xdr:row>6</xdr:row>
      <xdr:rowOff>125640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103620" y="6629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18</xdr:row>
      <xdr:rowOff>19050</xdr:rowOff>
    </xdr:from>
    <xdr:to>
      <xdr:col>2</xdr:col>
      <xdr:colOff>0</xdr:colOff>
      <xdr:row>20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1577340" y="651129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4</xdr:col>
      <xdr:colOff>0</xdr:colOff>
      <xdr:row>19</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1577340" y="6873240"/>
          <a:ext cx="21488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0</xdr:colOff>
      <xdr:row>27</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3726180" y="611124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295275</xdr:colOff>
      <xdr:row>17</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a:off x="3726180" y="6111240"/>
          <a:ext cx="26479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8</xdr:col>
      <xdr:colOff>0</xdr:colOff>
      <xdr:row>27</xdr:row>
      <xdr:rowOff>0</xdr:rowOff>
    </xdr:to>
    <xdr:sp macro="" textlink="">
      <xdr:nvSpPr>
        <xdr:cNvPr id="6" name="Line 6">
          <a:extLst>
            <a:ext uri="{FF2B5EF4-FFF2-40B4-BE49-F238E27FC236}">
              <a16:creationId xmlns:a16="http://schemas.microsoft.com/office/drawing/2014/main" id="{00000000-0008-0000-0C00-000006000000}"/>
            </a:ext>
          </a:extLst>
        </xdr:cNvPr>
        <xdr:cNvSpPr>
          <a:spLocks noChangeShapeType="1"/>
        </xdr:cNvSpPr>
      </xdr:nvSpPr>
      <xdr:spPr bwMode="auto">
        <a:xfrm flipV="1">
          <a:off x="3726180" y="9921240"/>
          <a:ext cx="2667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xdr:row>
      <xdr:rowOff>0</xdr:rowOff>
    </xdr:from>
    <xdr:to>
      <xdr:col>14</xdr:col>
      <xdr:colOff>0</xdr:colOff>
      <xdr:row>43</xdr:row>
      <xdr:rowOff>19050</xdr:rowOff>
    </xdr:to>
    <xdr:sp macro="" textlink="">
      <xdr:nvSpPr>
        <xdr:cNvPr id="7" name="Line 10">
          <a:extLst>
            <a:ext uri="{FF2B5EF4-FFF2-40B4-BE49-F238E27FC236}">
              <a16:creationId xmlns:a16="http://schemas.microsoft.com/office/drawing/2014/main" id="{00000000-0008-0000-0C00-000007000000}"/>
            </a:ext>
          </a:extLst>
        </xdr:cNvPr>
        <xdr:cNvSpPr>
          <a:spLocks noChangeShapeType="1"/>
        </xdr:cNvSpPr>
      </xdr:nvSpPr>
      <xdr:spPr bwMode="auto">
        <a:xfrm>
          <a:off x="986790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0</xdr:rowOff>
    </xdr:from>
    <xdr:to>
      <xdr:col>14</xdr:col>
      <xdr:colOff>290466</xdr:colOff>
      <xdr:row>11</xdr:row>
      <xdr:rowOff>0</xdr:rowOff>
    </xdr:to>
    <xdr:sp macro="" textlink="">
      <xdr:nvSpPr>
        <xdr:cNvPr id="8" name="Line 2">
          <a:extLst>
            <a:ext uri="{FF2B5EF4-FFF2-40B4-BE49-F238E27FC236}">
              <a16:creationId xmlns:a16="http://schemas.microsoft.com/office/drawing/2014/main" id="{00000000-0008-0000-0C00-000008000000}"/>
            </a:ext>
          </a:extLst>
        </xdr:cNvPr>
        <xdr:cNvSpPr>
          <a:spLocks noChangeShapeType="1"/>
        </xdr:cNvSpPr>
      </xdr:nvSpPr>
      <xdr:spPr bwMode="auto">
        <a:xfrm>
          <a:off x="9601200" y="3825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14</xdr:col>
      <xdr:colOff>290466</xdr:colOff>
      <xdr:row>27</xdr:row>
      <xdr:rowOff>0</xdr:rowOff>
    </xdr:to>
    <xdr:sp macro="" textlink="">
      <xdr:nvSpPr>
        <xdr:cNvPr id="9" name="Line 2">
          <a:extLst>
            <a:ext uri="{FF2B5EF4-FFF2-40B4-BE49-F238E27FC236}">
              <a16:creationId xmlns:a16="http://schemas.microsoft.com/office/drawing/2014/main" id="{00000000-0008-0000-0C00-000009000000}"/>
            </a:ext>
          </a:extLst>
        </xdr:cNvPr>
        <xdr:cNvSpPr>
          <a:spLocks noChangeShapeType="1"/>
        </xdr:cNvSpPr>
      </xdr:nvSpPr>
      <xdr:spPr bwMode="auto">
        <a:xfrm>
          <a:off x="9601200" y="9921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43</xdr:row>
      <xdr:rowOff>0</xdr:rowOff>
    </xdr:from>
    <xdr:to>
      <xdr:col>14</xdr:col>
      <xdr:colOff>290466</xdr:colOff>
      <xdr:row>43</xdr:row>
      <xdr:rowOff>0</xdr:rowOff>
    </xdr:to>
    <xdr:sp macro="" textlink="">
      <xdr:nvSpPr>
        <xdr:cNvPr id="10" name="Line 2">
          <a:extLst>
            <a:ext uri="{FF2B5EF4-FFF2-40B4-BE49-F238E27FC236}">
              <a16:creationId xmlns:a16="http://schemas.microsoft.com/office/drawing/2014/main" id="{00000000-0008-0000-0C00-00000A000000}"/>
            </a:ext>
          </a:extLst>
        </xdr:cNvPr>
        <xdr:cNvSpPr>
          <a:spLocks noChangeShapeType="1"/>
        </xdr:cNvSpPr>
      </xdr:nvSpPr>
      <xdr:spPr bwMode="auto">
        <a:xfrm>
          <a:off x="9601200" y="16017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11</xdr:row>
      <xdr:rowOff>0</xdr:rowOff>
    </xdr:from>
    <xdr:to>
      <xdr:col>21</xdr:col>
      <xdr:colOff>0</xdr:colOff>
      <xdr:row>43</xdr:row>
      <xdr:rowOff>19050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1361694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11</xdr:row>
      <xdr:rowOff>0</xdr:rowOff>
    </xdr:from>
    <xdr:to>
      <xdr:col>22</xdr:col>
      <xdr:colOff>4716</xdr:colOff>
      <xdr:row>11</xdr:row>
      <xdr:rowOff>0</xdr:rowOff>
    </xdr:to>
    <xdr:sp macro="" textlink="">
      <xdr:nvSpPr>
        <xdr:cNvPr id="12" name="Line 2">
          <a:extLst>
            <a:ext uri="{FF2B5EF4-FFF2-40B4-BE49-F238E27FC236}">
              <a16:creationId xmlns:a16="http://schemas.microsoft.com/office/drawing/2014/main" id="{00000000-0008-0000-0C00-00000C000000}"/>
            </a:ext>
          </a:extLst>
        </xdr:cNvPr>
        <xdr:cNvSpPr>
          <a:spLocks noChangeShapeType="1"/>
        </xdr:cNvSpPr>
      </xdr:nvSpPr>
      <xdr:spPr bwMode="auto">
        <a:xfrm>
          <a:off x="13357860" y="3825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27</xdr:row>
      <xdr:rowOff>0</xdr:rowOff>
    </xdr:from>
    <xdr:to>
      <xdr:col>22</xdr:col>
      <xdr:colOff>4716</xdr:colOff>
      <xdr:row>27</xdr:row>
      <xdr:rowOff>0</xdr:rowOff>
    </xdr:to>
    <xdr:sp macro="" textlink="">
      <xdr:nvSpPr>
        <xdr:cNvPr id="13" name="Line 2">
          <a:extLst>
            <a:ext uri="{FF2B5EF4-FFF2-40B4-BE49-F238E27FC236}">
              <a16:creationId xmlns:a16="http://schemas.microsoft.com/office/drawing/2014/main" id="{00000000-0008-0000-0C00-00000D000000}"/>
            </a:ext>
          </a:extLst>
        </xdr:cNvPr>
        <xdr:cNvSpPr>
          <a:spLocks noChangeShapeType="1"/>
        </xdr:cNvSpPr>
      </xdr:nvSpPr>
      <xdr:spPr bwMode="auto">
        <a:xfrm>
          <a:off x="13357860" y="9921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43</xdr:row>
      <xdr:rowOff>0</xdr:rowOff>
    </xdr:from>
    <xdr:to>
      <xdr:col>21</xdr:col>
      <xdr:colOff>290466</xdr:colOff>
      <xdr:row>43</xdr:row>
      <xdr:rowOff>0</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13357860" y="16017240"/>
          <a:ext cx="5190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28</xdr:col>
      <xdr:colOff>0</xdr:colOff>
      <xdr:row>43</xdr:row>
      <xdr:rowOff>19050</xdr:rowOff>
    </xdr:to>
    <xdr:sp macro="" textlink="">
      <xdr:nvSpPr>
        <xdr:cNvPr id="15" name="Line 10">
          <a:extLst>
            <a:ext uri="{FF2B5EF4-FFF2-40B4-BE49-F238E27FC236}">
              <a16:creationId xmlns:a16="http://schemas.microsoft.com/office/drawing/2014/main" id="{00000000-0008-0000-0C00-00000F000000}"/>
            </a:ext>
          </a:extLst>
        </xdr:cNvPr>
        <xdr:cNvSpPr>
          <a:spLocks noChangeShapeType="1"/>
        </xdr:cNvSpPr>
      </xdr:nvSpPr>
      <xdr:spPr bwMode="auto">
        <a:xfrm>
          <a:off x="1738122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11</xdr:row>
      <xdr:rowOff>0</xdr:rowOff>
    </xdr:from>
    <xdr:to>
      <xdr:col>28</xdr:col>
      <xdr:colOff>290466</xdr:colOff>
      <xdr:row>11</xdr:row>
      <xdr:rowOff>0</xdr:rowOff>
    </xdr:to>
    <xdr:sp macro="" textlink="">
      <xdr:nvSpPr>
        <xdr:cNvPr id="16" name="Line 2">
          <a:extLst>
            <a:ext uri="{FF2B5EF4-FFF2-40B4-BE49-F238E27FC236}">
              <a16:creationId xmlns:a16="http://schemas.microsoft.com/office/drawing/2014/main" id="{00000000-0008-0000-0C00-000010000000}"/>
            </a:ext>
          </a:extLst>
        </xdr:cNvPr>
        <xdr:cNvSpPr>
          <a:spLocks noChangeShapeType="1"/>
        </xdr:cNvSpPr>
      </xdr:nvSpPr>
      <xdr:spPr bwMode="auto">
        <a:xfrm>
          <a:off x="17099280" y="3825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27</xdr:row>
      <xdr:rowOff>0</xdr:rowOff>
    </xdr:from>
    <xdr:to>
      <xdr:col>28</xdr:col>
      <xdr:colOff>290466</xdr:colOff>
      <xdr:row>27</xdr:row>
      <xdr:rowOff>0</xdr:rowOff>
    </xdr:to>
    <xdr:sp macro="" textlink="">
      <xdr:nvSpPr>
        <xdr:cNvPr id="17" name="Line 2">
          <a:extLst>
            <a:ext uri="{FF2B5EF4-FFF2-40B4-BE49-F238E27FC236}">
              <a16:creationId xmlns:a16="http://schemas.microsoft.com/office/drawing/2014/main" id="{00000000-0008-0000-0C00-000011000000}"/>
            </a:ext>
          </a:extLst>
        </xdr:cNvPr>
        <xdr:cNvSpPr>
          <a:spLocks noChangeShapeType="1"/>
        </xdr:cNvSpPr>
      </xdr:nvSpPr>
      <xdr:spPr bwMode="auto">
        <a:xfrm>
          <a:off x="17099280" y="9921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43</xdr:row>
      <xdr:rowOff>0</xdr:rowOff>
    </xdr:from>
    <xdr:to>
      <xdr:col>29</xdr:col>
      <xdr:colOff>0</xdr:colOff>
      <xdr:row>43</xdr:row>
      <xdr:rowOff>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17108171" y="16017240"/>
          <a:ext cx="53974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43</xdr:row>
      <xdr:rowOff>0</xdr:rowOff>
    </xdr:to>
    <xdr:sp macro="" textlink="">
      <xdr:nvSpPr>
        <xdr:cNvPr id="19" name="Line 10">
          <a:extLst>
            <a:ext uri="{FF2B5EF4-FFF2-40B4-BE49-F238E27FC236}">
              <a16:creationId xmlns:a16="http://schemas.microsoft.com/office/drawing/2014/main" id="{00000000-0008-0000-0C00-000013000000}"/>
            </a:ext>
          </a:extLst>
        </xdr:cNvPr>
        <xdr:cNvSpPr>
          <a:spLocks noChangeShapeType="1"/>
        </xdr:cNvSpPr>
      </xdr:nvSpPr>
      <xdr:spPr bwMode="auto">
        <a:xfrm flipH="1">
          <a:off x="6134100" y="382524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8</xdr:col>
      <xdr:colOff>4716</xdr:colOff>
      <xdr:row>11</xdr:row>
      <xdr:rowOff>0</xdr:rowOff>
    </xdr:to>
    <xdr:sp macro="" textlink="">
      <xdr:nvSpPr>
        <xdr:cNvPr id="20" name="Line 2">
          <a:extLst>
            <a:ext uri="{FF2B5EF4-FFF2-40B4-BE49-F238E27FC236}">
              <a16:creationId xmlns:a16="http://schemas.microsoft.com/office/drawing/2014/main" id="{00000000-0008-0000-0C00-000014000000}"/>
            </a:ext>
          </a:extLst>
        </xdr:cNvPr>
        <xdr:cNvSpPr>
          <a:spLocks noChangeShapeType="1"/>
        </xdr:cNvSpPr>
      </xdr:nvSpPr>
      <xdr:spPr bwMode="auto">
        <a:xfrm>
          <a:off x="6134100" y="3825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6</xdr:col>
      <xdr:colOff>0</xdr:colOff>
      <xdr:row>51</xdr:row>
      <xdr:rowOff>0</xdr:rowOff>
    </xdr:to>
    <xdr:sp macro="" textlink="">
      <xdr:nvSpPr>
        <xdr:cNvPr id="21" name="テキスト ボックス 20">
          <a:extLst>
            <a:ext uri="{FF2B5EF4-FFF2-40B4-BE49-F238E27FC236}">
              <a16:creationId xmlns:a16="http://schemas.microsoft.com/office/drawing/2014/main" id="{00000000-0008-0000-0C00-000016000000}"/>
            </a:ext>
          </a:extLst>
        </xdr:cNvPr>
        <xdr:cNvSpPr txBox="1"/>
      </xdr:nvSpPr>
      <xdr:spPr>
        <a:xfrm>
          <a:off x="0" y="12588240"/>
          <a:ext cx="587502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１．建設業法で様式は定められていませんが、久留米市が発注する工事はこの様式の記載項目によってください。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43</xdr:row>
      <xdr:rowOff>0</xdr:rowOff>
    </xdr:from>
    <xdr:to>
      <xdr:col>8</xdr:col>
      <xdr:colOff>4716</xdr:colOff>
      <xdr:row>43</xdr:row>
      <xdr:rowOff>0</xdr:rowOff>
    </xdr:to>
    <xdr:sp macro="" textlink="">
      <xdr:nvSpPr>
        <xdr:cNvPr id="22" name="Line 2">
          <a:extLst>
            <a:ext uri="{FF2B5EF4-FFF2-40B4-BE49-F238E27FC236}">
              <a16:creationId xmlns:a16="http://schemas.microsoft.com/office/drawing/2014/main" id="{00000000-0008-0000-0C00-000017000000}"/>
            </a:ext>
          </a:extLst>
        </xdr:cNvPr>
        <xdr:cNvSpPr>
          <a:spLocks noChangeShapeType="1"/>
        </xdr:cNvSpPr>
      </xdr:nvSpPr>
      <xdr:spPr bwMode="auto">
        <a:xfrm>
          <a:off x="613410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43</xdr:row>
      <xdr:rowOff>0</xdr:rowOff>
    </xdr:from>
    <xdr:to>
      <xdr:col>15</xdr:col>
      <xdr:colOff>4716</xdr:colOff>
      <xdr:row>43</xdr:row>
      <xdr:rowOff>0</xdr:rowOff>
    </xdr:to>
    <xdr:sp macro="" textlink="">
      <xdr:nvSpPr>
        <xdr:cNvPr id="23" name="Line 2">
          <a:extLst>
            <a:ext uri="{FF2B5EF4-FFF2-40B4-BE49-F238E27FC236}">
              <a16:creationId xmlns:a16="http://schemas.microsoft.com/office/drawing/2014/main" id="{00000000-0008-0000-0C00-000018000000}"/>
            </a:ext>
          </a:extLst>
        </xdr:cNvPr>
        <xdr:cNvSpPr>
          <a:spLocks noChangeShapeType="1"/>
        </xdr:cNvSpPr>
      </xdr:nvSpPr>
      <xdr:spPr bwMode="auto">
        <a:xfrm>
          <a:off x="986790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43</xdr:row>
      <xdr:rowOff>0</xdr:rowOff>
    </xdr:from>
    <xdr:to>
      <xdr:col>22</xdr:col>
      <xdr:colOff>4716</xdr:colOff>
      <xdr:row>43</xdr:row>
      <xdr:rowOff>0</xdr:rowOff>
    </xdr:to>
    <xdr:sp macro="" textlink="">
      <xdr:nvSpPr>
        <xdr:cNvPr id="24" name="Line 2">
          <a:extLst>
            <a:ext uri="{FF2B5EF4-FFF2-40B4-BE49-F238E27FC236}">
              <a16:creationId xmlns:a16="http://schemas.microsoft.com/office/drawing/2014/main" id="{00000000-0008-0000-0C00-000019000000}"/>
            </a:ext>
          </a:extLst>
        </xdr:cNvPr>
        <xdr:cNvSpPr>
          <a:spLocks noChangeShapeType="1"/>
        </xdr:cNvSpPr>
      </xdr:nvSpPr>
      <xdr:spPr bwMode="auto">
        <a:xfrm>
          <a:off x="1361694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43</xdr:row>
      <xdr:rowOff>0</xdr:rowOff>
    </xdr:from>
    <xdr:to>
      <xdr:col>29</xdr:col>
      <xdr:colOff>4716</xdr:colOff>
      <xdr:row>43</xdr:row>
      <xdr:rowOff>0</xdr:rowOff>
    </xdr:to>
    <xdr:sp macro="" textlink="">
      <xdr:nvSpPr>
        <xdr:cNvPr id="25" name="Line 2">
          <a:extLst>
            <a:ext uri="{FF2B5EF4-FFF2-40B4-BE49-F238E27FC236}">
              <a16:creationId xmlns:a16="http://schemas.microsoft.com/office/drawing/2014/main" id="{00000000-0008-0000-0C00-00001A000000}"/>
            </a:ext>
          </a:extLst>
        </xdr:cNvPr>
        <xdr:cNvSpPr>
          <a:spLocks noChangeShapeType="1"/>
        </xdr:cNvSpPr>
      </xdr:nvSpPr>
      <xdr:spPr bwMode="auto">
        <a:xfrm>
          <a:off x="1738122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35</xdr:col>
      <xdr:colOff>69272</xdr:colOff>
      <xdr:row>4</xdr:row>
      <xdr:rowOff>290946</xdr:rowOff>
    </xdr:from>
    <xdr:to>
      <xdr:col>37</xdr:col>
      <xdr:colOff>82363</xdr:colOff>
      <xdr:row>6</xdr:row>
      <xdr:rowOff>235091</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21571527" y="146858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11906</xdr:colOff>
      <xdr:row>67</xdr:row>
      <xdr:rowOff>143735</xdr:rowOff>
    </xdr:from>
    <xdr:to>
      <xdr:col>83</xdr:col>
      <xdr:colOff>59531</xdr:colOff>
      <xdr:row>75</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32886" y="1171089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88</xdr:col>
      <xdr:colOff>0</xdr:colOff>
      <xdr:row>2</xdr:row>
      <xdr:rowOff>0</xdr:rowOff>
    </xdr:from>
    <xdr:to>
      <xdr:col>96</xdr:col>
      <xdr:colOff>40800</xdr:colOff>
      <xdr:row>6</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3954125" y="885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42</xdr:col>
      <xdr:colOff>1166816</xdr:colOff>
      <xdr:row>55</xdr:row>
      <xdr:rowOff>71260</xdr:rowOff>
    </xdr:from>
    <xdr:to>
      <xdr:col>82</xdr:col>
      <xdr:colOff>75143</xdr:colOff>
      <xdr:row>61</xdr:row>
      <xdr:rowOff>19035</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158041" y="9481960"/>
          <a:ext cx="595682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0</xdr:colOff>
      <xdr:row>4</xdr:row>
      <xdr:rowOff>0</xdr:rowOff>
    </xdr:from>
    <xdr:to>
      <xdr:col>94</xdr:col>
      <xdr:colOff>40800</xdr:colOff>
      <xdr:row>8</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3649325" y="8191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11</xdr:col>
      <xdr:colOff>464820</xdr:colOff>
      <xdr:row>2</xdr:row>
      <xdr:rowOff>121920</xdr:rowOff>
    </xdr:from>
    <xdr:to>
      <xdr:col>13</xdr:col>
      <xdr:colOff>505620</xdr:colOff>
      <xdr:row>6</xdr:row>
      <xdr:rowOff>49440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7543800" y="6172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twoCellAnchor>
    <xdr:from>
      <xdr:col>21</xdr:col>
      <xdr:colOff>0</xdr:colOff>
      <xdr:row>2</xdr:row>
      <xdr:rowOff>0</xdr:rowOff>
    </xdr:from>
    <xdr:to>
      <xdr:col>23</xdr:col>
      <xdr:colOff>21750</xdr:colOff>
      <xdr:row>4</xdr:row>
      <xdr:rowOff>15150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12982575" y="4953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38</xdr:col>
      <xdr:colOff>38100</xdr:colOff>
      <xdr:row>3</xdr:row>
      <xdr:rowOff>38100</xdr:rowOff>
    </xdr:from>
    <xdr:to>
      <xdr:col>46</xdr:col>
      <xdr:colOff>17940</xdr:colOff>
      <xdr:row>7</xdr:row>
      <xdr:rowOff>87540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118860" y="5410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xdr:row>
      <xdr:rowOff>114300</xdr:rowOff>
    </xdr:from>
    <xdr:to>
      <xdr:col>20</xdr:col>
      <xdr:colOff>16987</xdr:colOff>
      <xdr:row>6</xdr:row>
      <xdr:rowOff>180325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804660" y="7772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xdr:col>
      <xdr:colOff>590550</xdr:colOff>
      <xdr:row>2</xdr:row>
      <xdr:rowOff>161925</xdr:rowOff>
    </xdr:from>
    <xdr:to>
      <xdr:col>6</xdr:col>
      <xdr:colOff>612300</xdr:colOff>
      <xdr:row>5</xdr:row>
      <xdr:rowOff>34200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372225" y="504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xdr:col>
      <xdr:colOff>617220</xdr:colOff>
      <xdr:row>1</xdr:row>
      <xdr:rowOff>0</xdr:rowOff>
    </xdr:from>
    <xdr:to>
      <xdr:col>8</xdr:col>
      <xdr:colOff>561976</xdr:colOff>
      <xdr:row>2</xdr:row>
      <xdr:rowOff>28575</xdr:rowOff>
    </xdr:to>
    <xdr:sp macro="" textlink="">
      <xdr:nvSpPr>
        <xdr:cNvPr id="2" name="Rectangle 32"/>
        <xdr:cNvSpPr>
          <a:spLocks noChangeArrowheads="1"/>
        </xdr:cNvSpPr>
      </xdr:nvSpPr>
      <xdr:spPr bwMode="auto">
        <a:xfrm>
          <a:off x="3474720" y="238125"/>
          <a:ext cx="2421256" cy="266700"/>
        </a:xfrm>
        <a:prstGeom prst="rect">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ＭＳ 明朝"/>
              <a:ea typeface="ＭＳ 明朝"/>
            </a:rPr>
            <a:t>承認　　　・　　不承認</a:t>
          </a:r>
        </a:p>
      </xdr:txBody>
    </xdr:sp>
    <xdr:clientData/>
  </xdr:twoCellAnchor>
  <xdr:twoCellAnchor>
    <xdr:from>
      <xdr:col>10</xdr:col>
      <xdr:colOff>114300</xdr:colOff>
      <xdr:row>1</xdr:row>
      <xdr:rowOff>190500</xdr:rowOff>
    </xdr:from>
    <xdr:to>
      <xdr:col>12</xdr:col>
      <xdr:colOff>136050</xdr:colOff>
      <xdr:row>4</xdr:row>
      <xdr:rowOff>129450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686550" y="4286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8</xdr:col>
      <xdr:colOff>180975</xdr:colOff>
      <xdr:row>2</xdr:row>
      <xdr:rowOff>19050</xdr:rowOff>
    </xdr:from>
    <xdr:to>
      <xdr:col>10</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735955" y="361950"/>
          <a:ext cx="1256190" cy="71619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0</xdr:colOff>
      <xdr:row>8</xdr:row>
      <xdr:rowOff>0</xdr:rowOff>
    </xdr:from>
    <xdr:to>
      <xdr:col>10</xdr:col>
      <xdr:colOff>100875</xdr:colOff>
      <xdr:row>10</xdr:row>
      <xdr:rowOff>226287</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900-000004000000}"/>
            </a:ext>
          </a:extLst>
        </xdr:cNvPr>
        <xdr:cNvSpPr/>
      </xdr:nvSpPr>
      <xdr:spPr>
        <a:xfrm>
          <a:off x="6562725" y="15240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8</xdr:row>
      <xdr:rowOff>0</xdr:rowOff>
    </xdr:from>
    <xdr:to>
      <xdr:col>11</xdr:col>
      <xdr:colOff>603250</xdr:colOff>
      <xdr:row>11</xdr:row>
      <xdr:rowOff>115889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6562725" y="15240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36.xml><?xml version="1.0" encoding="utf-8"?>
<xdr:wsDr xmlns:xdr="http://schemas.openxmlformats.org/drawingml/2006/spreadsheetDrawing" xmlns:a="http://schemas.openxmlformats.org/drawingml/2006/main">
  <xdr:oneCellAnchor>
    <xdr:from>
      <xdr:col>16</xdr:col>
      <xdr:colOff>100264</xdr:colOff>
      <xdr:row>40</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xdr:cNvSpPr>
          <a:spLocks/>
        </xdr:cNvSpPr>
      </xdr:nvSpPr>
      <xdr:spPr bwMode="auto">
        <a:xfrm>
          <a:off x="2385060" y="48844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xdr:cNvSpPr>
          <a:spLocks/>
        </xdr:cNvSpPr>
      </xdr:nvSpPr>
      <xdr:spPr bwMode="auto">
        <a:xfrm>
          <a:off x="6134100" y="48920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6" name="額縁 5">
          <a:hlinkClick xmlns:r="http://schemas.openxmlformats.org/officeDocument/2006/relationships" r:id="rId1"/>
        </xdr:cNvPr>
        <xdr:cNvSpPr/>
      </xdr:nvSpPr>
      <xdr:spPr>
        <a:xfrm>
          <a:off x="6920753" y="708212"/>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14</xdr:col>
      <xdr:colOff>241788</xdr:colOff>
      <xdr:row>47</xdr:row>
      <xdr:rowOff>146538</xdr:rowOff>
    </xdr:from>
    <xdr:ext cx="2740269" cy="274108"/>
    <xdr:sp macro="" textlink="">
      <xdr:nvSpPr>
        <xdr:cNvPr id="2" name="角丸四角形吹き出し 1">
          <a:extLst>
            <a:ext uri="{FF2B5EF4-FFF2-40B4-BE49-F238E27FC236}">
              <a16:creationId xmlns:a16="http://schemas.microsoft.com/office/drawing/2014/main" id="{00000000-0008-0000-2900-000002000000}"/>
            </a:ext>
          </a:extLst>
        </xdr:cNvPr>
        <xdr:cNvSpPr/>
      </xdr:nvSpPr>
      <xdr:spPr>
        <a:xfrm>
          <a:off x="4158468" y="8101818"/>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工期末以降は消去します。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450170</xdr:colOff>
      <xdr:row>21</xdr:row>
      <xdr:rowOff>32885</xdr:rowOff>
    </xdr:from>
    <xdr:to>
      <xdr:col>34</xdr:col>
      <xdr:colOff>551045</xdr:colOff>
      <xdr:row>25</xdr:row>
      <xdr:rowOff>68672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9853250" y="3629525"/>
          <a:ext cx="718095" cy="70634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438150</xdr:colOff>
      <xdr:row>14</xdr:row>
      <xdr:rowOff>9525</xdr:rowOff>
    </xdr:from>
    <xdr:to>
      <xdr:col>35</xdr:col>
      <xdr:colOff>459900</xdr:colOff>
      <xdr:row>18</xdr:row>
      <xdr:rowOff>43725</xdr:rowOff>
    </xdr:to>
    <xdr:sp macro="" textlink="">
      <xdr:nvSpPr>
        <xdr:cNvPr id="5" name="額縁 3">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9782175" y="24860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2</xdr:col>
      <xdr:colOff>219074</xdr:colOff>
      <xdr:row>10</xdr:row>
      <xdr:rowOff>2652</xdr:rowOff>
    </xdr:from>
    <xdr:ext cx="2400301" cy="661448"/>
    <xdr:sp macro="" textlink="">
      <xdr:nvSpPr>
        <xdr:cNvPr id="2" name="角丸四角形吹き出し 1">
          <a:extLst>
            <a:ext uri="{FF2B5EF4-FFF2-40B4-BE49-F238E27FC236}">
              <a16:creationId xmlns:a16="http://schemas.microsoft.com/office/drawing/2014/main" id="{00000000-0008-0000-2A00-000002000000}"/>
            </a:ext>
          </a:extLst>
        </xdr:cNvPr>
        <xdr:cNvSpPr/>
      </xdr:nvSpPr>
      <xdr:spPr>
        <a:xfrm>
          <a:off x="1026794" y="175525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8</xdr:row>
      <xdr:rowOff>126477</xdr:rowOff>
    </xdr:from>
    <xdr:ext cx="2247901" cy="661448"/>
    <xdr:sp macro="" textlink="">
      <xdr:nvSpPr>
        <xdr:cNvPr id="3" name="角丸四角形吹き出し 2">
          <a:extLst>
            <a:ext uri="{FF2B5EF4-FFF2-40B4-BE49-F238E27FC236}">
              <a16:creationId xmlns:a16="http://schemas.microsoft.com/office/drawing/2014/main" id="{00000000-0008-0000-2A00-000003000000}"/>
            </a:ext>
          </a:extLst>
        </xdr:cNvPr>
        <xdr:cNvSpPr/>
      </xdr:nvSpPr>
      <xdr:spPr>
        <a:xfrm>
          <a:off x="4011930" y="154379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19</xdr:row>
      <xdr:rowOff>24870</xdr:rowOff>
    </xdr:from>
    <xdr:ext cx="2765748" cy="274108"/>
    <xdr:sp macro="" textlink="">
      <xdr:nvSpPr>
        <xdr:cNvPr id="4" name="角丸四角形吹き出し 3">
          <a:extLst>
            <a:ext uri="{FF2B5EF4-FFF2-40B4-BE49-F238E27FC236}">
              <a16:creationId xmlns:a16="http://schemas.microsoft.com/office/drawing/2014/main" id="{00000000-0008-0000-2A00-000004000000}"/>
            </a:ext>
          </a:extLst>
        </xdr:cNvPr>
        <xdr:cNvSpPr/>
      </xdr:nvSpPr>
      <xdr:spPr>
        <a:xfrm>
          <a:off x="902970" y="330147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26</xdr:row>
      <xdr:rowOff>88375</xdr:rowOff>
    </xdr:from>
    <xdr:ext cx="3472269" cy="661448"/>
    <xdr:sp macro="" textlink="">
      <xdr:nvSpPr>
        <xdr:cNvPr id="5" name="角丸四角形吹き出し 4">
          <a:extLst>
            <a:ext uri="{FF2B5EF4-FFF2-40B4-BE49-F238E27FC236}">
              <a16:creationId xmlns:a16="http://schemas.microsoft.com/office/drawing/2014/main" id="{00000000-0008-0000-2A00-000005000000}"/>
            </a:ext>
          </a:extLst>
        </xdr:cNvPr>
        <xdr:cNvSpPr/>
      </xdr:nvSpPr>
      <xdr:spPr>
        <a:xfrm>
          <a:off x="4703444" y="453845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83</xdr:row>
      <xdr:rowOff>48683</xdr:rowOff>
    </xdr:from>
    <xdr:ext cx="2112724" cy="274108"/>
    <xdr:sp macro="" textlink="">
      <xdr:nvSpPr>
        <xdr:cNvPr id="6" name="角丸四角形吹き出し 5">
          <a:extLst>
            <a:ext uri="{FF2B5EF4-FFF2-40B4-BE49-F238E27FC236}">
              <a16:creationId xmlns:a16="http://schemas.microsoft.com/office/drawing/2014/main" id="{00000000-0008-0000-2A00-000006000000}"/>
            </a:ext>
          </a:extLst>
        </xdr:cNvPr>
        <xdr:cNvSpPr/>
      </xdr:nvSpPr>
      <xdr:spPr>
        <a:xfrm>
          <a:off x="5844541" y="1406948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6</xdr:row>
      <xdr:rowOff>9524</xdr:rowOff>
    </xdr:from>
    <xdr:ext cx="2343150" cy="276225"/>
    <xdr:sp macro="" textlink="">
      <xdr:nvSpPr>
        <xdr:cNvPr id="7" name="角丸四角形吹き出し 6">
          <a:extLst>
            <a:ext uri="{FF2B5EF4-FFF2-40B4-BE49-F238E27FC236}">
              <a16:creationId xmlns:a16="http://schemas.microsoft.com/office/drawing/2014/main" id="{00000000-0008-0000-2A00-000007000000}"/>
            </a:ext>
          </a:extLst>
        </xdr:cNvPr>
        <xdr:cNvSpPr/>
      </xdr:nvSpPr>
      <xdr:spPr>
        <a:xfrm>
          <a:off x="4884420" y="109156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7</xdr:row>
      <xdr:rowOff>23286</xdr:rowOff>
    </xdr:from>
    <xdr:ext cx="2152651" cy="467778"/>
    <xdr:sp macro="" textlink="">
      <xdr:nvSpPr>
        <xdr:cNvPr id="8" name="角丸四角形吹き出し 7">
          <a:extLst>
            <a:ext uri="{FF2B5EF4-FFF2-40B4-BE49-F238E27FC236}">
              <a16:creationId xmlns:a16="http://schemas.microsoft.com/office/drawing/2014/main" id="{00000000-0008-0000-2A00-000008000000}"/>
            </a:ext>
          </a:extLst>
        </xdr:cNvPr>
        <xdr:cNvSpPr/>
      </xdr:nvSpPr>
      <xdr:spPr>
        <a:xfrm>
          <a:off x="7360920" y="1272966"/>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105842</xdr:rowOff>
    </xdr:from>
    <xdr:ext cx="2943225" cy="855118"/>
    <xdr:sp macro="" textlink="">
      <xdr:nvSpPr>
        <xdr:cNvPr id="9" name="角丸四角形吹き出し 8">
          <a:extLst>
            <a:ext uri="{FF2B5EF4-FFF2-40B4-BE49-F238E27FC236}">
              <a16:creationId xmlns:a16="http://schemas.microsoft.com/office/drawing/2014/main" id="{00000000-0008-0000-2A00-000009000000}"/>
            </a:ext>
          </a:extLst>
        </xdr:cNvPr>
        <xdr:cNvSpPr/>
      </xdr:nvSpPr>
      <xdr:spPr>
        <a:xfrm>
          <a:off x="4760594" y="304716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62</xdr:row>
      <xdr:rowOff>48692</xdr:rowOff>
    </xdr:from>
    <xdr:ext cx="2943225" cy="855118"/>
    <xdr:sp macro="" textlink="">
      <xdr:nvSpPr>
        <xdr:cNvPr id="10" name="角丸四角形吹き出し 9">
          <a:extLst>
            <a:ext uri="{FF2B5EF4-FFF2-40B4-BE49-F238E27FC236}">
              <a16:creationId xmlns:a16="http://schemas.microsoft.com/office/drawing/2014/main" id="{00000000-0008-0000-2A00-00000A000000}"/>
            </a:ext>
          </a:extLst>
        </xdr:cNvPr>
        <xdr:cNvSpPr/>
      </xdr:nvSpPr>
      <xdr:spPr>
        <a:xfrm>
          <a:off x="3646169" y="1054905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285749</xdr:colOff>
      <xdr:row>7</xdr:row>
      <xdr:rowOff>85724</xdr:rowOff>
    </xdr:from>
    <xdr:to>
      <xdr:col>36</xdr:col>
      <xdr:colOff>269874</xdr:colOff>
      <xdr:row>12</xdr:row>
      <xdr:rowOff>87313</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9688829" y="1335404"/>
          <a:ext cx="1835785" cy="83978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4</xdr:row>
      <xdr:rowOff>0</xdr:rowOff>
    </xdr:from>
    <xdr:to>
      <xdr:col>20</xdr:col>
      <xdr:colOff>16987</xdr:colOff>
      <xdr:row>6</xdr:row>
      <xdr:rowOff>256525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804660" y="8458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5"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xdr:cNvSpPr>
          <a:spLocks/>
        </xdr:cNvSpPr>
      </xdr:nvSpPr>
      <xdr:spPr bwMode="auto">
        <a:xfrm>
          <a:off x="2385060" y="46939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xdr:cNvSpPr>
          <a:spLocks/>
        </xdr:cNvSpPr>
      </xdr:nvSpPr>
      <xdr:spPr bwMode="auto">
        <a:xfrm>
          <a:off x="6134100" y="47015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179294</xdr:colOff>
      <xdr:row>2</xdr:row>
      <xdr:rowOff>152400</xdr:rowOff>
    </xdr:from>
    <xdr:to>
      <xdr:col>52</xdr:col>
      <xdr:colOff>155145</xdr:colOff>
      <xdr:row>5</xdr:row>
      <xdr:rowOff>840</xdr:rowOff>
    </xdr:to>
    <xdr:sp macro="" textlink="">
      <xdr:nvSpPr>
        <xdr:cNvPr id="4" name="額縁 3">
          <a:hlinkClick xmlns:r="http://schemas.openxmlformats.org/officeDocument/2006/relationships" r:id="rId1"/>
        </xdr:cNvPr>
        <xdr:cNvSpPr/>
      </xdr:nvSpPr>
      <xdr:spPr>
        <a:xfrm>
          <a:off x="6983954" y="701040"/>
          <a:ext cx="1233151" cy="64854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612345</xdr:colOff>
      <xdr:row>7</xdr:row>
      <xdr:rowOff>144274</xdr:rowOff>
    </xdr:to>
    <xdr:sp macro="" textlink="">
      <xdr:nvSpPr>
        <xdr:cNvPr id="3" name="額縁 2">
          <a:hlinkClick xmlns:r="http://schemas.openxmlformats.org/officeDocument/2006/relationships" r:id="rId1"/>
        </xdr:cNvPr>
        <xdr:cNvSpPr/>
      </xdr:nvSpPr>
      <xdr:spPr>
        <a:xfrm>
          <a:off x="6606988" y="600635"/>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11</xdr:col>
      <xdr:colOff>600075</xdr:colOff>
      <xdr:row>1</xdr:row>
      <xdr:rowOff>200024</xdr:rowOff>
    </xdr:from>
    <xdr:to>
      <xdr:col>14</xdr:col>
      <xdr:colOff>2700</xdr:colOff>
      <xdr:row>5</xdr:row>
      <xdr:rowOff>158024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6562725" y="12287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11</xdr:col>
      <xdr:colOff>600075</xdr:colOff>
      <xdr:row>1</xdr:row>
      <xdr:rowOff>152400</xdr:rowOff>
    </xdr:from>
    <xdr:to>
      <xdr:col>12</xdr:col>
      <xdr:colOff>238125</xdr:colOff>
      <xdr:row>5</xdr:row>
      <xdr:rowOff>47625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38900" y="1181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oneCellAnchor>
    <xdr:from>
      <xdr:col>0</xdr:col>
      <xdr:colOff>1413710</xdr:colOff>
      <xdr:row>1</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8</xdr:col>
      <xdr:colOff>9525</xdr:colOff>
      <xdr:row>2</xdr:row>
      <xdr:rowOff>47625</xdr:rowOff>
    </xdr:from>
    <xdr:to>
      <xdr:col>10</xdr:col>
      <xdr:colOff>104775</xdr:colOff>
      <xdr:row>6</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819900" y="3905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5</xdr:row>
      <xdr:rowOff>184785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6</xdr:row>
      <xdr:rowOff>123825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15240</xdr:colOff>
      <xdr:row>7</xdr:row>
      <xdr:rowOff>228600</xdr:rowOff>
    </xdr:from>
    <xdr:to>
      <xdr:col>30</xdr:col>
      <xdr:colOff>518160</xdr:colOff>
      <xdr:row>10</xdr:row>
      <xdr:rowOff>137160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23660" y="16383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68580</xdr:colOff>
          <xdr:row>34</xdr:row>
          <xdr:rowOff>68580</xdr:rowOff>
        </xdr:from>
        <xdr:to>
          <xdr:col>2</xdr:col>
          <xdr:colOff>259080</xdr:colOff>
          <xdr:row>34</xdr:row>
          <xdr:rowOff>259080</xdr:rowOff>
        </xdr:to>
        <xdr:sp macro="" textlink="">
          <xdr:nvSpPr>
            <xdr:cNvPr id="1008641" name="Check Box 1" hidden="1">
              <a:extLst>
                <a:ext uri="{63B3BB69-23CF-44E3-9099-C40C66FF867C}">
                  <a14:compatExt spid="_x0000_s100864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68580</xdr:rowOff>
        </xdr:from>
        <xdr:to>
          <xdr:col>2</xdr:col>
          <xdr:colOff>259080</xdr:colOff>
          <xdr:row>35</xdr:row>
          <xdr:rowOff>259080</xdr:rowOff>
        </xdr:to>
        <xdr:sp macro="" textlink="">
          <xdr:nvSpPr>
            <xdr:cNvPr id="1008642" name="Check Box 2" hidden="1">
              <a:extLst>
                <a:ext uri="{63B3BB69-23CF-44E3-9099-C40C66FF867C}">
                  <a14:compatExt spid="_x0000_s100864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68580</xdr:rowOff>
        </xdr:from>
        <xdr:to>
          <xdr:col>2</xdr:col>
          <xdr:colOff>259080</xdr:colOff>
          <xdr:row>36</xdr:row>
          <xdr:rowOff>259080</xdr:rowOff>
        </xdr:to>
        <xdr:sp macro="" textlink="">
          <xdr:nvSpPr>
            <xdr:cNvPr id="1008643" name="Check Box 3" hidden="1">
              <a:extLst>
                <a:ext uri="{63B3BB69-23CF-44E3-9099-C40C66FF867C}">
                  <a14:compatExt spid="_x0000_s100864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163932</xdr:colOff>
      <xdr:row>29</xdr:row>
      <xdr:rowOff>175260</xdr:rowOff>
    </xdr:from>
    <xdr:to>
      <xdr:col>20</xdr:col>
      <xdr:colOff>230561</xdr:colOff>
      <xdr:row>32</xdr:row>
      <xdr:rowOff>190500</xdr:rowOff>
    </xdr:to>
    <xdr:sp macro="" textlink="" fLocksText="0">
      <xdr:nvSpPr>
        <xdr:cNvPr id="6" name="AutoShape 6"/>
        <xdr:cNvSpPr/>
      </xdr:nvSpPr>
      <xdr:spPr bwMode="auto">
        <a:xfrm>
          <a:off x="2929992" y="7117080"/>
          <a:ext cx="2329769" cy="769620"/>
        </a:xfrm>
        <a:prstGeom prst="wedgeRoundRectCallout">
          <a:avLst>
            <a:gd name="adj1" fmla="val -76439"/>
            <a:gd name="adj2" fmla="val -37779"/>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工事の種別に応じて、別表1～3のいずれかの添付が必要です。</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土木工事等は別表３</a:t>
          </a:r>
        </a:p>
      </xdr:txBody>
    </xdr:sp>
    <xdr:clientData fPrintsWithSheet="0"/>
  </xdr:twoCellAnchor>
  <xdr:twoCellAnchor>
    <xdr:from>
      <xdr:col>4</xdr:col>
      <xdr:colOff>70541</xdr:colOff>
      <xdr:row>37</xdr:row>
      <xdr:rowOff>19348</xdr:rowOff>
    </xdr:from>
    <xdr:to>
      <xdr:col>14</xdr:col>
      <xdr:colOff>152400</xdr:colOff>
      <xdr:row>38</xdr:row>
      <xdr:rowOff>22860</xdr:rowOff>
    </xdr:to>
    <xdr:sp macro="" textlink="" fLocksText="0">
      <xdr:nvSpPr>
        <xdr:cNvPr id="7" name="AutoShape 7"/>
        <xdr:cNvSpPr/>
      </xdr:nvSpPr>
      <xdr:spPr bwMode="auto">
        <a:xfrm>
          <a:off x="1076381" y="8972848"/>
          <a:ext cx="2596459" cy="254972"/>
        </a:xfrm>
        <a:prstGeom prst="wedgeRoundRectCallout">
          <a:avLst>
            <a:gd name="adj1" fmla="val -63787"/>
            <a:gd name="adj2" fmla="val -5749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土木工事等は別表３を選択。</a:t>
          </a:r>
        </a:p>
      </xdr:txBody>
    </xdr:sp>
    <xdr:clientData fPrintsWithSheet="0"/>
  </xdr:twoCellAnchor>
  <xdr:twoCellAnchor>
    <xdr:from>
      <xdr:col>5</xdr:col>
      <xdr:colOff>175204</xdr:colOff>
      <xdr:row>0</xdr:row>
      <xdr:rowOff>169173</xdr:rowOff>
    </xdr:from>
    <xdr:to>
      <xdr:col>17</xdr:col>
      <xdr:colOff>9451</xdr:colOff>
      <xdr:row>1</xdr:row>
      <xdr:rowOff>143192</xdr:rowOff>
    </xdr:to>
    <xdr:sp macro="" textlink="" fLocksText="0">
      <xdr:nvSpPr>
        <xdr:cNvPr id="8" name="AutoShape 8"/>
        <xdr:cNvSpPr/>
      </xdr:nvSpPr>
      <xdr:spPr bwMode="auto">
        <a:xfrm>
          <a:off x="1432504" y="169173"/>
          <a:ext cx="2851767" cy="225479"/>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3</xdr:col>
      <xdr:colOff>215330</xdr:colOff>
      <xdr:row>3</xdr:row>
      <xdr:rowOff>1120</xdr:rowOff>
    </xdr:from>
    <xdr:to>
      <xdr:col>13</xdr:col>
      <xdr:colOff>207725</xdr:colOff>
      <xdr:row>5</xdr:row>
      <xdr:rowOff>60959</xdr:rowOff>
    </xdr:to>
    <xdr:sp macro="" textlink="" fLocksText="0">
      <xdr:nvSpPr>
        <xdr:cNvPr id="9" name="AutoShape 9"/>
        <xdr:cNvSpPr/>
      </xdr:nvSpPr>
      <xdr:spPr bwMode="auto">
        <a:xfrm>
          <a:off x="969710" y="755500"/>
          <a:ext cx="2506995" cy="562759"/>
        </a:xfrm>
        <a:prstGeom prst="wedgeRoundRectCallout">
          <a:avLst>
            <a:gd name="adj1" fmla="val -67574"/>
            <a:gd name="adj2" fmla="val -959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あらかじめ監督職員に説明し、押印を受け、契約書と一緒に提出して下さい。</a:t>
          </a:r>
        </a:p>
      </xdr:txBody>
    </xdr:sp>
    <xdr:clientData fPrintsWithSheet="0"/>
  </xdr:twoCellAnchor>
  <xdr:twoCellAnchor>
    <xdr:from>
      <xdr:col>27</xdr:col>
      <xdr:colOff>0</xdr:colOff>
      <xdr:row>4</xdr:row>
      <xdr:rowOff>0</xdr:rowOff>
    </xdr:from>
    <xdr:to>
      <xdr:col>29</xdr:col>
      <xdr:colOff>359887</xdr:colOff>
      <xdr:row>5</xdr:row>
      <xdr:rowOff>462265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797040" y="10058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28</xdr:col>
      <xdr:colOff>434340</xdr:colOff>
      <xdr:row>2</xdr:row>
      <xdr:rowOff>91440</xdr:rowOff>
    </xdr:from>
    <xdr:to>
      <xdr:col>30</xdr:col>
      <xdr:colOff>548640</xdr:colOff>
      <xdr:row>5</xdr:row>
      <xdr:rowOff>62865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233160" y="4876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28</xdr:col>
      <xdr:colOff>480060</xdr:colOff>
      <xdr:row>7</xdr:row>
      <xdr:rowOff>38100</xdr:rowOff>
    </xdr:from>
    <xdr:to>
      <xdr:col>30</xdr:col>
      <xdr:colOff>373380</xdr:colOff>
      <xdr:row>9</xdr:row>
      <xdr:rowOff>182880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278880" y="14478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0</xdr:rowOff>
    </xdr:from>
    <xdr:to>
      <xdr:col>30</xdr:col>
      <xdr:colOff>502920</xdr:colOff>
      <xdr:row>9</xdr:row>
      <xdr:rowOff>144780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08420" y="140970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40842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7</xdr:row>
      <xdr:rowOff>1</xdr:rowOff>
    </xdr:from>
    <xdr:to>
      <xdr:col>30</xdr:col>
      <xdr:colOff>502920</xdr:colOff>
      <xdr:row>9</xdr:row>
      <xdr:rowOff>144781</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6408420" y="1409701"/>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20</xdr:col>
      <xdr:colOff>80211</xdr:colOff>
      <xdr:row>12</xdr:row>
      <xdr:rowOff>84913</xdr:rowOff>
    </xdr:from>
    <xdr:ext cx="5220000" cy="64248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5745287" y="3374651"/>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6</xdr:row>
      <xdr:rowOff>95250</xdr:rowOff>
    </xdr:from>
    <xdr:to>
      <xdr:col>22</xdr:col>
      <xdr:colOff>145575</xdr:colOff>
      <xdr:row>10</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2</xdr:col>
      <xdr:colOff>26276</xdr:colOff>
      <xdr:row>26</xdr:row>
      <xdr:rowOff>76200</xdr:rowOff>
    </xdr:from>
    <xdr:to>
      <xdr:col>2</xdr:col>
      <xdr:colOff>1051560</xdr:colOff>
      <xdr:row>26</xdr:row>
      <xdr:rowOff>335280</xdr:rowOff>
    </xdr:to>
    <xdr:sp macro="" textlink="">
      <xdr:nvSpPr>
        <xdr:cNvPr id="2" name="角丸四角形 1"/>
        <xdr:cNvSpPr/>
      </xdr:nvSpPr>
      <xdr:spPr>
        <a:xfrm>
          <a:off x="451945" y="7328338"/>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31531</xdr:colOff>
      <xdr:row>28</xdr:row>
      <xdr:rowOff>65690</xdr:rowOff>
    </xdr:from>
    <xdr:to>
      <xdr:col>2</xdr:col>
      <xdr:colOff>1056815</xdr:colOff>
      <xdr:row>28</xdr:row>
      <xdr:rowOff>324770</xdr:rowOff>
    </xdr:to>
    <xdr:sp macro="" textlink="">
      <xdr:nvSpPr>
        <xdr:cNvPr id="3" name="角丸四角形 2"/>
        <xdr:cNvSpPr/>
      </xdr:nvSpPr>
      <xdr:spPr>
        <a:xfrm>
          <a:off x="457200" y="8085083"/>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xdr:row>
      <xdr:rowOff>0</xdr:rowOff>
    </xdr:from>
    <xdr:to>
      <xdr:col>16</xdr:col>
      <xdr:colOff>7620</xdr:colOff>
      <xdr:row>2</xdr:row>
      <xdr:rowOff>657225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804660" y="419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0</xdr:col>
      <xdr:colOff>76200</xdr:colOff>
      <xdr:row>35</xdr:row>
      <xdr:rowOff>2485</xdr:rowOff>
    </xdr:from>
    <xdr:to>
      <xdr:col>5</xdr:col>
      <xdr:colOff>525670</xdr:colOff>
      <xdr:row>39</xdr:row>
      <xdr:rowOff>0</xdr:rowOff>
    </xdr:to>
    <xdr:sp macro="" textlink="">
      <xdr:nvSpPr>
        <xdr:cNvPr id="2" name="Rectangle 2"/>
        <xdr:cNvSpPr>
          <a:spLocks noChangeArrowheads="1"/>
        </xdr:cNvSpPr>
      </xdr:nvSpPr>
      <xdr:spPr bwMode="auto">
        <a:xfrm>
          <a:off x="76200" y="7721545"/>
          <a:ext cx="5760610" cy="14605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3</xdr:row>
      <xdr:rowOff>0</xdr:rowOff>
    </xdr:from>
    <xdr:to>
      <xdr:col>9</xdr:col>
      <xdr:colOff>114300</xdr:colOff>
      <xdr:row>4</xdr:row>
      <xdr:rowOff>153643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573078" y="503583"/>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14</xdr:col>
      <xdr:colOff>0</xdr:colOff>
      <xdr:row>2</xdr:row>
      <xdr:rowOff>0</xdr:rowOff>
    </xdr:from>
    <xdr:to>
      <xdr:col>15</xdr:col>
      <xdr:colOff>597060</xdr:colOff>
      <xdr:row>5</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48500" y="56388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17080" y="1112520"/>
          <a:ext cx="1333500" cy="6324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198120</xdr:colOff>
      <xdr:row>23</xdr:row>
      <xdr:rowOff>53340</xdr:rowOff>
    </xdr:from>
    <xdr:to>
      <xdr:col>6</xdr:col>
      <xdr:colOff>484264</xdr:colOff>
      <xdr:row>23</xdr:row>
      <xdr:rowOff>266700</xdr:rowOff>
    </xdr:to>
    <xdr:sp macro="" textlink="">
      <xdr:nvSpPr>
        <xdr:cNvPr id="3" name="角丸四角形 2"/>
        <xdr:cNvSpPr/>
      </xdr:nvSpPr>
      <xdr:spPr>
        <a:xfrm>
          <a:off x="2446020" y="5181600"/>
          <a:ext cx="1025284" cy="21336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38</xdr:col>
      <xdr:colOff>0</xdr:colOff>
      <xdr:row>3</xdr:row>
      <xdr:rowOff>0</xdr:rowOff>
    </xdr:from>
    <xdr:to>
      <xdr:col>42</xdr:col>
      <xdr:colOff>220095</xdr:colOff>
      <xdr:row>5</xdr:row>
      <xdr:rowOff>325553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583271"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10</xdr:col>
      <xdr:colOff>563880</xdr:colOff>
      <xdr:row>2</xdr:row>
      <xdr:rowOff>144780</xdr:rowOff>
    </xdr:from>
    <xdr:to>
      <xdr:col>12</xdr:col>
      <xdr:colOff>565627</xdr:colOff>
      <xdr:row>5</xdr:row>
      <xdr:rowOff>96505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15200" y="5105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99060</xdr:colOff>
      <xdr:row>7</xdr:row>
      <xdr:rowOff>137160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972300" y="134874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14</xdr:col>
      <xdr:colOff>205740</xdr:colOff>
      <xdr:row>4</xdr:row>
      <xdr:rowOff>220980</xdr:rowOff>
    </xdr:from>
    <xdr:to>
      <xdr:col>16</xdr:col>
      <xdr:colOff>304800</xdr:colOff>
      <xdr:row>8</xdr:row>
      <xdr:rowOff>137160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78040" y="99822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205619</xdr:colOff>
      <xdr:row>23</xdr:row>
      <xdr:rowOff>228154</xdr:rowOff>
    </xdr:from>
    <xdr:to>
      <xdr:col>6</xdr:col>
      <xdr:colOff>38037</xdr:colOff>
      <xdr:row>25</xdr:row>
      <xdr:rowOff>18752</xdr:rowOff>
    </xdr:to>
    <xdr:sp macro="" textlink="" fLocksText="0">
      <xdr:nvSpPr>
        <xdr:cNvPr id="2" name="円/楕円 2"/>
        <xdr:cNvSpPr/>
      </xdr:nvSpPr>
      <xdr:spPr bwMode="auto">
        <a:xfrm>
          <a:off x="891419" y="6872794"/>
          <a:ext cx="586798"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68450</xdr:colOff>
      <xdr:row>26</xdr:row>
      <xdr:rowOff>0</xdr:rowOff>
    </xdr:from>
    <xdr:to>
      <xdr:col>13</xdr:col>
      <xdr:colOff>196248</xdr:colOff>
      <xdr:row>27</xdr:row>
      <xdr:rowOff>0</xdr:rowOff>
    </xdr:to>
    <xdr:sp macro="" textlink="" fLocksText="0">
      <xdr:nvSpPr>
        <xdr:cNvPr id="3" name="円/楕円 3"/>
        <xdr:cNvSpPr/>
      </xdr:nvSpPr>
      <xdr:spPr bwMode="auto">
        <a:xfrm>
          <a:off x="3017390" y="7444740"/>
          <a:ext cx="37925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243924</xdr:colOff>
      <xdr:row>28</xdr:row>
      <xdr:rowOff>9376</xdr:rowOff>
    </xdr:from>
    <xdr:to>
      <xdr:col>11</xdr:col>
      <xdr:colOff>20974</xdr:colOff>
      <xdr:row>29</xdr:row>
      <xdr:rowOff>9525</xdr:rowOff>
    </xdr:to>
    <xdr:sp macro="" textlink="" fLocksText="0">
      <xdr:nvSpPr>
        <xdr:cNvPr id="4" name="円/楕円 4"/>
        <xdr:cNvSpPr/>
      </xdr:nvSpPr>
      <xdr:spPr bwMode="auto">
        <a:xfrm>
          <a:off x="2187024" y="7987516"/>
          <a:ext cx="531430"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175204</xdr:colOff>
      <xdr:row>8</xdr:row>
      <xdr:rowOff>190649</xdr:rowOff>
    </xdr:from>
    <xdr:to>
      <xdr:col>27</xdr:col>
      <xdr:colOff>68450</xdr:colOff>
      <xdr:row>11</xdr:row>
      <xdr:rowOff>200025</xdr:rowOff>
    </xdr:to>
    <xdr:sp macro="" textlink="" fLocksText="0">
      <xdr:nvSpPr>
        <xdr:cNvPr id="5" name="正方形/長方形 5"/>
        <xdr:cNvSpPr/>
      </xdr:nvSpPr>
      <xdr:spPr bwMode="auto">
        <a:xfrm>
          <a:off x="4884364" y="2225189"/>
          <a:ext cx="190492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31</xdr:col>
      <xdr:colOff>22860</xdr:colOff>
      <xdr:row>4</xdr:row>
      <xdr:rowOff>30480</xdr:rowOff>
    </xdr:from>
    <xdr:to>
      <xdr:col>41</xdr:col>
      <xdr:colOff>35560</xdr:colOff>
      <xdr:row>7</xdr:row>
      <xdr:rowOff>89219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543800" y="99822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11</xdr:col>
      <xdr:colOff>8965</xdr:colOff>
      <xdr:row>17</xdr:row>
      <xdr:rowOff>376518</xdr:rowOff>
    </xdr:from>
    <xdr:to>
      <xdr:col>14</xdr:col>
      <xdr:colOff>189665</xdr:colOff>
      <xdr:row>19</xdr:row>
      <xdr:rowOff>37128</xdr:rowOff>
    </xdr:to>
    <xdr:sp macro="" textlink="" fLocksText="0">
      <xdr:nvSpPr>
        <xdr:cNvPr id="2" name="円/楕円 2"/>
        <xdr:cNvSpPr/>
      </xdr:nvSpPr>
      <xdr:spPr bwMode="auto">
        <a:xfrm>
          <a:off x="2689412" y="5871883"/>
          <a:ext cx="960629"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288780" y="975360"/>
          <a:ext cx="1256414" cy="72179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15</xdr:col>
      <xdr:colOff>144780</xdr:colOff>
      <xdr:row>3</xdr:row>
      <xdr:rowOff>53340</xdr:rowOff>
    </xdr:from>
    <xdr:to>
      <xdr:col>17</xdr:col>
      <xdr:colOff>152400</xdr:colOff>
      <xdr:row>6</xdr:row>
      <xdr:rowOff>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781800" y="5257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13</xdr:col>
      <xdr:colOff>487680</xdr:colOff>
      <xdr:row>3</xdr:row>
      <xdr:rowOff>99060</xdr:rowOff>
    </xdr:from>
    <xdr:to>
      <xdr:col>15</xdr:col>
      <xdr:colOff>601980</xdr:colOff>
      <xdr:row>5</xdr:row>
      <xdr:rowOff>365760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139940" y="70104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7556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338548</xdr:colOff>
      <xdr:row>10</xdr:row>
      <xdr:rowOff>7620</xdr:rowOff>
    </xdr:from>
    <xdr:ext cx="270562" cy="467548"/>
    <xdr:sp macro="" textlink="">
      <xdr:nvSpPr>
        <xdr:cNvPr id="3" name="テキスト ボックス 2"/>
        <xdr:cNvSpPr txBox="1"/>
      </xdr:nvSpPr>
      <xdr:spPr>
        <a:xfrm rot="16200000">
          <a:off x="155831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No.2</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5" name="直線コネクタ 4"/>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6" name="直線コネクタ 5"/>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7" name="直線コネクタ 6"/>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8" name="直線コネクタ 7"/>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9" name="直線コネクタ 8"/>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0" name="直線コネクタ 9"/>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1" name="直線コネクタ 10"/>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2" name="直線コネクタ 11"/>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3" name="直線コネクタ 12"/>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4" name="直線コネクタ 13"/>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98517</xdr:colOff>
      <xdr:row>10</xdr:row>
      <xdr:rowOff>7620</xdr:rowOff>
    </xdr:from>
    <xdr:ext cx="270562" cy="467548"/>
    <xdr:sp macro="" textlink="">
      <xdr:nvSpPr>
        <xdr:cNvPr id="15" name="テキスト ボックス 14"/>
        <xdr:cNvSpPr txBox="1"/>
      </xdr:nvSpPr>
      <xdr:spPr>
        <a:xfrm rot="16200000">
          <a:off x="1783104"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No.4</a:t>
          </a:r>
          <a:endParaRPr lang="ja-JP" altLang="ja-JP">
            <a:effectLst/>
          </a:endParaRPr>
        </a:p>
      </xdr:txBody>
    </xdr:sp>
    <xdr:clientData/>
  </xdr:oneCellAnchor>
  <xdr:oneCellAnchor>
    <xdr:from>
      <xdr:col>3</xdr:col>
      <xdr:colOff>334737</xdr:colOff>
      <xdr:row>10</xdr:row>
      <xdr:rowOff>3810</xdr:rowOff>
    </xdr:from>
    <xdr:ext cx="270562" cy="467548"/>
    <xdr:sp macro="" textlink="">
      <xdr:nvSpPr>
        <xdr:cNvPr id="16" name="テキスト ボックス 15"/>
        <xdr:cNvSpPr txBox="1"/>
      </xdr:nvSpPr>
      <xdr:spPr>
        <a:xfrm rot="16200000">
          <a:off x="201932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No.6</a:t>
          </a:r>
          <a:endParaRPr lang="ja-JP" altLang="ja-JP">
            <a:effectLst/>
          </a:endParaRPr>
        </a:p>
      </xdr:txBody>
    </xdr:sp>
    <xdr:clientData/>
  </xdr:oneCellAnchor>
  <xdr:oneCellAnchor>
    <xdr:from>
      <xdr:col>4</xdr:col>
      <xdr:colOff>94707</xdr:colOff>
      <xdr:row>10</xdr:row>
      <xdr:rowOff>3810</xdr:rowOff>
    </xdr:from>
    <xdr:ext cx="270562" cy="467548"/>
    <xdr:sp macro="" textlink="">
      <xdr:nvSpPr>
        <xdr:cNvPr id="17" name="テキスト ボックス 16"/>
        <xdr:cNvSpPr txBox="1"/>
      </xdr:nvSpPr>
      <xdr:spPr>
        <a:xfrm rot="16200000">
          <a:off x="224411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No.8</a:t>
          </a:r>
          <a:endParaRPr lang="ja-JP" altLang="ja-JP">
            <a:effectLst/>
          </a:endParaRPr>
        </a:p>
      </xdr:txBody>
    </xdr:sp>
    <xdr:clientData/>
  </xdr:oneCellAnchor>
  <xdr:oneCellAnchor>
    <xdr:from>
      <xdr:col>4</xdr:col>
      <xdr:colOff>342358</xdr:colOff>
      <xdr:row>9</xdr:row>
      <xdr:rowOff>137890</xdr:rowOff>
    </xdr:from>
    <xdr:ext cx="270562" cy="540665"/>
    <xdr:sp macro="" textlink="">
      <xdr:nvSpPr>
        <xdr:cNvPr id="18" name="テキスト ボックス 17"/>
        <xdr:cNvSpPr txBox="1"/>
      </xdr:nvSpPr>
      <xdr:spPr>
        <a:xfrm rot="16200000">
          <a:off x="245520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No.10</a:t>
          </a:r>
          <a:endParaRPr lang="ja-JP" altLang="ja-JP">
            <a:effectLst/>
          </a:endParaRPr>
        </a:p>
      </xdr:txBody>
    </xdr:sp>
    <xdr:clientData/>
  </xdr:oneCellAnchor>
  <xdr:oneCellAnchor>
    <xdr:from>
      <xdr:col>5</xdr:col>
      <xdr:colOff>102328</xdr:colOff>
      <xdr:row>9</xdr:row>
      <xdr:rowOff>137890</xdr:rowOff>
    </xdr:from>
    <xdr:ext cx="270562" cy="540665"/>
    <xdr:sp macro="" textlink="">
      <xdr:nvSpPr>
        <xdr:cNvPr id="19" name="テキスト ボックス 18"/>
        <xdr:cNvSpPr txBox="1"/>
      </xdr:nvSpPr>
      <xdr:spPr>
        <a:xfrm rot="16200000">
          <a:off x="267999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No.12</a:t>
          </a:r>
          <a:endParaRPr lang="ja-JP" altLang="ja-JP">
            <a:effectLst/>
          </a:endParaRPr>
        </a:p>
      </xdr:txBody>
    </xdr:sp>
    <xdr:clientData/>
  </xdr:oneCellAnchor>
  <xdr:oneCellAnchor>
    <xdr:from>
      <xdr:col>5</xdr:col>
      <xdr:colOff>338548</xdr:colOff>
      <xdr:row>9</xdr:row>
      <xdr:rowOff>134080</xdr:rowOff>
    </xdr:from>
    <xdr:ext cx="270562" cy="540665"/>
    <xdr:sp macro="" textlink="">
      <xdr:nvSpPr>
        <xdr:cNvPr id="20" name="テキスト ボックス 19"/>
        <xdr:cNvSpPr txBox="1"/>
      </xdr:nvSpPr>
      <xdr:spPr>
        <a:xfrm rot="16200000">
          <a:off x="291621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No.14</a:t>
          </a:r>
          <a:endParaRPr lang="ja-JP" altLang="ja-JP">
            <a:effectLst/>
          </a:endParaRPr>
        </a:p>
      </xdr:txBody>
    </xdr:sp>
    <xdr:clientData/>
  </xdr:oneCellAnchor>
  <xdr:oneCellAnchor>
    <xdr:from>
      <xdr:col>6</xdr:col>
      <xdr:colOff>98518</xdr:colOff>
      <xdr:row>9</xdr:row>
      <xdr:rowOff>134080</xdr:rowOff>
    </xdr:from>
    <xdr:ext cx="270562" cy="540665"/>
    <xdr:sp macro="" textlink="">
      <xdr:nvSpPr>
        <xdr:cNvPr id="21" name="テキスト ボックス 20"/>
        <xdr:cNvSpPr txBox="1"/>
      </xdr:nvSpPr>
      <xdr:spPr>
        <a:xfrm rot="16200000">
          <a:off x="314100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No.16</a:t>
          </a:r>
          <a:endParaRPr lang="ja-JP" altLang="ja-JP">
            <a:effectLst/>
          </a:endParaRPr>
        </a:p>
      </xdr:txBody>
    </xdr:sp>
    <xdr:clientData/>
  </xdr:oneCellAnchor>
  <xdr:oneCellAnchor>
    <xdr:from>
      <xdr:col>2</xdr:col>
      <xdr:colOff>117568</xdr:colOff>
      <xdr:row>10</xdr:row>
      <xdr:rowOff>7620</xdr:rowOff>
    </xdr:from>
    <xdr:ext cx="270562" cy="467548"/>
    <xdr:sp macro="" textlink="">
      <xdr:nvSpPr>
        <xdr:cNvPr id="29" name="テキスト ボックス 28"/>
        <xdr:cNvSpPr txBox="1"/>
      </xdr:nvSpPr>
      <xdr:spPr>
        <a:xfrm rot="16200000">
          <a:off x="133733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No.0</a:t>
          </a:r>
          <a:endParaRPr kumimoji="1" lang="ja-JP" altLang="en-US" sz="1100"/>
        </a:p>
      </xdr:txBody>
    </xdr:sp>
    <xdr:clientData/>
  </xdr:oneCellAnchor>
  <xdr:twoCellAnchor>
    <xdr:from>
      <xdr:col>2</xdr:col>
      <xdr:colOff>236220</xdr:colOff>
      <xdr:row>15</xdr:row>
      <xdr:rowOff>68580</xdr:rowOff>
    </xdr:from>
    <xdr:to>
      <xdr:col>6</xdr:col>
      <xdr:colOff>243840</xdr:colOff>
      <xdr:row>18</xdr:row>
      <xdr:rowOff>152400</xdr:rowOff>
    </xdr:to>
    <xdr:sp macro="" textlink="">
      <xdr:nvSpPr>
        <xdr:cNvPr id="30" name="フリーフォーム 29"/>
        <xdr:cNvSpPr/>
      </xdr:nvSpPr>
      <xdr:spPr>
        <a:xfrm>
          <a:off x="1554480" y="2628900"/>
          <a:ext cx="1866900" cy="594360"/>
        </a:xfrm>
        <a:custGeom>
          <a:avLst/>
          <a:gdLst>
            <a:gd name="connsiteX0" fmla="*/ 0 w 1866900"/>
            <a:gd name="connsiteY0" fmla="*/ 594360 h 594360"/>
            <a:gd name="connsiteX1" fmla="*/ 228600 w 1866900"/>
            <a:gd name="connsiteY1" fmla="*/ 91440 h 594360"/>
            <a:gd name="connsiteX2" fmla="*/ 464820 w 1866900"/>
            <a:gd name="connsiteY2" fmla="*/ 0 h 594360"/>
            <a:gd name="connsiteX3" fmla="*/ 708660 w 1866900"/>
            <a:gd name="connsiteY3" fmla="*/ 480060 h 594360"/>
            <a:gd name="connsiteX4" fmla="*/ 922020 w 1866900"/>
            <a:gd name="connsiteY4" fmla="*/ 571500 h 594360"/>
            <a:gd name="connsiteX5" fmla="*/ 1165860 w 1866900"/>
            <a:gd name="connsiteY5" fmla="*/ 518160 h 594360"/>
            <a:gd name="connsiteX6" fmla="*/ 1402080 w 1866900"/>
            <a:gd name="connsiteY6" fmla="*/ 472440 h 594360"/>
            <a:gd name="connsiteX7" fmla="*/ 1630680 w 1866900"/>
            <a:gd name="connsiteY7" fmla="*/ 518160 h 594360"/>
            <a:gd name="connsiteX8" fmla="*/ 1866900 w 1866900"/>
            <a:gd name="connsiteY8" fmla="*/ 548640 h 5943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66900" h="594360">
              <a:moveTo>
                <a:pt x="0" y="594360"/>
              </a:moveTo>
              <a:lnTo>
                <a:pt x="228600" y="91440"/>
              </a:lnTo>
              <a:lnTo>
                <a:pt x="464820" y="0"/>
              </a:lnTo>
              <a:lnTo>
                <a:pt x="708660" y="480060"/>
              </a:lnTo>
              <a:lnTo>
                <a:pt x="922020" y="571500"/>
              </a:lnTo>
              <a:lnTo>
                <a:pt x="1165860" y="518160"/>
              </a:lnTo>
              <a:lnTo>
                <a:pt x="1402080" y="472440"/>
              </a:lnTo>
              <a:lnTo>
                <a:pt x="1630680" y="518160"/>
              </a:lnTo>
              <a:lnTo>
                <a:pt x="1866900" y="54864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3</xdr:col>
      <xdr:colOff>198120</xdr:colOff>
      <xdr:row>12</xdr:row>
      <xdr:rowOff>243840</xdr:rowOff>
    </xdr:from>
    <xdr:to>
      <xdr:col>12</xdr:col>
      <xdr:colOff>236220</xdr:colOff>
      <xdr:row>20</xdr:row>
      <xdr:rowOff>0</xdr:rowOff>
    </xdr:to>
    <xdr:sp macro="" textlink="">
      <xdr:nvSpPr>
        <xdr:cNvPr id="24" name="フリーフォーム 23"/>
        <xdr:cNvSpPr/>
      </xdr:nvSpPr>
      <xdr:spPr>
        <a:xfrm>
          <a:off x="2072640" y="3048000"/>
          <a:ext cx="4221480" cy="1767840"/>
        </a:xfrm>
        <a:custGeom>
          <a:avLst/>
          <a:gdLst>
            <a:gd name="connsiteX0" fmla="*/ 0 w 4221480"/>
            <a:gd name="connsiteY0" fmla="*/ 762000 h 1767840"/>
            <a:gd name="connsiteX1" fmla="*/ 510540 w 4221480"/>
            <a:gd name="connsiteY1" fmla="*/ 1264920 h 1767840"/>
            <a:gd name="connsiteX2" fmla="*/ 975360 w 4221480"/>
            <a:gd name="connsiteY2" fmla="*/ 1524000 h 1767840"/>
            <a:gd name="connsiteX3" fmla="*/ 1424940 w 4221480"/>
            <a:gd name="connsiteY3" fmla="*/ 762000 h 1767840"/>
            <a:gd name="connsiteX4" fmla="*/ 1866900 w 4221480"/>
            <a:gd name="connsiteY4" fmla="*/ 259080 h 1767840"/>
            <a:gd name="connsiteX5" fmla="*/ 2362200 w 4221480"/>
            <a:gd name="connsiteY5" fmla="*/ 1516380 h 1767840"/>
            <a:gd name="connsiteX6" fmla="*/ 2827020 w 4221480"/>
            <a:gd name="connsiteY6" fmla="*/ 1767840 h 1767840"/>
            <a:gd name="connsiteX7" fmla="*/ 3291840 w 4221480"/>
            <a:gd name="connsiteY7" fmla="*/ 762000 h 1767840"/>
            <a:gd name="connsiteX8" fmla="*/ 3741420 w 4221480"/>
            <a:gd name="connsiteY8" fmla="*/ 0 h 1767840"/>
            <a:gd name="connsiteX9" fmla="*/ 4221480 w 4221480"/>
            <a:gd name="connsiteY9" fmla="*/ 1257300 h 1767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221480" h="1767840">
              <a:moveTo>
                <a:pt x="0" y="762000"/>
              </a:moveTo>
              <a:lnTo>
                <a:pt x="510540" y="1264920"/>
              </a:lnTo>
              <a:lnTo>
                <a:pt x="975360" y="1524000"/>
              </a:lnTo>
              <a:lnTo>
                <a:pt x="1424940" y="762000"/>
              </a:lnTo>
              <a:lnTo>
                <a:pt x="1866900" y="259080"/>
              </a:lnTo>
              <a:lnTo>
                <a:pt x="2362200" y="1516380"/>
              </a:lnTo>
              <a:lnTo>
                <a:pt x="2827020" y="1767840"/>
              </a:lnTo>
              <a:lnTo>
                <a:pt x="3291840" y="762000"/>
              </a:lnTo>
              <a:lnTo>
                <a:pt x="3741420" y="0"/>
              </a:lnTo>
              <a:lnTo>
                <a:pt x="4221480" y="1257300"/>
              </a:ln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5</xdr:row>
      <xdr:rowOff>0</xdr:rowOff>
    </xdr:from>
    <xdr:to>
      <xdr:col>21</xdr:col>
      <xdr:colOff>339725</xdr:colOff>
      <xdr:row>9</xdr:row>
      <xdr:rowOff>112395</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9387840" y="104394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15</xdr:col>
      <xdr:colOff>495300</xdr:colOff>
      <xdr:row>3</xdr:row>
      <xdr:rowOff>68580</xdr:rowOff>
    </xdr:from>
    <xdr:to>
      <xdr:col>18</xdr:col>
      <xdr:colOff>0</xdr:colOff>
      <xdr:row>5</xdr:row>
      <xdr:rowOff>335280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8549640" y="67056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5</xdr:col>
      <xdr:colOff>9441</xdr:colOff>
      <xdr:row>1</xdr:row>
      <xdr:rowOff>3660</xdr:rowOff>
    </xdr:from>
    <xdr:to>
      <xdr:col>16</xdr:col>
      <xdr:colOff>9441</xdr:colOff>
      <xdr:row>2</xdr:row>
      <xdr:rowOff>198119</xdr:rowOff>
    </xdr:to>
    <xdr:sp macro="" textlink="" fLocksText="0">
      <xdr:nvSpPr>
        <xdr:cNvPr id="2" name="AutoShape 53"/>
        <xdr:cNvSpPr/>
      </xdr:nvSpPr>
      <xdr:spPr bwMode="auto">
        <a:xfrm>
          <a:off x="1266741" y="255120"/>
          <a:ext cx="2766060" cy="445919"/>
        </a:xfrm>
        <a:prstGeom prst="wedgeRoundRectCallout">
          <a:avLst>
            <a:gd name="adj1" fmla="val -77273"/>
            <a:gd name="adj2" fmla="val 3709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あらかじめ監督職員に説明して押印を受け、契約書（2部とも）に袋とじして下さい。</a:t>
          </a:r>
        </a:p>
      </xdr:txBody>
    </xdr:sp>
    <xdr:clientData fPrintsWithSheet="0"/>
  </xdr:twoCellAnchor>
  <mc:AlternateContent xmlns:mc="http://schemas.openxmlformats.org/markup-compatibility/2006">
    <mc:Choice xmlns:a14="http://schemas.microsoft.com/office/drawing/2010/main" Requires="a14">
      <xdr:twoCellAnchor>
        <xdr:from>
          <xdr:col>15</xdr:col>
          <xdr:colOff>68580</xdr:colOff>
          <xdr:row>10</xdr:row>
          <xdr:rowOff>0</xdr:rowOff>
        </xdr:from>
        <xdr:to>
          <xdr:col>15</xdr:col>
          <xdr:colOff>259080</xdr:colOff>
          <xdr:row>11</xdr:row>
          <xdr:rowOff>0</xdr:rowOff>
        </xdr:to>
        <xdr:sp macro="" textlink="">
          <xdr:nvSpPr>
            <xdr:cNvPr id="1010689" name="Check Box 1" hidden="1">
              <a:extLst>
                <a:ext uri="{63B3BB69-23CF-44E3-9099-C40C66FF867C}">
                  <a14:compatExt spid="_x0000_s101068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11</xdr:row>
          <xdr:rowOff>0</xdr:rowOff>
        </xdr:from>
        <xdr:to>
          <xdr:col>15</xdr:col>
          <xdr:colOff>259080</xdr:colOff>
          <xdr:row>12</xdr:row>
          <xdr:rowOff>0</xdr:rowOff>
        </xdr:to>
        <xdr:sp macro="" textlink="">
          <xdr:nvSpPr>
            <xdr:cNvPr id="1010690" name="Check Box 2" hidden="1">
              <a:extLst>
                <a:ext uri="{63B3BB69-23CF-44E3-9099-C40C66FF867C}">
                  <a14:compatExt spid="_x0000_s101069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12</xdr:row>
          <xdr:rowOff>0</xdr:rowOff>
        </xdr:from>
        <xdr:to>
          <xdr:col>15</xdr:col>
          <xdr:colOff>259080</xdr:colOff>
          <xdr:row>13</xdr:row>
          <xdr:rowOff>0</xdr:rowOff>
        </xdr:to>
        <xdr:sp macro="" textlink="">
          <xdr:nvSpPr>
            <xdr:cNvPr id="1010691" name="Check Box 3" hidden="1">
              <a:extLst>
                <a:ext uri="{63B3BB69-23CF-44E3-9099-C40C66FF867C}">
                  <a14:compatExt spid="_x0000_s101069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13</xdr:row>
          <xdr:rowOff>0</xdr:rowOff>
        </xdr:from>
        <xdr:to>
          <xdr:col>15</xdr:col>
          <xdr:colOff>259080</xdr:colOff>
          <xdr:row>14</xdr:row>
          <xdr:rowOff>0</xdr:rowOff>
        </xdr:to>
        <xdr:sp macro="" textlink="">
          <xdr:nvSpPr>
            <xdr:cNvPr id="1010692" name="Check Box 4" hidden="1">
              <a:extLst>
                <a:ext uri="{63B3BB69-23CF-44E3-9099-C40C66FF867C}">
                  <a14:compatExt spid="_x0000_s101069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14</xdr:row>
          <xdr:rowOff>0</xdr:rowOff>
        </xdr:from>
        <xdr:to>
          <xdr:col>15</xdr:col>
          <xdr:colOff>259080</xdr:colOff>
          <xdr:row>15</xdr:row>
          <xdr:rowOff>0</xdr:rowOff>
        </xdr:to>
        <xdr:sp macro="" textlink="">
          <xdr:nvSpPr>
            <xdr:cNvPr id="1010693" name="Check Box 5" hidden="1">
              <a:extLst>
                <a:ext uri="{63B3BB69-23CF-44E3-9099-C40C66FF867C}">
                  <a14:compatExt spid="_x0000_s101069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15</xdr:row>
          <xdr:rowOff>0</xdr:rowOff>
        </xdr:from>
        <xdr:to>
          <xdr:col>15</xdr:col>
          <xdr:colOff>259080</xdr:colOff>
          <xdr:row>16</xdr:row>
          <xdr:rowOff>0</xdr:rowOff>
        </xdr:to>
        <xdr:sp macro="" textlink="">
          <xdr:nvSpPr>
            <xdr:cNvPr id="1010694" name="Check Box 6" hidden="1">
              <a:extLst>
                <a:ext uri="{63B3BB69-23CF-44E3-9099-C40C66FF867C}">
                  <a14:compatExt spid="_x0000_s101069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16</xdr:row>
          <xdr:rowOff>0</xdr:rowOff>
        </xdr:from>
        <xdr:to>
          <xdr:col>15</xdr:col>
          <xdr:colOff>259080</xdr:colOff>
          <xdr:row>17</xdr:row>
          <xdr:rowOff>0</xdr:rowOff>
        </xdr:to>
        <xdr:sp macro="" textlink="">
          <xdr:nvSpPr>
            <xdr:cNvPr id="1010695" name="Check Box 7" hidden="1">
              <a:extLst>
                <a:ext uri="{63B3BB69-23CF-44E3-9099-C40C66FF867C}">
                  <a14:compatExt spid="_x0000_s1010695"/>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17</xdr:row>
          <xdr:rowOff>0</xdr:rowOff>
        </xdr:from>
        <xdr:to>
          <xdr:col>15</xdr:col>
          <xdr:colOff>259080</xdr:colOff>
          <xdr:row>18</xdr:row>
          <xdr:rowOff>0</xdr:rowOff>
        </xdr:to>
        <xdr:sp macro="" textlink="">
          <xdr:nvSpPr>
            <xdr:cNvPr id="1010696" name="Check Box 8" hidden="1">
              <a:extLst>
                <a:ext uri="{63B3BB69-23CF-44E3-9099-C40C66FF867C}">
                  <a14:compatExt spid="_x0000_s1010696"/>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18</xdr:row>
          <xdr:rowOff>0</xdr:rowOff>
        </xdr:from>
        <xdr:to>
          <xdr:col>15</xdr:col>
          <xdr:colOff>259080</xdr:colOff>
          <xdr:row>19</xdr:row>
          <xdr:rowOff>0</xdr:rowOff>
        </xdr:to>
        <xdr:sp macro="" textlink="">
          <xdr:nvSpPr>
            <xdr:cNvPr id="1010697" name="Check Box 9" hidden="1">
              <a:extLst>
                <a:ext uri="{63B3BB69-23CF-44E3-9099-C40C66FF867C}">
                  <a14:compatExt spid="_x0000_s1010697"/>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19</xdr:row>
          <xdr:rowOff>0</xdr:rowOff>
        </xdr:from>
        <xdr:to>
          <xdr:col>15</xdr:col>
          <xdr:colOff>259080</xdr:colOff>
          <xdr:row>20</xdr:row>
          <xdr:rowOff>0</xdr:rowOff>
        </xdr:to>
        <xdr:sp macro="" textlink="">
          <xdr:nvSpPr>
            <xdr:cNvPr id="1010698" name="Check Box 10" hidden="1">
              <a:extLst>
                <a:ext uri="{63B3BB69-23CF-44E3-9099-C40C66FF867C}">
                  <a14:compatExt spid="_x0000_s1010698"/>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20</xdr:row>
          <xdr:rowOff>0</xdr:rowOff>
        </xdr:from>
        <xdr:to>
          <xdr:col>15</xdr:col>
          <xdr:colOff>259080</xdr:colOff>
          <xdr:row>21</xdr:row>
          <xdr:rowOff>0</xdr:rowOff>
        </xdr:to>
        <xdr:sp macro="" textlink="">
          <xdr:nvSpPr>
            <xdr:cNvPr id="1010699" name="Check Box 11" hidden="1">
              <a:extLst>
                <a:ext uri="{63B3BB69-23CF-44E3-9099-C40C66FF867C}">
                  <a14:compatExt spid="_x0000_s101069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21</xdr:row>
          <xdr:rowOff>0</xdr:rowOff>
        </xdr:from>
        <xdr:to>
          <xdr:col>15</xdr:col>
          <xdr:colOff>259080</xdr:colOff>
          <xdr:row>22</xdr:row>
          <xdr:rowOff>0</xdr:rowOff>
        </xdr:to>
        <xdr:sp macro="" textlink="">
          <xdr:nvSpPr>
            <xdr:cNvPr id="1010700" name="Check Box 12" hidden="1">
              <a:extLst>
                <a:ext uri="{63B3BB69-23CF-44E3-9099-C40C66FF867C}">
                  <a14:compatExt spid="_x0000_s10107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11</xdr:row>
          <xdr:rowOff>0</xdr:rowOff>
        </xdr:from>
        <xdr:to>
          <xdr:col>7</xdr:col>
          <xdr:colOff>259080</xdr:colOff>
          <xdr:row>12</xdr:row>
          <xdr:rowOff>0</xdr:rowOff>
        </xdr:to>
        <xdr:sp macro="" textlink="">
          <xdr:nvSpPr>
            <xdr:cNvPr id="1010701" name="Check Box 13" hidden="1">
              <a:extLst>
                <a:ext uri="{63B3BB69-23CF-44E3-9099-C40C66FF867C}">
                  <a14:compatExt spid="_x0000_s101070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11</xdr:row>
          <xdr:rowOff>0</xdr:rowOff>
        </xdr:from>
        <xdr:to>
          <xdr:col>9</xdr:col>
          <xdr:colOff>259080</xdr:colOff>
          <xdr:row>12</xdr:row>
          <xdr:rowOff>0</xdr:rowOff>
        </xdr:to>
        <xdr:sp macro="" textlink="">
          <xdr:nvSpPr>
            <xdr:cNvPr id="1010702" name="Check Box 14" hidden="1">
              <a:extLst>
                <a:ext uri="{63B3BB69-23CF-44E3-9099-C40C66FF867C}">
                  <a14:compatExt spid="_x0000_s101070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13</xdr:row>
          <xdr:rowOff>0</xdr:rowOff>
        </xdr:from>
        <xdr:to>
          <xdr:col>7</xdr:col>
          <xdr:colOff>259080</xdr:colOff>
          <xdr:row>14</xdr:row>
          <xdr:rowOff>0</xdr:rowOff>
        </xdr:to>
        <xdr:sp macro="" textlink="">
          <xdr:nvSpPr>
            <xdr:cNvPr id="1010703" name="Check Box 15" hidden="1">
              <a:extLst>
                <a:ext uri="{63B3BB69-23CF-44E3-9099-C40C66FF867C}">
                  <a14:compatExt spid="_x0000_s101070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13</xdr:row>
          <xdr:rowOff>0</xdr:rowOff>
        </xdr:from>
        <xdr:to>
          <xdr:col>9</xdr:col>
          <xdr:colOff>259080</xdr:colOff>
          <xdr:row>14</xdr:row>
          <xdr:rowOff>0</xdr:rowOff>
        </xdr:to>
        <xdr:sp macro="" textlink="">
          <xdr:nvSpPr>
            <xdr:cNvPr id="1010704" name="Check Box 16" hidden="1">
              <a:extLst>
                <a:ext uri="{63B3BB69-23CF-44E3-9099-C40C66FF867C}">
                  <a14:compatExt spid="_x0000_s101070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15</xdr:row>
          <xdr:rowOff>0</xdr:rowOff>
        </xdr:from>
        <xdr:to>
          <xdr:col>7</xdr:col>
          <xdr:colOff>259080</xdr:colOff>
          <xdr:row>16</xdr:row>
          <xdr:rowOff>0</xdr:rowOff>
        </xdr:to>
        <xdr:sp macro="" textlink="">
          <xdr:nvSpPr>
            <xdr:cNvPr id="1010705" name="Check Box 17" hidden="1">
              <a:extLst>
                <a:ext uri="{63B3BB69-23CF-44E3-9099-C40C66FF867C}">
                  <a14:compatExt spid="_x0000_s1010705"/>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15</xdr:row>
          <xdr:rowOff>0</xdr:rowOff>
        </xdr:from>
        <xdr:to>
          <xdr:col>9</xdr:col>
          <xdr:colOff>259080</xdr:colOff>
          <xdr:row>16</xdr:row>
          <xdr:rowOff>0</xdr:rowOff>
        </xdr:to>
        <xdr:sp macro="" textlink="">
          <xdr:nvSpPr>
            <xdr:cNvPr id="1010706" name="Check Box 18" hidden="1">
              <a:extLst>
                <a:ext uri="{63B3BB69-23CF-44E3-9099-C40C66FF867C}">
                  <a14:compatExt spid="_x0000_s1010706"/>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17</xdr:row>
          <xdr:rowOff>0</xdr:rowOff>
        </xdr:from>
        <xdr:to>
          <xdr:col>7</xdr:col>
          <xdr:colOff>259080</xdr:colOff>
          <xdr:row>18</xdr:row>
          <xdr:rowOff>0</xdr:rowOff>
        </xdr:to>
        <xdr:sp macro="" textlink="">
          <xdr:nvSpPr>
            <xdr:cNvPr id="1010707" name="Check Box 19" hidden="1">
              <a:extLst>
                <a:ext uri="{63B3BB69-23CF-44E3-9099-C40C66FF867C}">
                  <a14:compatExt spid="_x0000_s1010707"/>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17</xdr:row>
          <xdr:rowOff>0</xdr:rowOff>
        </xdr:from>
        <xdr:to>
          <xdr:col>9</xdr:col>
          <xdr:colOff>259080</xdr:colOff>
          <xdr:row>18</xdr:row>
          <xdr:rowOff>0</xdr:rowOff>
        </xdr:to>
        <xdr:sp macro="" textlink="">
          <xdr:nvSpPr>
            <xdr:cNvPr id="1010708" name="Check Box 20" hidden="1">
              <a:extLst>
                <a:ext uri="{63B3BB69-23CF-44E3-9099-C40C66FF867C}">
                  <a14:compatExt spid="_x0000_s1010708"/>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19</xdr:row>
          <xdr:rowOff>0</xdr:rowOff>
        </xdr:from>
        <xdr:to>
          <xdr:col>7</xdr:col>
          <xdr:colOff>259080</xdr:colOff>
          <xdr:row>20</xdr:row>
          <xdr:rowOff>0</xdr:rowOff>
        </xdr:to>
        <xdr:sp macro="" textlink="">
          <xdr:nvSpPr>
            <xdr:cNvPr id="1010709" name="Check Box 21" hidden="1">
              <a:extLst>
                <a:ext uri="{63B3BB69-23CF-44E3-9099-C40C66FF867C}">
                  <a14:compatExt spid="_x0000_s101070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19</xdr:row>
          <xdr:rowOff>0</xdr:rowOff>
        </xdr:from>
        <xdr:to>
          <xdr:col>9</xdr:col>
          <xdr:colOff>259080</xdr:colOff>
          <xdr:row>20</xdr:row>
          <xdr:rowOff>0</xdr:rowOff>
        </xdr:to>
        <xdr:sp macro="" textlink="">
          <xdr:nvSpPr>
            <xdr:cNvPr id="1010710" name="Check Box 22" hidden="1">
              <a:extLst>
                <a:ext uri="{63B3BB69-23CF-44E3-9099-C40C66FF867C}">
                  <a14:compatExt spid="_x0000_s101071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21</xdr:row>
          <xdr:rowOff>0</xdr:rowOff>
        </xdr:from>
        <xdr:to>
          <xdr:col>7</xdr:col>
          <xdr:colOff>259080</xdr:colOff>
          <xdr:row>22</xdr:row>
          <xdr:rowOff>0</xdr:rowOff>
        </xdr:to>
        <xdr:sp macro="" textlink="">
          <xdr:nvSpPr>
            <xdr:cNvPr id="1010711" name="Check Box 23" hidden="1">
              <a:extLst>
                <a:ext uri="{63B3BB69-23CF-44E3-9099-C40C66FF867C}">
                  <a14:compatExt spid="_x0000_s101071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21</xdr:row>
          <xdr:rowOff>0</xdr:rowOff>
        </xdr:from>
        <xdr:to>
          <xdr:col>9</xdr:col>
          <xdr:colOff>259080</xdr:colOff>
          <xdr:row>22</xdr:row>
          <xdr:rowOff>0</xdr:rowOff>
        </xdr:to>
        <xdr:sp macro="" textlink="">
          <xdr:nvSpPr>
            <xdr:cNvPr id="1010712" name="Check Box 24" hidden="1">
              <a:extLst>
                <a:ext uri="{63B3BB69-23CF-44E3-9099-C40C66FF867C}">
                  <a14:compatExt spid="_x0000_s101071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215330</xdr:colOff>
      <xdr:row>6</xdr:row>
      <xdr:rowOff>28538</xdr:rowOff>
    </xdr:from>
    <xdr:to>
      <xdr:col>23</xdr:col>
      <xdr:colOff>205619</xdr:colOff>
      <xdr:row>7</xdr:row>
      <xdr:rowOff>198095</xdr:rowOff>
    </xdr:to>
    <xdr:sp macro="" textlink="" fLocksText="0">
      <xdr:nvSpPr>
        <xdr:cNvPr id="27" name="AutoShape 129"/>
        <xdr:cNvSpPr/>
      </xdr:nvSpPr>
      <xdr:spPr bwMode="auto">
        <a:xfrm>
          <a:off x="1724090" y="1407758"/>
          <a:ext cx="4265109" cy="291477"/>
        </a:xfrm>
        <a:prstGeom prst="wedgeRoundRectCallout">
          <a:avLst>
            <a:gd name="adj1" fmla="val 3903"/>
            <a:gd name="adj2" fmla="val 1944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新築のみの場合、「分別解体等の方法」欄のチェックはありません。</a:t>
          </a:r>
        </a:p>
      </xdr:txBody>
    </xdr:sp>
    <xdr:clientData fPrintsWithSheet="0"/>
  </xdr:twoCellAnchor>
  <xdr:twoCellAnchor>
    <xdr:from>
      <xdr:col>6</xdr:col>
      <xdr:colOff>137169</xdr:colOff>
      <xdr:row>23</xdr:row>
      <xdr:rowOff>9674</xdr:rowOff>
    </xdr:from>
    <xdr:to>
      <xdr:col>22</xdr:col>
      <xdr:colOff>127728</xdr:colOff>
      <xdr:row>25</xdr:row>
      <xdr:rowOff>29021</xdr:rowOff>
    </xdr:to>
    <xdr:sp macro="" textlink="" fLocksText="0">
      <xdr:nvSpPr>
        <xdr:cNvPr id="28" name="AutoShape 130"/>
        <xdr:cNvSpPr/>
      </xdr:nvSpPr>
      <xdr:spPr bwMode="auto">
        <a:xfrm>
          <a:off x="1645929" y="4345454"/>
          <a:ext cx="4013919" cy="392727"/>
        </a:xfrm>
        <a:prstGeom prst="wedgeRoundRectCallout">
          <a:avLst>
            <a:gd name="adj1" fmla="val 2917"/>
            <a:gd name="adj2" fmla="val 86583"/>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解体の場合には必ず記入します。新築のみの場合、「該当無し」と記入してください。</a:t>
          </a:r>
        </a:p>
      </xdr:txBody>
    </xdr:sp>
    <xdr:clientData fPrintsWithSheet="0"/>
  </xdr:twoCellAnchor>
  <xdr:twoCellAnchor>
    <xdr:from>
      <xdr:col>6</xdr:col>
      <xdr:colOff>59008</xdr:colOff>
      <xdr:row>39</xdr:row>
      <xdr:rowOff>19348</xdr:rowOff>
    </xdr:from>
    <xdr:to>
      <xdr:col>22</xdr:col>
      <xdr:colOff>243924</xdr:colOff>
      <xdr:row>41</xdr:row>
      <xdr:rowOff>47402</xdr:rowOff>
    </xdr:to>
    <xdr:sp macro="" textlink="" fLocksText="0">
      <xdr:nvSpPr>
        <xdr:cNvPr id="29" name="AutoShape 131"/>
        <xdr:cNvSpPr/>
      </xdr:nvSpPr>
      <xdr:spPr bwMode="auto">
        <a:xfrm>
          <a:off x="1567768" y="8729008"/>
          <a:ext cx="4208276" cy="401434"/>
        </a:xfrm>
        <a:prstGeom prst="wedgeRoundRectCallout">
          <a:avLst>
            <a:gd name="adj1" fmla="val 1495"/>
            <a:gd name="adj2" fmla="val 12384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解体のときは必ず記入します。新築の場合でも特定建設資材廃棄物の再資源化（処分）があれば、記入する必要があります。</a:t>
          </a:r>
        </a:p>
      </xdr:txBody>
    </xdr:sp>
    <xdr:clientData fPrintsWithSheet="0"/>
  </xdr:twoCellAnchor>
  <xdr:twoCellAnchor>
    <xdr:from>
      <xdr:col>26</xdr:col>
      <xdr:colOff>68580</xdr:colOff>
      <xdr:row>1</xdr:row>
      <xdr:rowOff>137160</xdr:rowOff>
    </xdr:from>
    <xdr:to>
      <xdr:col>28</xdr:col>
      <xdr:colOff>428467</xdr:colOff>
      <xdr:row>4</xdr:row>
      <xdr:rowOff>226045</xdr:rowOff>
    </xdr:to>
    <xdr:sp macro="" textlink="">
      <xdr:nvSpPr>
        <xdr:cNvPr id="30" name="額縁 29">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614160" y="3886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032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100708</xdr:colOff>
      <xdr:row>10</xdr:row>
      <xdr:rowOff>55502</xdr:rowOff>
    </xdr:from>
    <xdr:ext cx="264560" cy="382156"/>
    <xdr:sp macro="" textlink="">
      <xdr:nvSpPr>
        <xdr:cNvPr id="2" name="テキスト ボックス 1"/>
        <xdr:cNvSpPr txBox="1"/>
      </xdr:nvSpPr>
      <xdr:spPr>
        <a:xfrm rot="16200000">
          <a:off x="136017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7" name="直線コネクタ 6"/>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8" name="直線コネクタ 7"/>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9" name="直線コネクタ 8"/>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11" name="直線コネクタ 10"/>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12" name="直線コネクタ 11"/>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3" name="直線コネクタ 12"/>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4" name="直線コネクタ 13"/>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5" name="直線コネクタ 14"/>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6" name="直線コネクタ 15"/>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7" name="直線コネクタ 16"/>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325498</xdr:colOff>
      <xdr:row>10</xdr:row>
      <xdr:rowOff>55502</xdr:rowOff>
    </xdr:from>
    <xdr:ext cx="264560" cy="382156"/>
    <xdr:sp macro="" textlink="">
      <xdr:nvSpPr>
        <xdr:cNvPr id="18" name="テキスト ボックス 17"/>
        <xdr:cNvSpPr txBox="1"/>
      </xdr:nvSpPr>
      <xdr:spPr>
        <a:xfrm rot="16200000">
          <a:off x="158496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a:t>
          </a:r>
          <a:endParaRPr kumimoji="1" lang="ja-JP" altLang="en-US" sz="1100"/>
        </a:p>
      </xdr:txBody>
    </xdr:sp>
    <xdr:clientData/>
  </xdr:oneCellAnchor>
  <xdr:oneCellAnchor>
    <xdr:from>
      <xdr:col>3</xdr:col>
      <xdr:colOff>96898</xdr:colOff>
      <xdr:row>10</xdr:row>
      <xdr:rowOff>51692</xdr:rowOff>
    </xdr:from>
    <xdr:ext cx="264560" cy="382156"/>
    <xdr:sp macro="" textlink="">
      <xdr:nvSpPr>
        <xdr:cNvPr id="19" name="テキスト ボックス 18"/>
        <xdr:cNvSpPr txBox="1"/>
      </xdr:nvSpPr>
      <xdr:spPr>
        <a:xfrm rot="16200000">
          <a:off x="182118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2/3</a:t>
          </a:r>
          <a:endParaRPr kumimoji="1" lang="ja-JP" altLang="en-US" sz="1100"/>
        </a:p>
      </xdr:txBody>
    </xdr:sp>
    <xdr:clientData/>
  </xdr:oneCellAnchor>
  <xdr:oneCellAnchor>
    <xdr:from>
      <xdr:col>3</xdr:col>
      <xdr:colOff>321688</xdr:colOff>
      <xdr:row>10</xdr:row>
      <xdr:rowOff>51692</xdr:rowOff>
    </xdr:from>
    <xdr:ext cx="264560" cy="382156"/>
    <xdr:sp macro="" textlink="">
      <xdr:nvSpPr>
        <xdr:cNvPr id="20" name="テキスト ボックス 19"/>
        <xdr:cNvSpPr txBox="1"/>
      </xdr:nvSpPr>
      <xdr:spPr>
        <a:xfrm rot="16200000">
          <a:off x="204597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2/8</a:t>
          </a:r>
          <a:endParaRPr kumimoji="1" lang="ja-JP" altLang="en-US" sz="1100"/>
        </a:p>
      </xdr:txBody>
    </xdr:sp>
    <xdr:clientData/>
  </xdr:oneCellAnchor>
  <xdr:oneCellAnchor>
    <xdr:from>
      <xdr:col>4</xdr:col>
      <xdr:colOff>104518</xdr:colOff>
      <xdr:row>10</xdr:row>
      <xdr:rowOff>55502</xdr:rowOff>
    </xdr:from>
    <xdr:ext cx="264560" cy="382156"/>
    <xdr:sp macro="" textlink="">
      <xdr:nvSpPr>
        <xdr:cNvPr id="21" name="テキスト ボックス 20"/>
        <xdr:cNvSpPr txBox="1"/>
      </xdr:nvSpPr>
      <xdr:spPr>
        <a:xfrm rot="16200000">
          <a:off x="229362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2/9</a:t>
          </a:r>
          <a:endParaRPr kumimoji="1" lang="ja-JP" altLang="en-US" sz="1100"/>
        </a:p>
      </xdr:txBody>
    </xdr:sp>
    <xdr:clientData/>
  </xdr:oneCellAnchor>
  <xdr:oneCellAnchor>
    <xdr:from>
      <xdr:col>4</xdr:col>
      <xdr:colOff>329308</xdr:colOff>
      <xdr:row>10</xdr:row>
      <xdr:rowOff>19755</xdr:rowOff>
    </xdr:from>
    <xdr:ext cx="264560" cy="453650"/>
    <xdr:sp macro="" textlink="">
      <xdr:nvSpPr>
        <xdr:cNvPr id="22" name="テキスト ボックス 21"/>
        <xdr:cNvSpPr txBox="1"/>
      </xdr:nvSpPr>
      <xdr:spPr>
        <a:xfrm rot="16200000">
          <a:off x="2482663" y="183642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2/10</a:t>
          </a:r>
          <a:endParaRPr kumimoji="1" lang="ja-JP" altLang="en-US" sz="1100"/>
        </a:p>
      </xdr:txBody>
    </xdr:sp>
    <xdr:clientData/>
  </xdr:oneCellAnchor>
  <xdr:oneCellAnchor>
    <xdr:from>
      <xdr:col>5</xdr:col>
      <xdr:colOff>100708</xdr:colOff>
      <xdr:row>10</xdr:row>
      <xdr:rowOff>15945</xdr:rowOff>
    </xdr:from>
    <xdr:ext cx="264560" cy="453650"/>
    <xdr:sp macro="" textlink="">
      <xdr:nvSpPr>
        <xdr:cNvPr id="23" name="テキスト ボックス 22"/>
        <xdr:cNvSpPr txBox="1"/>
      </xdr:nvSpPr>
      <xdr:spPr>
        <a:xfrm rot="16200000">
          <a:off x="271888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2/18</a:t>
          </a:r>
          <a:endParaRPr kumimoji="1" lang="ja-JP" altLang="en-US" sz="1100"/>
        </a:p>
      </xdr:txBody>
    </xdr:sp>
    <xdr:clientData/>
  </xdr:oneCellAnchor>
  <xdr:oneCellAnchor>
    <xdr:from>
      <xdr:col>5</xdr:col>
      <xdr:colOff>325498</xdr:colOff>
      <xdr:row>10</xdr:row>
      <xdr:rowOff>15945</xdr:rowOff>
    </xdr:from>
    <xdr:ext cx="264560" cy="453650"/>
    <xdr:sp macro="" textlink="">
      <xdr:nvSpPr>
        <xdr:cNvPr id="24" name="テキスト ボックス 23"/>
        <xdr:cNvSpPr txBox="1"/>
      </xdr:nvSpPr>
      <xdr:spPr>
        <a:xfrm rot="16200000">
          <a:off x="294367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2/19</a:t>
          </a:r>
          <a:endParaRPr kumimoji="1" lang="ja-JP" altLang="en-US" sz="1100"/>
        </a:p>
      </xdr:txBody>
    </xdr:sp>
    <xdr:clientData/>
  </xdr:oneCellAnchor>
  <xdr:oneCellAnchor>
    <xdr:from>
      <xdr:col>6</xdr:col>
      <xdr:colOff>104518</xdr:colOff>
      <xdr:row>10</xdr:row>
      <xdr:rowOff>15945</xdr:rowOff>
    </xdr:from>
    <xdr:ext cx="264560" cy="453650"/>
    <xdr:sp macro="" textlink="">
      <xdr:nvSpPr>
        <xdr:cNvPr id="25" name="テキスト ボックス 24"/>
        <xdr:cNvSpPr txBox="1"/>
      </xdr:nvSpPr>
      <xdr:spPr>
        <a:xfrm rot="16200000">
          <a:off x="318751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2/27</a:t>
          </a:r>
          <a:endParaRPr kumimoji="1" lang="ja-JP" altLang="en-US" sz="1100"/>
        </a:p>
      </xdr:txBody>
    </xdr:sp>
    <xdr:clientData/>
  </xdr:oneCellAnchor>
  <xdr:oneCellAnchor>
    <xdr:from>
      <xdr:col>6</xdr:col>
      <xdr:colOff>329308</xdr:colOff>
      <xdr:row>10</xdr:row>
      <xdr:rowOff>15945</xdr:rowOff>
    </xdr:from>
    <xdr:ext cx="264560" cy="453650"/>
    <xdr:sp macro="" textlink="">
      <xdr:nvSpPr>
        <xdr:cNvPr id="26" name="テキスト ボックス 25"/>
        <xdr:cNvSpPr txBox="1"/>
      </xdr:nvSpPr>
      <xdr:spPr>
        <a:xfrm rot="16200000">
          <a:off x="341230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2/28</a:t>
          </a:r>
          <a:endParaRPr kumimoji="1" lang="ja-JP" altLang="en-US" sz="1100"/>
        </a:p>
      </xdr:txBody>
    </xdr:sp>
    <xdr:clientData/>
  </xdr:oneCellAnchor>
  <xdr:oneCellAnchor>
    <xdr:from>
      <xdr:col>7</xdr:col>
      <xdr:colOff>100708</xdr:colOff>
      <xdr:row>10</xdr:row>
      <xdr:rowOff>47882</xdr:rowOff>
    </xdr:from>
    <xdr:ext cx="264560" cy="382156"/>
    <xdr:sp macro="" textlink="">
      <xdr:nvSpPr>
        <xdr:cNvPr id="27" name="テキスト ボックス 26"/>
        <xdr:cNvSpPr txBox="1"/>
      </xdr:nvSpPr>
      <xdr:spPr>
        <a:xfrm rot="16200000">
          <a:off x="368427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3/4</a:t>
          </a:r>
          <a:endParaRPr kumimoji="1" lang="ja-JP" altLang="en-US" sz="1100"/>
        </a:p>
      </xdr:txBody>
    </xdr:sp>
    <xdr:clientData/>
  </xdr:oneCellAnchor>
  <xdr:oneCellAnchor>
    <xdr:from>
      <xdr:col>7</xdr:col>
      <xdr:colOff>325498</xdr:colOff>
      <xdr:row>10</xdr:row>
      <xdr:rowOff>47882</xdr:rowOff>
    </xdr:from>
    <xdr:ext cx="264560" cy="382156"/>
    <xdr:sp macro="" textlink="">
      <xdr:nvSpPr>
        <xdr:cNvPr id="28" name="テキスト ボックス 27"/>
        <xdr:cNvSpPr txBox="1"/>
      </xdr:nvSpPr>
      <xdr:spPr>
        <a:xfrm rot="16200000">
          <a:off x="390906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3/5</a:t>
          </a:r>
          <a:endParaRPr kumimoji="1" lang="ja-JP" altLang="en-US" sz="1100"/>
        </a:p>
      </xdr:txBody>
    </xdr:sp>
    <xdr:clientData/>
  </xdr:oneCellAnchor>
  <xdr:oneCellAnchor>
    <xdr:from>
      <xdr:col>8</xdr:col>
      <xdr:colOff>100708</xdr:colOff>
      <xdr:row>10</xdr:row>
      <xdr:rowOff>55502</xdr:rowOff>
    </xdr:from>
    <xdr:ext cx="264560" cy="382156"/>
    <xdr:sp macro="" textlink="">
      <xdr:nvSpPr>
        <xdr:cNvPr id="29" name="テキスト ボックス 28"/>
        <xdr:cNvSpPr txBox="1"/>
      </xdr:nvSpPr>
      <xdr:spPr>
        <a:xfrm rot="16200000">
          <a:off x="414909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3/6</a:t>
          </a:r>
          <a:endParaRPr kumimoji="1" lang="ja-JP" altLang="en-US" sz="1100"/>
        </a:p>
      </xdr:txBody>
    </xdr:sp>
    <xdr:clientData/>
  </xdr:oneCellAnchor>
  <xdr:twoCellAnchor>
    <xdr:from>
      <xdr:col>2</xdr:col>
      <xdr:colOff>228600</xdr:colOff>
      <xdr:row>17</xdr:row>
      <xdr:rowOff>38100</xdr:rowOff>
    </xdr:from>
    <xdr:to>
      <xdr:col>8</xdr:col>
      <xdr:colOff>251460</xdr:colOff>
      <xdr:row>17</xdr:row>
      <xdr:rowOff>121920</xdr:rowOff>
    </xdr:to>
    <xdr:sp macro="" textlink="">
      <xdr:nvSpPr>
        <xdr:cNvPr id="6" name="フリーフォーム 5"/>
        <xdr:cNvSpPr/>
      </xdr:nvSpPr>
      <xdr:spPr>
        <a:xfrm>
          <a:off x="1546860" y="2933700"/>
          <a:ext cx="2811780" cy="83820"/>
        </a:xfrm>
        <a:custGeom>
          <a:avLst/>
          <a:gdLst>
            <a:gd name="connsiteX0" fmla="*/ 0 w 2811780"/>
            <a:gd name="connsiteY0" fmla="*/ 30480 h 83820"/>
            <a:gd name="connsiteX1" fmla="*/ 228600 w 2811780"/>
            <a:gd name="connsiteY1" fmla="*/ 76200 h 83820"/>
            <a:gd name="connsiteX2" fmla="*/ 457200 w 2811780"/>
            <a:gd name="connsiteY2" fmla="*/ 0 h 83820"/>
            <a:gd name="connsiteX3" fmla="*/ 708660 w 2811780"/>
            <a:gd name="connsiteY3" fmla="*/ 30480 h 83820"/>
            <a:gd name="connsiteX4" fmla="*/ 929640 w 2811780"/>
            <a:gd name="connsiteY4" fmla="*/ 68580 h 83820"/>
            <a:gd name="connsiteX5" fmla="*/ 1165860 w 2811780"/>
            <a:gd name="connsiteY5" fmla="*/ 15240 h 83820"/>
            <a:gd name="connsiteX6" fmla="*/ 1402080 w 2811780"/>
            <a:gd name="connsiteY6" fmla="*/ 60960 h 83820"/>
            <a:gd name="connsiteX7" fmla="*/ 1638300 w 2811780"/>
            <a:gd name="connsiteY7" fmla="*/ 83820 h 83820"/>
            <a:gd name="connsiteX8" fmla="*/ 1882140 w 2811780"/>
            <a:gd name="connsiteY8" fmla="*/ 7620 h 83820"/>
            <a:gd name="connsiteX9" fmla="*/ 2095500 w 2811780"/>
            <a:gd name="connsiteY9" fmla="*/ 30480 h 83820"/>
            <a:gd name="connsiteX10" fmla="*/ 2324100 w 2811780"/>
            <a:gd name="connsiteY10" fmla="*/ 53340 h 83820"/>
            <a:gd name="connsiteX11" fmla="*/ 2575560 w 2811780"/>
            <a:gd name="connsiteY11" fmla="*/ 83820 h 83820"/>
            <a:gd name="connsiteX12" fmla="*/ 2811780 w 2811780"/>
            <a:gd name="connsiteY12" fmla="*/ 3048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811780" h="83820">
              <a:moveTo>
                <a:pt x="0" y="30480"/>
              </a:moveTo>
              <a:lnTo>
                <a:pt x="228600" y="76200"/>
              </a:lnTo>
              <a:lnTo>
                <a:pt x="457200" y="0"/>
              </a:lnTo>
              <a:lnTo>
                <a:pt x="708660" y="30480"/>
              </a:lnTo>
              <a:lnTo>
                <a:pt x="929640" y="68580"/>
              </a:lnTo>
              <a:lnTo>
                <a:pt x="1165860" y="15240"/>
              </a:lnTo>
              <a:lnTo>
                <a:pt x="1402080" y="60960"/>
              </a:lnTo>
              <a:lnTo>
                <a:pt x="1638300" y="83820"/>
              </a:lnTo>
              <a:lnTo>
                <a:pt x="1882140" y="7620"/>
              </a:lnTo>
              <a:lnTo>
                <a:pt x="2095500" y="30480"/>
              </a:lnTo>
              <a:lnTo>
                <a:pt x="2324100" y="53340"/>
              </a:lnTo>
              <a:lnTo>
                <a:pt x="2575560" y="83820"/>
              </a:lnTo>
              <a:lnTo>
                <a:pt x="2811780" y="3048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24</xdr:col>
      <xdr:colOff>9525</xdr:colOff>
      <xdr:row>2</xdr:row>
      <xdr:rowOff>85725</xdr:rowOff>
    </xdr:from>
    <xdr:to>
      <xdr:col>28</xdr:col>
      <xdr:colOff>238125</xdr:colOff>
      <xdr:row>5</xdr:row>
      <xdr:rowOff>152400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772275" y="16287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19</xdr:col>
      <xdr:colOff>411480</xdr:colOff>
      <xdr:row>3</xdr:row>
      <xdr:rowOff>0</xdr:rowOff>
    </xdr:from>
    <xdr:to>
      <xdr:col>21</xdr:col>
      <xdr:colOff>437040</xdr:colOff>
      <xdr:row>6</xdr:row>
      <xdr:rowOff>57060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7528560" y="571500"/>
          <a:ext cx="1260000" cy="5599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19</xdr:col>
      <xdr:colOff>472440</xdr:colOff>
      <xdr:row>7</xdr:row>
      <xdr:rowOff>106680</xdr:rowOff>
    </xdr:from>
    <xdr:to>
      <xdr:col>20</xdr:col>
      <xdr:colOff>575220</xdr:colOff>
      <xdr:row>11</xdr:row>
      <xdr:rowOff>28167</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2900-000004000000}"/>
            </a:ext>
          </a:extLst>
        </xdr:cNvPr>
        <xdr:cNvSpPr/>
      </xdr:nvSpPr>
      <xdr:spPr>
        <a:xfrm>
          <a:off x="7589520" y="141732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19</xdr:col>
      <xdr:colOff>579120</xdr:colOff>
      <xdr:row>36</xdr:row>
      <xdr:rowOff>137160</xdr:rowOff>
    </xdr:from>
    <xdr:to>
      <xdr:col>21</xdr:col>
      <xdr:colOff>64680</xdr:colOff>
      <xdr:row>40</xdr:row>
      <xdr:rowOff>119607</xdr:rowOff>
    </xdr:to>
    <xdr:sp macro="" textlink="">
      <xdr:nvSpPr>
        <xdr:cNvPr id="8" name="額縁 7">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a:off x="7696200" y="96393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oneCellAnchor>
    <xdr:from>
      <xdr:col>19</xdr:col>
      <xdr:colOff>83820</xdr:colOff>
      <xdr:row>42</xdr:row>
      <xdr:rowOff>7620</xdr:rowOff>
    </xdr:from>
    <xdr:ext cx="2864887" cy="275717"/>
    <xdr:sp macro="" textlink="">
      <xdr:nvSpPr>
        <xdr:cNvPr id="9" name="テキスト ボックス 8"/>
        <xdr:cNvSpPr txBox="1"/>
      </xdr:nvSpPr>
      <xdr:spPr>
        <a:xfrm>
          <a:off x="7200900" y="10584180"/>
          <a:ext cx="2864887"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a:t>
          </a: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5</xdr:col>
      <xdr:colOff>114300</xdr:colOff>
      <xdr:row>0</xdr:row>
      <xdr:rowOff>76200</xdr:rowOff>
    </xdr:from>
    <xdr:ext cx="1210588" cy="359073"/>
    <xdr:sp macro="" textlink="">
      <xdr:nvSpPr>
        <xdr:cNvPr id="2" name="テキスト ボックス 1"/>
        <xdr:cNvSpPr txBox="1"/>
      </xdr:nvSpPr>
      <xdr:spPr>
        <a:xfrm>
          <a:off x="2796540" y="957834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43</xdr:row>
      <xdr:rowOff>133350</xdr:rowOff>
    </xdr:from>
    <xdr:ext cx="3288080" cy="275717"/>
    <xdr:sp macro="" textlink="">
      <xdr:nvSpPr>
        <xdr:cNvPr id="3" name="テキスト ボックス 2"/>
        <xdr:cNvSpPr txBox="1"/>
      </xdr:nvSpPr>
      <xdr:spPr>
        <a:xfrm>
          <a:off x="76200" y="3062859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41</xdr:row>
      <xdr:rowOff>76200</xdr:rowOff>
    </xdr:from>
    <xdr:ext cx="1210588" cy="359073"/>
    <xdr:sp macro="" textlink="">
      <xdr:nvSpPr>
        <xdr:cNvPr id="4" name="テキスト ボックス 3"/>
        <xdr:cNvSpPr txBox="1"/>
      </xdr:nvSpPr>
      <xdr:spPr>
        <a:xfrm>
          <a:off x="2815590" y="3016758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502920</xdr:colOff>
      <xdr:row>6</xdr:row>
      <xdr:rowOff>60960</xdr:rowOff>
    </xdr:from>
    <xdr:to>
      <xdr:col>22</xdr:col>
      <xdr:colOff>515620</xdr:colOff>
      <xdr:row>10</xdr:row>
      <xdr:rowOff>119699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7612380" y="113538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twoCellAnchor>
    <xdr:from>
      <xdr:col>20</xdr:col>
      <xdr:colOff>30480</xdr:colOff>
      <xdr:row>43</xdr:row>
      <xdr:rowOff>76200</xdr:rowOff>
    </xdr:from>
    <xdr:to>
      <xdr:col>23</xdr:col>
      <xdr:colOff>43180</xdr:colOff>
      <xdr:row>48</xdr:row>
      <xdr:rowOff>28259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2A00-00000F000000}"/>
            </a:ext>
          </a:extLst>
        </xdr:cNvPr>
        <xdr:cNvSpPr/>
      </xdr:nvSpPr>
      <xdr:spPr>
        <a:xfrm>
          <a:off x="7749540" y="108204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6</xdr:col>
      <xdr:colOff>11532</xdr:colOff>
      <xdr:row>0</xdr:row>
      <xdr:rowOff>198046</xdr:rowOff>
    </xdr:from>
    <xdr:to>
      <xdr:col>17</xdr:col>
      <xdr:colOff>106754</xdr:colOff>
      <xdr:row>1</xdr:row>
      <xdr:rowOff>143253</xdr:rowOff>
    </xdr:to>
    <xdr:sp macro="" textlink="" fLocksText="0">
      <xdr:nvSpPr>
        <xdr:cNvPr id="3" name="AutoShape 7"/>
        <xdr:cNvSpPr/>
      </xdr:nvSpPr>
      <xdr:spPr bwMode="auto">
        <a:xfrm>
          <a:off x="3714852" y="167566"/>
          <a:ext cx="6884642" cy="143327"/>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13</xdr:col>
      <xdr:colOff>234213</xdr:colOff>
      <xdr:row>26</xdr:row>
      <xdr:rowOff>161553</xdr:rowOff>
    </xdr:from>
    <xdr:to>
      <xdr:col>23</xdr:col>
      <xdr:colOff>137169</xdr:colOff>
      <xdr:row>28</xdr:row>
      <xdr:rowOff>64836</xdr:rowOff>
    </xdr:to>
    <xdr:sp macro="" textlink="" fLocksText="0">
      <xdr:nvSpPr>
        <xdr:cNvPr id="4" name="AutoShape 9"/>
        <xdr:cNvSpPr/>
      </xdr:nvSpPr>
      <xdr:spPr bwMode="auto">
        <a:xfrm>
          <a:off x="8258073" y="4520193"/>
          <a:ext cx="6075156" cy="238563"/>
        </a:xfrm>
        <a:prstGeom prst="wedgeRoundRectCallout">
          <a:avLst>
            <a:gd name="adj1" fmla="val -37532"/>
            <a:gd name="adj2" fmla="val -12096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マニフェストの最終処分が完了した日（最後のもの）を記入してください。</a:t>
          </a:r>
        </a:p>
      </xdr:txBody>
    </xdr:sp>
    <xdr:clientData fPrintsWithSheet="0"/>
  </xdr:twoCellAnchor>
  <xdr:twoCellAnchor>
    <xdr:from>
      <xdr:col>13</xdr:col>
      <xdr:colOff>205619</xdr:colOff>
      <xdr:row>37</xdr:row>
      <xdr:rowOff>161553</xdr:rowOff>
    </xdr:from>
    <xdr:to>
      <xdr:col>23</xdr:col>
      <xdr:colOff>116177</xdr:colOff>
      <xdr:row>39</xdr:row>
      <xdr:rowOff>47402</xdr:rowOff>
    </xdr:to>
    <xdr:sp macro="" textlink="" fLocksText="0">
      <xdr:nvSpPr>
        <xdr:cNvPr id="5" name="AutoShape 10"/>
        <xdr:cNvSpPr/>
      </xdr:nvSpPr>
      <xdr:spPr bwMode="auto">
        <a:xfrm>
          <a:off x="8229479" y="6364233"/>
          <a:ext cx="6082758" cy="221129"/>
        </a:xfrm>
        <a:prstGeom prst="wedgeRoundRectCallout">
          <a:avLst>
            <a:gd name="adj1" fmla="val -69912"/>
            <a:gd name="adj2" fmla="val 33782"/>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添付してください。</a:t>
          </a:r>
        </a:p>
      </xdr:txBody>
    </xdr:sp>
    <xdr:clientData fPrintsWithSheet="0"/>
  </xdr:twoCellAnchor>
  <xdr:twoCellAnchor>
    <xdr:from>
      <xdr:col>25</xdr:col>
      <xdr:colOff>243840</xdr:colOff>
      <xdr:row>1</xdr:row>
      <xdr:rowOff>213360</xdr:rowOff>
    </xdr:from>
    <xdr:to>
      <xdr:col>29</xdr:col>
      <xdr:colOff>190500</xdr:colOff>
      <xdr:row>3</xdr:row>
      <xdr:rowOff>116205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6530340" y="4648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7</xdr:row>
          <xdr:rowOff>160020</xdr:rowOff>
        </xdr:from>
        <xdr:to>
          <xdr:col>10</xdr:col>
          <xdr:colOff>30480</xdr:colOff>
          <xdr:row>9</xdr:row>
          <xdr:rowOff>30480</xdr:rowOff>
        </xdr:to>
        <xdr:sp macro="" textlink="">
          <xdr:nvSpPr>
            <xdr:cNvPr id="1084417" name="Check Box 1" hidden="1">
              <a:extLst>
                <a:ext uri="{63B3BB69-23CF-44E3-9099-C40C66FF867C}">
                  <a14:compatExt spid="_x0000_s1084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144780</xdr:rowOff>
        </xdr:from>
        <xdr:to>
          <xdr:col>10</xdr:col>
          <xdr:colOff>106680</xdr:colOff>
          <xdr:row>10</xdr:row>
          <xdr:rowOff>45720</xdr:rowOff>
        </xdr:to>
        <xdr:sp macro="" textlink="">
          <xdr:nvSpPr>
            <xdr:cNvPr id="1084418" name="Check Box 2" hidden="1">
              <a:extLst>
                <a:ext uri="{63B3BB69-23CF-44E3-9099-C40C66FF867C}">
                  <a14:compatExt spid="_x0000_s1084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30480</xdr:colOff>
          <xdr:row>12</xdr:row>
          <xdr:rowOff>45720</xdr:rowOff>
        </xdr:to>
        <xdr:sp macro="" textlink="">
          <xdr:nvSpPr>
            <xdr:cNvPr id="1084419" name="Check Box 3" hidden="1">
              <a:extLst>
                <a:ext uri="{63B3BB69-23CF-44E3-9099-C40C66FF867C}">
                  <a14:compatExt spid="_x0000_s108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182880</xdr:rowOff>
        </xdr:from>
        <xdr:to>
          <xdr:col>10</xdr:col>
          <xdr:colOff>30480</xdr:colOff>
          <xdr:row>11</xdr:row>
          <xdr:rowOff>30480</xdr:rowOff>
        </xdr:to>
        <xdr:sp macro="" textlink="">
          <xdr:nvSpPr>
            <xdr:cNvPr id="1084420" name="Check Box 4" hidden="1">
              <a:extLst>
                <a:ext uri="{63B3BB69-23CF-44E3-9099-C40C66FF867C}">
                  <a14:compatExt spid="_x0000_s108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144780</xdr:rowOff>
        </xdr:from>
        <xdr:to>
          <xdr:col>10</xdr:col>
          <xdr:colOff>106680</xdr:colOff>
          <xdr:row>13</xdr:row>
          <xdr:rowOff>45720</xdr:rowOff>
        </xdr:to>
        <xdr:sp macro="" textlink="">
          <xdr:nvSpPr>
            <xdr:cNvPr id="1084421" name="Check Box 5" hidden="1">
              <a:extLst>
                <a:ext uri="{63B3BB69-23CF-44E3-9099-C40C66FF867C}">
                  <a14:compatExt spid="_x0000_s108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144780</xdr:rowOff>
        </xdr:from>
        <xdr:to>
          <xdr:col>10</xdr:col>
          <xdr:colOff>106680</xdr:colOff>
          <xdr:row>14</xdr:row>
          <xdr:rowOff>45720</xdr:rowOff>
        </xdr:to>
        <xdr:sp macro="" textlink="">
          <xdr:nvSpPr>
            <xdr:cNvPr id="1084422" name="Check Box 6" hidden="1">
              <a:extLst>
                <a:ext uri="{63B3BB69-23CF-44E3-9099-C40C66FF867C}">
                  <a14:compatExt spid="_x0000_s108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144780</xdr:rowOff>
        </xdr:from>
        <xdr:to>
          <xdr:col>10</xdr:col>
          <xdr:colOff>106680</xdr:colOff>
          <xdr:row>15</xdr:row>
          <xdr:rowOff>45720</xdr:rowOff>
        </xdr:to>
        <xdr:sp macro="" textlink="">
          <xdr:nvSpPr>
            <xdr:cNvPr id="1084423" name="Check Box 7" hidden="1">
              <a:extLst>
                <a:ext uri="{63B3BB69-23CF-44E3-9099-C40C66FF867C}">
                  <a14:compatExt spid="_x0000_s108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144780</xdr:rowOff>
        </xdr:from>
        <xdr:to>
          <xdr:col>10</xdr:col>
          <xdr:colOff>106680</xdr:colOff>
          <xdr:row>16</xdr:row>
          <xdr:rowOff>45720</xdr:rowOff>
        </xdr:to>
        <xdr:sp macro="" textlink="">
          <xdr:nvSpPr>
            <xdr:cNvPr id="1084424" name="Check Box 8" hidden="1">
              <a:extLst>
                <a:ext uri="{63B3BB69-23CF-44E3-9099-C40C66FF867C}">
                  <a14:compatExt spid="_x0000_s108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144780</xdr:rowOff>
        </xdr:from>
        <xdr:to>
          <xdr:col>10</xdr:col>
          <xdr:colOff>106680</xdr:colOff>
          <xdr:row>17</xdr:row>
          <xdr:rowOff>45720</xdr:rowOff>
        </xdr:to>
        <xdr:sp macro="" textlink="">
          <xdr:nvSpPr>
            <xdr:cNvPr id="1084425" name="Check Box 9" hidden="1">
              <a:extLst>
                <a:ext uri="{63B3BB69-23CF-44E3-9099-C40C66FF867C}">
                  <a14:compatExt spid="_x0000_s1084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144780</xdr:rowOff>
        </xdr:from>
        <xdr:to>
          <xdr:col>10</xdr:col>
          <xdr:colOff>106680</xdr:colOff>
          <xdr:row>18</xdr:row>
          <xdr:rowOff>45720</xdr:rowOff>
        </xdr:to>
        <xdr:sp macro="" textlink="">
          <xdr:nvSpPr>
            <xdr:cNvPr id="1084426" name="Check Box 10" hidden="1">
              <a:extLst>
                <a:ext uri="{63B3BB69-23CF-44E3-9099-C40C66FF867C}">
                  <a14:compatExt spid="_x0000_s108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144780</xdr:rowOff>
        </xdr:from>
        <xdr:to>
          <xdr:col>10</xdr:col>
          <xdr:colOff>106680</xdr:colOff>
          <xdr:row>19</xdr:row>
          <xdr:rowOff>45720</xdr:rowOff>
        </xdr:to>
        <xdr:sp macro="" textlink="">
          <xdr:nvSpPr>
            <xdr:cNvPr id="1084427" name="Check Box 11" hidden="1">
              <a:extLst>
                <a:ext uri="{63B3BB69-23CF-44E3-9099-C40C66FF867C}">
                  <a14:compatExt spid="_x0000_s108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144780</xdr:rowOff>
        </xdr:from>
        <xdr:to>
          <xdr:col>10</xdr:col>
          <xdr:colOff>106680</xdr:colOff>
          <xdr:row>20</xdr:row>
          <xdr:rowOff>45720</xdr:rowOff>
        </xdr:to>
        <xdr:sp macro="" textlink="">
          <xdr:nvSpPr>
            <xdr:cNvPr id="1084428" name="Check Box 12" hidden="1">
              <a:extLst>
                <a:ext uri="{63B3BB69-23CF-44E3-9099-C40C66FF867C}">
                  <a14:compatExt spid="_x0000_s108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144780</xdr:rowOff>
        </xdr:from>
        <xdr:to>
          <xdr:col>10</xdr:col>
          <xdr:colOff>106680</xdr:colOff>
          <xdr:row>21</xdr:row>
          <xdr:rowOff>45720</xdr:rowOff>
        </xdr:to>
        <xdr:sp macro="" textlink="">
          <xdr:nvSpPr>
            <xdr:cNvPr id="1084429" name="Check Box 13" hidden="1">
              <a:extLst>
                <a:ext uri="{63B3BB69-23CF-44E3-9099-C40C66FF867C}">
                  <a14:compatExt spid="_x0000_s108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144780</xdr:rowOff>
        </xdr:from>
        <xdr:to>
          <xdr:col>10</xdr:col>
          <xdr:colOff>106680</xdr:colOff>
          <xdr:row>22</xdr:row>
          <xdr:rowOff>45720</xdr:rowOff>
        </xdr:to>
        <xdr:sp macro="" textlink="">
          <xdr:nvSpPr>
            <xdr:cNvPr id="1084430" name="Check Box 14" hidden="1">
              <a:extLst>
                <a:ext uri="{63B3BB69-23CF-44E3-9099-C40C66FF867C}">
                  <a14:compatExt spid="_x0000_s108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144780</xdr:rowOff>
        </xdr:from>
        <xdr:to>
          <xdr:col>10</xdr:col>
          <xdr:colOff>106680</xdr:colOff>
          <xdr:row>23</xdr:row>
          <xdr:rowOff>45720</xdr:rowOff>
        </xdr:to>
        <xdr:sp macro="" textlink="">
          <xdr:nvSpPr>
            <xdr:cNvPr id="1084431" name="Check Box 15" hidden="1">
              <a:extLst>
                <a:ext uri="{63B3BB69-23CF-44E3-9099-C40C66FF867C}">
                  <a14:compatExt spid="_x0000_s108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144780</xdr:rowOff>
        </xdr:from>
        <xdr:to>
          <xdr:col>10</xdr:col>
          <xdr:colOff>106680</xdr:colOff>
          <xdr:row>24</xdr:row>
          <xdr:rowOff>45720</xdr:rowOff>
        </xdr:to>
        <xdr:sp macro="" textlink="">
          <xdr:nvSpPr>
            <xdr:cNvPr id="1084432" name="Check Box 16" hidden="1">
              <a:extLst>
                <a:ext uri="{63B3BB69-23CF-44E3-9099-C40C66FF867C}">
                  <a14:compatExt spid="_x0000_s108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160020</xdr:rowOff>
        </xdr:from>
        <xdr:to>
          <xdr:col>10</xdr:col>
          <xdr:colOff>30480</xdr:colOff>
          <xdr:row>26</xdr:row>
          <xdr:rowOff>7620</xdr:rowOff>
        </xdr:to>
        <xdr:sp macro="" textlink="">
          <xdr:nvSpPr>
            <xdr:cNvPr id="1084433" name="Check Box 17" hidden="1">
              <a:extLst>
                <a:ext uri="{63B3BB69-23CF-44E3-9099-C40C66FF867C}">
                  <a14:compatExt spid="_x0000_s108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144780</xdr:rowOff>
        </xdr:from>
        <xdr:to>
          <xdr:col>10</xdr:col>
          <xdr:colOff>106680</xdr:colOff>
          <xdr:row>27</xdr:row>
          <xdr:rowOff>45720</xdr:rowOff>
        </xdr:to>
        <xdr:sp macro="" textlink="">
          <xdr:nvSpPr>
            <xdr:cNvPr id="1084434" name="Check Box 18" hidden="1">
              <a:extLst>
                <a:ext uri="{63B3BB69-23CF-44E3-9099-C40C66FF867C}">
                  <a14:compatExt spid="_x0000_s108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182880</xdr:rowOff>
        </xdr:from>
        <xdr:to>
          <xdr:col>10</xdr:col>
          <xdr:colOff>30480</xdr:colOff>
          <xdr:row>28</xdr:row>
          <xdr:rowOff>30480</xdr:rowOff>
        </xdr:to>
        <xdr:sp macro="" textlink="">
          <xdr:nvSpPr>
            <xdr:cNvPr id="1084435" name="Check Box 19" hidden="1">
              <a:extLst>
                <a:ext uri="{63B3BB69-23CF-44E3-9099-C40C66FF867C}">
                  <a14:compatExt spid="_x0000_s108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30480</xdr:colOff>
          <xdr:row>29</xdr:row>
          <xdr:rowOff>45720</xdr:rowOff>
        </xdr:to>
        <xdr:sp macro="" textlink="">
          <xdr:nvSpPr>
            <xdr:cNvPr id="1084436" name="Check Box 20" hidden="1">
              <a:extLst>
                <a:ext uri="{63B3BB69-23CF-44E3-9099-C40C66FF867C}">
                  <a14:compatExt spid="_x0000_s108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160020</xdr:rowOff>
        </xdr:from>
        <xdr:to>
          <xdr:col>10</xdr:col>
          <xdr:colOff>30480</xdr:colOff>
          <xdr:row>31</xdr:row>
          <xdr:rowOff>7620</xdr:rowOff>
        </xdr:to>
        <xdr:sp macro="" textlink="">
          <xdr:nvSpPr>
            <xdr:cNvPr id="1084437" name="Check Box 21" hidden="1">
              <a:extLst>
                <a:ext uri="{63B3BB69-23CF-44E3-9099-C40C66FF867C}">
                  <a14:compatExt spid="_x0000_s108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144780</xdr:rowOff>
        </xdr:from>
        <xdr:to>
          <xdr:col>10</xdr:col>
          <xdr:colOff>106680</xdr:colOff>
          <xdr:row>32</xdr:row>
          <xdr:rowOff>45720</xdr:rowOff>
        </xdr:to>
        <xdr:sp macro="" textlink="">
          <xdr:nvSpPr>
            <xdr:cNvPr id="1084438" name="Check Box 22" hidden="1">
              <a:extLst>
                <a:ext uri="{63B3BB69-23CF-44E3-9099-C40C66FF867C}">
                  <a14:compatExt spid="_x0000_s108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30480</xdr:colOff>
          <xdr:row>33</xdr:row>
          <xdr:rowOff>45720</xdr:rowOff>
        </xdr:to>
        <xdr:sp macro="" textlink="">
          <xdr:nvSpPr>
            <xdr:cNvPr id="1084439" name="Check Box 23" hidden="1">
              <a:extLst>
                <a:ext uri="{63B3BB69-23CF-44E3-9099-C40C66FF867C}">
                  <a14:compatExt spid="_x0000_s108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144780</xdr:rowOff>
        </xdr:from>
        <xdr:to>
          <xdr:col>10</xdr:col>
          <xdr:colOff>106680</xdr:colOff>
          <xdr:row>34</xdr:row>
          <xdr:rowOff>45720</xdr:rowOff>
        </xdr:to>
        <xdr:sp macro="" textlink="">
          <xdr:nvSpPr>
            <xdr:cNvPr id="1084440" name="Check Box 24" hidden="1">
              <a:extLst>
                <a:ext uri="{63B3BB69-23CF-44E3-9099-C40C66FF867C}">
                  <a14:compatExt spid="_x0000_s108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144780</xdr:rowOff>
        </xdr:from>
        <xdr:to>
          <xdr:col>10</xdr:col>
          <xdr:colOff>106680</xdr:colOff>
          <xdr:row>35</xdr:row>
          <xdr:rowOff>45720</xdr:rowOff>
        </xdr:to>
        <xdr:sp macro="" textlink="">
          <xdr:nvSpPr>
            <xdr:cNvPr id="1084441" name="Check Box 25" hidden="1">
              <a:extLst>
                <a:ext uri="{63B3BB69-23CF-44E3-9099-C40C66FF867C}">
                  <a14:compatExt spid="_x0000_s108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144780</xdr:rowOff>
        </xdr:from>
        <xdr:to>
          <xdr:col>10</xdr:col>
          <xdr:colOff>106680</xdr:colOff>
          <xdr:row>36</xdr:row>
          <xdr:rowOff>45720</xdr:rowOff>
        </xdr:to>
        <xdr:sp macro="" textlink="">
          <xdr:nvSpPr>
            <xdr:cNvPr id="1084442" name="Check Box 26" hidden="1">
              <a:extLst>
                <a:ext uri="{63B3BB69-23CF-44E3-9099-C40C66FF867C}">
                  <a14:compatExt spid="_x0000_s108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144780</xdr:rowOff>
        </xdr:from>
        <xdr:to>
          <xdr:col>10</xdr:col>
          <xdr:colOff>106680</xdr:colOff>
          <xdr:row>37</xdr:row>
          <xdr:rowOff>45720</xdr:rowOff>
        </xdr:to>
        <xdr:sp macro="" textlink="">
          <xdr:nvSpPr>
            <xdr:cNvPr id="1084443" name="Check Box 27" hidden="1">
              <a:extLst>
                <a:ext uri="{63B3BB69-23CF-44E3-9099-C40C66FF867C}">
                  <a14:compatExt spid="_x0000_s108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144780</xdr:rowOff>
        </xdr:from>
        <xdr:to>
          <xdr:col>10</xdr:col>
          <xdr:colOff>106680</xdr:colOff>
          <xdr:row>38</xdr:row>
          <xdr:rowOff>45720</xdr:rowOff>
        </xdr:to>
        <xdr:sp macro="" textlink="">
          <xdr:nvSpPr>
            <xdr:cNvPr id="1084444" name="Check Box 28" hidden="1">
              <a:extLst>
                <a:ext uri="{63B3BB69-23CF-44E3-9099-C40C66FF867C}">
                  <a14:compatExt spid="_x0000_s108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160020</xdr:rowOff>
        </xdr:from>
        <xdr:to>
          <xdr:col>10</xdr:col>
          <xdr:colOff>30480</xdr:colOff>
          <xdr:row>40</xdr:row>
          <xdr:rowOff>7620</xdr:rowOff>
        </xdr:to>
        <xdr:sp macro="" textlink="">
          <xdr:nvSpPr>
            <xdr:cNvPr id="1084445" name="Check Box 29" hidden="1">
              <a:extLst>
                <a:ext uri="{63B3BB69-23CF-44E3-9099-C40C66FF867C}">
                  <a14:compatExt spid="_x0000_s108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144780</xdr:rowOff>
        </xdr:from>
        <xdr:to>
          <xdr:col>10</xdr:col>
          <xdr:colOff>106680</xdr:colOff>
          <xdr:row>42</xdr:row>
          <xdr:rowOff>45720</xdr:rowOff>
        </xdr:to>
        <xdr:sp macro="" textlink="">
          <xdr:nvSpPr>
            <xdr:cNvPr id="1084446" name="Check Box 30" hidden="1">
              <a:extLst>
                <a:ext uri="{63B3BB69-23CF-44E3-9099-C40C66FF867C}">
                  <a14:compatExt spid="_x0000_s108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30480</xdr:colOff>
          <xdr:row>47</xdr:row>
          <xdr:rowOff>45720</xdr:rowOff>
        </xdr:to>
        <xdr:sp macro="" textlink="">
          <xdr:nvSpPr>
            <xdr:cNvPr id="1084447" name="Check Box 31" hidden="1">
              <a:extLst>
                <a:ext uri="{63B3BB69-23CF-44E3-9099-C40C66FF867C}">
                  <a14:compatExt spid="_x0000_s108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182880</xdr:rowOff>
        </xdr:from>
        <xdr:to>
          <xdr:col>10</xdr:col>
          <xdr:colOff>30480</xdr:colOff>
          <xdr:row>43</xdr:row>
          <xdr:rowOff>30480</xdr:rowOff>
        </xdr:to>
        <xdr:sp macro="" textlink="">
          <xdr:nvSpPr>
            <xdr:cNvPr id="1084448" name="Check Box 32" hidden="1">
              <a:extLst>
                <a:ext uri="{63B3BB69-23CF-44E3-9099-C40C66FF867C}">
                  <a14:compatExt spid="_x0000_s108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51</xdr:row>
          <xdr:rowOff>144780</xdr:rowOff>
        </xdr:from>
        <xdr:to>
          <xdr:col>6</xdr:col>
          <xdr:colOff>106680</xdr:colOff>
          <xdr:row>53</xdr:row>
          <xdr:rowOff>45720</xdr:rowOff>
        </xdr:to>
        <xdr:sp macro="" textlink="">
          <xdr:nvSpPr>
            <xdr:cNvPr id="1084449" name="Check Box 33" hidden="1">
              <a:extLst>
                <a:ext uri="{63B3BB69-23CF-44E3-9099-C40C66FF867C}">
                  <a14:compatExt spid="_x0000_s1084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53</xdr:row>
          <xdr:rowOff>121920</xdr:rowOff>
        </xdr:from>
        <xdr:to>
          <xdr:col>6</xdr:col>
          <xdr:colOff>106680</xdr:colOff>
          <xdr:row>55</xdr:row>
          <xdr:rowOff>38100</xdr:rowOff>
        </xdr:to>
        <xdr:sp macro="" textlink="">
          <xdr:nvSpPr>
            <xdr:cNvPr id="1084450" name="Check Box 34" hidden="1">
              <a:extLst>
                <a:ext uri="{63B3BB69-23CF-44E3-9099-C40C66FF867C}">
                  <a14:compatExt spid="_x0000_s108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54</xdr:row>
          <xdr:rowOff>121920</xdr:rowOff>
        </xdr:from>
        <xdr:to>
          <xdr:col>6</xdr:col>
          <xdr:colOff>106680</xdr:colOff>
          <xdr:row>56</xdr:row>
          <xdr:rowOff>45720</xdr:rowOff>
        </xdr:to>
        <xdr:sp macro="" textlink="">
          <xdr:nvSpPr>
            <xdr:cNvPr id="1084451" name="Check Box 35" hidden="1">
              <a:extLst>
                <a:ext uri="{63B3BB69-23CF-44E3-9099-C40C66FF867C}">
                  <a14:compatExt spid="_x0000_s1084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55</xdr:row>
          <xdr:rowOff>121920</xdr:rowOff>
        </xdr:from>
        <xdr:to>
          <xdr:col>6</xdr:col>
          <xdr:colOff>83820</xdr:colOff>
          <xdr:row>57</xdr:row>
          <xdr:rowOff>38100</xdr:rowOff>
        </xdr:to>
        <xdr:sp macro="" textlink="">
          <xdr:nvSpPr>
            <xdr:cNvPr id="1084452" name="Check Box 36" hidden="1">
              <a:extLst>
                <a:ext uri="{63B3BB69-23CF-44E3-9099-C40C66FF867C}">
                  <a14:compatExt spid="_x0000_s108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xdr:row>
          <xdr:rowOff>144780</xdr:rowOff>
        </xdr:from>
        <xdr:to>
          <xdr:col>6</xdr:col>
          <xdr:colOff>83820</xdr:colOff>
          <xdr:row>58</xdr:row>
          <xdr:rowOff>45720</xdr:rowOff>
        </xdr:to>
        <xdr:sp macro="" textlink="">
          <xdr:nvSpPr>
            <xdr:cNvPr id="1084453" name="Check Box 37" hidden="1">
              <a:extLst>
                <a:ext uri="{63B3BB69-23CF-44E3-9099-C40C66FF867C}">
                  <a14:compatExt spid="_x0000_s108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58</xdr:row>
          <xdr:rowOff>121920</xdr:rowOff>
        </xdr:from>
        <xdr:to>
          <xdr:col>6</xdr:col>
          <xdr:colOff>83820</xdr:colOff>
          <xdr:row>60</xdr:row>
          <xdr:rowOff>45720</xdr:rowOff>
        </xdr:to>
        <xdr:sp macro="" textlink="">
          <xdr:nvSpPr>
            <xdr:cNvPr id="1084454" name="Check Box 38" hidden="1">
              <a:extLst>
                <a:ext uri="{63B3BB69-23CF-44E3-9099-C40C66FF867C}">
                  <a14:compatExt spid="_x0000_s108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xdr:row>
          <xdr:rowOff>144780</xdr:rowOff>
        </xdr:from>
        <xdr:to>
          <xdr:col>6</xdr:col>
          <xdr:colOff>83820</xdr:colOff>
          <xdr:row>59</xdr:row>
          <xdr:rowOff>45720</xdr:rowOff>
        </xdr:to>
        <xdr:sp macro="" textlink="">
          <xdr:nvSpPr>
            <xdr:cNvPr id="1084455" name="Check Box 39" hidden="1">
              <a:extLst>
                <a:ext uri="{63B3BB69-23CF-44E3-9099-C40C66FF867C}">
                  <a14:compatExt spid="_x0000_s108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59</xdr:row>
          <xdr:rowOff>121920</xdr:rowOff>
        </xdr:from>
        <xdr:to>
          <xdr:col>6</xdr:col>
          <xdr:colOff>83820</xdr:colOff>
          <xdr:row>61</xdr:row>
          <xdr:rowOff>38100</xdr:rowOff>
        </xdr:to>
        <xdr:sp macro="" textlink="">
          <xdr:nvSpPr>
            <xdr:cNvPr id="1084456" name="Check Box 40" hidden="1">
              <a:extLst>
                <a:ext uri="{63B3BB69-23CF-44E3-9099-C40C66FF867C}">
                  <a14:compatExt spid="_x0000_s108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50</xdr:row>
          <xdr:rowOff>121920</xdr:rowOff>
        </xdr:from>
        <xdr:to>
          <xdr:col>6</xdr:col>
          <xdr:colOff>106680</xdr:colOff>
          <xdr:row>52</xdr:row>
          <xdr:rowOff>45720</xdr:rowOff>
        </xdr:to>
        <xdr:sp macro="" textlink="">
          <xdr:nvSpPr>
            <xdr:cNvPr id="1084457" name="Check Box 41" hidden="1">
              <a:extLst>
                <a:ext uri="{63B3BB69-23CF-44E3-9099-C40C66FF867C}">
                  <a14:compatExt spid="_x0000_s108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121920</xdr:rowOff>
        </xdr:from>
        <xdr:to>
          <xdr:col>6</xdr:col>
          <xdr:colOff>83820</xdr:colOff>
          <xdr:row>62</xdr:row>
          <xdr:rowOff>45720</xdr:rowOff>
        </xdr:to>
        <xdr:sp macro="" textlink="">
          <xdr:nvSpPr>
            <xdr:cNvPr id="1084458" name="Check Box 42" hidden="1">
              <a:extLst>
                <a:ext uri="{63B3BB69-23CF-44E3-9099-C40C66FF867C}">
                  <a14:compatExt spid="_x0000_s108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62</xdr:row>
          <xdr:rowOff>144780</xdr:rowOff>
        </xdr:from>
        <xdr:to>
          <xdr:col>6</xdr:col>
          <xdr:colOff>106680</xdr:colOff>
          <xdr:row>64</xdr:row>
          <xdr:rowOff>45720</xdr:rowOff>
        </xdr:to>
        <xdr:sp macro="" textlink="">
          <xdr:nvSpPr>
            <xdr:cNvPr id="1084459" name="Check Box 43" hidden="1">
              <a:extLst>
                <a:ext uri="{63B3BB69-23CF-44E3-9099-C40C66FF867C}">
                  <a14:compatExt spid="_x0000_s108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61</xdr:row>
          <xdr:rowOff>121920</xdr:rowOff>
        </xdr:from>
        <xdr:to>
          <xdr:col>6</xdr:col>
          <xdr:colOff>106680</xdr:colOff>
          <xdr:row>63</xdr:row>
          <xdr:rowOff>45720</xdr:rowOff>
        </xdr:to>
        <xdr:sp macro="" textlink="">
          <xdr:nvSpPr>
            <xdr:cNvPr id="1084460" name="Check Box 44" hidden="1">
              <a:extLst>
                <a:ext uri="{63B3BB69-23CF-44E3-9099-C40C66FF867C}">
                  <a14:compatExt spid="_x0000_s108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64</xdr:row>
          <xdr:rowOff>144780</xdr:rowOff>
        </xdr:from>
        <xdr:to>
          <xdr:col>6</xdr:col>
          <xdr:colOff>106680</xdr:colOff>
          <xdr:row>66</xdr:row>
          <xdr:rowOff>45720</xdr:rowOff>
        </xdr:to>
        <xdr:sp macro="" textlink="">
          <xdr:nvSpPr>
            <xdr:cNvPr id="1084461" name="Check Box 45" hidden="1">
              <a:extLst>
                <a:ext uri="{63B3BB69-23CF-44E3-9099-C40C66FF867C}">
                  <a14:compatExt spid="_x0000_s108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63</xdr:row>
          <xdr:rowOff>121920</xdr:rowOff>
        </xdr:from>
        <xdr:to>
          <xdr:col>6</xdr:col>
          <xdr:colOff>106680</xdr:colOff>
          <xdr:row>65</xdr:row>
          <xdr:rowOff>45720</xdr:rowOff>
        </xdr:to>
        <xdr:sp macro="" textlink="">
          <xdr:nvSpPr>
            <xdr:cNvPr id="1084462" name="Check Box 46" hidden="1">
              <a:extLst>
                <a:ext uri="{63B3BB69-23CF-44E3-9099-C40C66FF867C}">
                  <a14:compatExt spid="_x0000_s108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144780</xdr:rowOff>
        </xdr:from>
        <xdr:to>
          <xdr:col>10</xdr:col>
          <xdr:colOff>106680</xdr:colOff>
          <xdr:row>25</xdr:row>
          <xdr:rowOff>45720</xdr:rowOff>
        </xdr:to>
        <xdr:sp macro="" textlink="">
          <xdr:nvSpPr>
            <xdr:cNvPr id="1084463" name="Check Box 47" hidden="1">
              <a:extLst>
                <a:ext uri="{63B3BB69-23CF-44E3-9099-C40C66FF867C}">
                  <a14:compatExt spid="_x0000_s108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144780</xdr:rowOff>
        </xdr:from>
        <xdr:to>
          <xdr:col>10</xdr:col>
          <xdr:colOff>106680</xdr:colOff>
          <xdr:row>30</xdr:row>
          <xdr:rowOff>45720</xdr:rowOff>
        </xdr:to>
        <xdr:sp macro="" textlink="">
          <xdr:nvSpPr>
            <xdr:cNvPr id="1084464" name="Check Box 48" hidden="1">
              <a:extLst>
                <a:ext uri="{63B3BB69-23CF-44E3-9099-C40C66FF867C}">
                  <a14:compatExt spid="_x0000_s108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144780</xdr:rowOff>
        </xdr:from>
        <xdr:to>
          <xdr:col>10</xdr:col>
          <xdr:colOff>106680</xdr:colOff>
          <xdr:row>39</xdr:row>
          <xdr:rowOff>45720</xdr:rowOff>
        </xdr:to>
        <xdr:sp macro="" textlink="">
          <xdr:nvSpPr>
            <xdr:cNvPr id="1084465" name="Check Box 49" hidden="1">
              <a:extLst>
                <a:ext uri="{63B3BB69-23CF-44E3-9099-C40C66FF867C}">
                  <a14:compatExt spid="_x0000_s108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182880</xdr:rowOff>
        </xdr:from>
        <xdr:to>
          <xdr:col>10</xdr:col>
          <xdr:colOff>30480</xdr:colOff>
          <xdr:row>44</xdr:row>
          <xdr:rowOff>30480</xdr:rowOff>
        </xdr:to>
        <xdr:sp macro="" textlink="">
          <xdr:nvSpPr>
            <xdr:cNvPr id="1084466" name="Check Box 50" hidden="1">
              <a:extLst>
                <a:ext uri="{63B3BB69-23CF-44E3-9099-C40C66FF867C}">
                  <a14:compatExt spid="_x0000_s108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182880</xdr:rowOff>
        </xdr:from>
        <xdr:to>
          <xdr:col>10</xdr:col>
          <xdr:colOff>30480</xdr:colOff>
          <xdr:row>45</xdr:row>
          <xdr:rowOff>30480</xdr:rowOff>
        </xdr:to>
        <xdr:sp macro="" textlink="">
          <xdr:nvSpPr>
            <xdr:cNvPr id="1084467" name="Check Box 51" hidden="1">
              <a:extLst>
                <a:ext uri="{63B3BB69-23CF-44E3-9099-C40C66FF867C}">
                  <a14:compatExt spid="_x0000_s108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182880</xdr:rowOff>
        </xdr:from>
        <xdr:to>
          <xdr:col>10</xdr:col>
          <xdr:colOff>30480</xdr:colOff>
          <xdr:row>46</xdr:row>
          <xdr:rowOff>30480</xdr:rowOff>
        </xdr:to>
        <xdr:sp macro="" textlink="">
          <xdr:nvSpPr>
            <xdr:cNvPr id="1084468" name="Check Box 52" hidden="1">
              <a:extLst>
                <a:ext uri="{63B3BB69-23CF-44E3-9099-C40C66FF867C}">
                  <a14:compatExt spid="_x0000_s108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144780</xdr:rowOff>
        </xdr:from>
        <xdr:to>
          <xdr:col>10</xdr:col>
          <xdr:colOff>106680</xdr:colOff>
          <xdr:row>48</xdr:row>
          <xdr:rowOff>45720</xdr:rowOff>
        </xdr:to>
        <xdr:sp macro="" textlink="">
          <xdr:nvSpPr>
            <xdr:cNvPr id="1084469" name="Check Box 53" hidden="1">
              <a:extLst>
                <a:ext uri="{63B3BB69-23CF-44E3-9099-C40C66FF867C}">
                  <a14:compatExt spid="_x0000_s108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52</xdr:row>
          <xdr:rowOff>144780</xdr:rowOff>
        </xdr:from>
        <xdr:to>
          <xdr:col>6</xdr:col>
          <xdr:colOff>106680</xdr:colOff>
          <xdr:row>54</xdr:row>
          <xdr:rowOff>45720</xdr:rowOff>
        </xdr:to>
        <xdr:sp macro="" textlink="">
          <xdr:nvSpPr>
            <xdr:cNvPr id="1084470" name="Check Box 54" hidden="1">
              <a:extLst>
                <a:ext uri="{63B3BB69-23CF-44E3-9099-C40C66FF867C}">
                  <a14:compatExt spid="_x0000_s108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10</xdr:col>
          <xdr:colOff>30480</xdr:colOff>
          <xdr:row>41</xdr:row>
          <xdr:rowOff>7620</xdr:rowOff>
        </xdr:to>
        <xdr:sp macro="" textlink="">
          <xdr:nvSpPr>
            <xdr:cNvPr id="1084471" name="Check Box 55" hidden="1">
              <a:extLst>
                <a:ext uri="{63B3BB69-23CF-44E3-9099-C40C66FF867C}">
                  <a14:compatExt spid="_x0000_s108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23091</xdr:colOff>
      <xdr:row>9</xdr:row>
      <xdr:rowOff>34637</xdr:rowOff>
    </xdr:from>
    <xdr:to>
      <xdr:col>16</xdr:col>
      <xdr:colOff>363682</xdr:colOff>
      <xdr:row>14</xdr:row>
      <xdr:rowOff>108384</xdr:rowOff>
    </xdr:to>
    <xdr:sp macro="" textlink="">
      <xdr:nvSpPr>
        <xdr:cNvPr id="57" name="額縁 56">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051011" y="2130137"/>
          <a:ext cx="1575031" cy="106434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14</xdr:col>
      <xdr:colOff>514350</xdr:colOff>
      <xdr:row>7</xdr:row>
      <xdr:rowOff>6350</xdr:rowOff>
    </xdr:from>
    <xdr:to>
      <xdr:col>17</xdr:col>
      <xdr:colOff>215900</xdr:colOff>
      <xdr:row>11</xdr:row>
      <xdr:rowOff>153988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511290" y="1591310"/>
          <a:ext cx="1553210" cy="10925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39</xdr:col>
      <xdr:colOff>0</xdr:colOff>
      <xdr:row>4</xdr:row>
      <xdr:rowOff>0</xdr:rowOff>
    </xdr:from>
    <xdr:to>
      <xdr:col>43</xdr:col>
      <xdr:colOff>214972</xdr:colOff>
      <xdr:row>6</xdr:row>
      <xdr:rowOff>1543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884229" y="79465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8</xdr:col>
      <xdr:colOff>106680</xdr:colOff>
      <xdr:row>3</xdr:row>
      <xdr:rowOff>0</xdr:rowOff>
    </xdr:from>
    <xdr:to>
      <xdr:col>8</xdr:col>
      <xdr:colOff>106680</xdr:colOff>
      <xdr:row>5</xdr:row>
      <xdr:rowOff>0</xdr:rowOff>
    </xdr:to>
    <xdr:sp macro="" textlink="">
      <xdr:nvSpPr>
        <xdr:cNvPr id="2" name="Line 1"/>
        <xdr:cNvSpPr>
          <a:spLocks noChangeShapeType="1"/>
        </xdr:cNvSpPr>
      </xdr:nvSpPr>
      <xdr:spPr bwMode="auto">
        <a:xfrm>
          <a:off x="4777740" y="716280"/>
          <a:ext cx="0" cy="8001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8</xdr:col>
      <xdr:colOff>114300</xdr:colOff>
      <xdr:row>3</xdr:row>
      <xdr:rowOff>83820</xdr:rowOff>
    </xdr:from>
    <xdr:to>
      <xdr:col>8</xdr:col>
      <xdr:colOff>114300</xdr:colOff>
      <xdr:row>3</xdr:row>
      <xdr:rowOff>83820</xdr:rowOff>
    </xdr:to>
    <xdr:sp macro="" textlink="">
      <xdr:nvSpPr>
        <xdr:cNvPr id="3" name="Line 13"/>
        <xdr:cNvSpPr>
          <a:spLocks noChangeShapeType="1"/>
        </xdr:cNvSpPr>
      </xdr:nvSpPr>
      <xdr:spPr bwMode="auto">
        <a:xfrm>
          <a:off x="4785360" y="80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548640</xdr:colOff>
      <xdr:row>4</xdr:row>
      <xdr:rowOff>129540</xdr:rowOff>
    </xdr:from>
    <xdr:to>
      <xdr:col>14</xdr:col>
      <xdr:colOff>30480</xdr:colOff>
      <xdr:row>5</xdr:row>
      <xdr:rowOff>253365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71360" y="1112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6</xdr:row>
      <xdr:rowOff>0</xdr:rowOff>
    </xdr:to>
    <xdr:sp macro="" textlink="">
      <xdr:nvSpPr>
        <xdr:cNvPr id="2" name="Line 1"/>
        <xdr:cNvSpPr>
          <a:spLocks noChangeShapeType="1"/>
        </xdr:cNvSpPr>
      </xdr:nvSpPr>
      <xdr:spPr bwMode="auto">
        <a:xfrm>
          <a:off x="0" y="1021080"/>
          <a:ext cx="1912620" cy="548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342900</xdr:colOff>
      <xdr:row>2</xdr:row>
      <xdr:rowOff>22860</xdr:rowOff>
    </xdr:from>
    <xdr:to>
      <xdr:col>94</xdr:col>
      <xdr:colOff>344647</xdr:colOff>
      <xdr:row>4</xdr:row>
      <xdr:rowOff>165085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906500" y="47244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114300</xdr:colOff>
      <xdr:row>6</xdr:row>
      <xdr:rowOff>78105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7071360" y="731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16</xdr:col>
      <xdr:colOff>53788</xdr:colOff>
      <xdr:row>6</xdr:row>
      <xdr:rowOff>206187</xdr:rowOff>
    </xdr:from>
    <xdr:to>
      <xdr:col>18</xdr:col>
      <xdr:colOff>70775</xdr:colOff>
      <xdr:row>9</xdr:row>
      <xdr:rowOff>173152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7333129" y="1398493"/>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9" Type="http://schemas.openxmlformats.org/officeDocument/2006/relationships/ctrlProp" Target="../ctrlProps/ctrlProp63.xml"/><Relationship Id="rId21" Type="http://schemas.openxmlformats.org/officeDocument/2006/relationships/ctrlProp" Target="../ctrlProps/ctrlProp45.xml"/><Relationship Id="rId34" Type="http://schemas.openxmlformats.org/officeDocument/2006/relationships/ctrlProp" Target="../ctrlProps/ctrlProp58.xml"/><Relationship Id="rId42" Type="http://schemas.openxmlformats.org/officeDocument/2006/relationships/ctrlProp" Target="../ctrlProps/ctrlProp66.xml"/><Relationship Id="rId47" Type="http://schemas.openxmlformats.org/officeDocument/2006/relationships/ctrlProp" Target="../ctrlProps/ctrlProp71.xml"/><Relationship Id="rId50" Type="http://schemas.openxmlformats.org/officeDocument/2006/relationships/ctrlProp" Target="../ctrlProps/ctrlProp74.xml"/><Relationship Id="rId55" Type="http://schemas.openxmlformats.org/officeDocument/2006/relationships/ctrlProp" Target="../ctrlProps/ctrlProp79.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2" Type="http://schemas.openxmlformats.org/officeDocument/2006/relationships/drawing" Target="../drawings/drawing76.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41" Type="http://schemas.openxmlformats.org/officeDocument/2006/relationships/ctrlProp" Target="../ctrlProps/ctrlProp65.xml"/><Relationship Id="rId54" Type="http://schemas.openxmlformats.org/officeDocument/2006/relationships/ctrlProp" Target="../ctrlProps/ctrlProp78.xml"/><Relationship Id="rId1" Type="http://schemas.openxmlformats.org/officeDocument/2006/relationships/printerSettings" Target="../printerSettings/printerSettings78.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37" Type="http://schemas.openxmlformats.org/officeDocument/2006/relationships/ctrlProp" Target="../ctrlProps/ctrlProp61.xml"/><Relationship Id="rId40" Type="http://schemas.openxmlformats.org/officeDocument/2006/relationships/ctrlProp" Target="../ctrlProps/ctrlProp64.xml"/><Relationship Id="rId45" Type="http://schemas.openxmlformats.org/officeDocument/2006/relationships/ctrlProp" Target="../ctrlProps/ctrlProp69.xml"/><Relationship Id="rId53" Type="http://schemas.openxmlformats.org/officeDocument/2006/relationships/ctrlProp" Target="../ctrlProps/ctrlProp77.xml"/><Relationship Id="rId58" Type="http://schemas.openxmlformats.org/officeDocument/2006/relationships/ctrlProp" Target="../ctrlProps/ctrlProp82.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 Id="rId35" Type="http://schemas.openxmlformats.org/officeDocument/2006/relationships/ctrlProp" Target="../ctrlProps/ctrlProp59.xml"/><Relationship Id="rId43" Type="http://schemas.openxmlformats.org/officeDocument/2006/relationships/ctrlProp" Target="../ctrlProps/ctrlProp67.xml"/><Relationship Id="rId48" Type="http://schemas.openxmlformats.org/officeDocument/2006/relationships/ctrlProp" Target="../ctrlProps/ctrlProp72.xml"/><Relationship Id="rId56" Type="http://schemas.openxmlformats.org/officeDocument/2006/relationships/ctrlProp" Target="../ctrlProps/ctrlProp80.xml"/><Relationship Id="rId8" Type="http://schemas.openxmlformats.org/officeDocument/2006/relationships/ctrlProp" Target="../ctrlProps/ctrlProp32.xml"/><Relationship Id="rId51" Type="http://schemas.openxmlformats.org/officeDocument/2006/relationships/ctrlProp" Target="../ctrlProps/ctrlProp75.xml"/><Relationship Id="rId3" Type="http://schemas.openxmlformats.org/officeDocument/2006/relationships/vmlDrawing" Target="../drawings/vmlDrawing3.v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drawing" Target="../drawings/drawing7.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9.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Q315"/>
  <sheetViews>
    <sheetView tabSelected="1" view="pageBreakPreview" zoomScale="75" zoomScaleNormal="75" zoomScaleSheetLayoutView="75" workbookViewId="0">
      <selection activeCell="L15" sqref="L15"/>
    </sheetView>
  </sheetViews>
  <sheetFormatPr defaultColWidth="9" defaultRowHeight="12" customHeight="1"/>
  <cols>
    <col min="1" max="1" width="13.33203125" style="31" customWidth="1"/>
    <col min="2" max="2" width="7.88671875" style="30" customWidth="1"/>
    <col min="3" max="3" width="35.44140625" style="31" customWidth="1"/>
    <col min="4" max="4" width="71.109375" style="32" customWidth="1"/>
    <col min="5" max="5" width="5.44140625" style="30" customWidth="1"/>
    <col min="6" max="6" width="8.88671875" style="30" customWidth="1"/>
    <col min="7" max="7" width="11.109375" style="239" customWidth="1"/>
    <col min="8" max="8" width="5.44140625" style="234" customWidth="1"/>
    <col min="9" max="10" width="4.44140625" style="172" customWidth="1"/>
    <col min="11" max="11" width="11.109375" style="31" customWidth="1"/>
    <col min="12" max="12" width="56.109375" style="194" bestFit="1" customWidth="1"/>
    <col min="13" max="17" width="9" style="194"/>
    <col min="18" max="16384" width="9" style="31"/>
  </cols>
  <sheetData>
    <row r="1" spans="1:17" s="29" customFormat="1" ht="23.4">
      <c r="A1" s="1939" t="s">
        <v>2091</v>
      </c>
      <c r="B1" s="1939"/>
      <c r="C1" s="1939"/>
      <c r="D1" s="1939"/>
      <c r="E1" s="1939"/>
      <c r="F1" s="1939"/>
      <c r="G1" s="1939"/>
      <c r="H1" s="1939"/>
      <c r="I1" s="1939"/>
      <c r="J1" s="1939"/>
      <c r="K1" s="1939"/>
    </row>
    <row r="2" spans="1:17" s="29" customFormat="1" ht="19.2">
      <c r="A2" s="2104" t="s">
        <v>344</v>
      </c>
      <c r="B2" s="2104"/>
      <c r="C2" s="2104"/>
      <c r="D2" s="2104"/>
      <c r="E2" s="2104"/>
      <c r="F2" s="2104"/>
      <c r="G2" s="2104"/>
      <c r="H2" s="2104"/>
      <c r="I2" s="2104"/>
      <c r="J2" s="2104"/>
      <c r="K2" s="2104"/>
    </row>
    <row r="3" spans="1:17" s="29" customFormat="1" ht="19.2">
      <c r="A3" s="383"/>
      <c r="B3" s="383"/>
      <c r="C3" s="383"/>
      <c r="D3" s="383"/>
      <c r="E3" s="383"/>
      <c r="F3" s="383"/>
      <c r="G3" s="383"/>
      <c r="H3" s="383"/>
      <c r="I3" s="383"/>
      <c r="J3" s="383"/>
      <c r="K3" s="383"/>
    </row>
    <row r="4" spans="1:17" ht="25.5" customHeight="1" thickBot="1">
      <c r="A4" s="242" t="s">
        <v>2385</v>
      </c>
      <c r="B4" s="224"/>
      <c r="C4" s="2116" t="s">
        <v>977</v>
      </c>
      <c r="D4" s="2116"/>
      <c r="E4" s="2116"/>
      <c r="F4" s="2116"/>
      <c r="G4" s="2116"/>
      <c r="H4" s="2116"/>
      <c r="I4" s="2110"/>
      <c r="J4" s="2110"/>
      <c r="K4" s="2110"/>
    </row>
    <row r="5" spans="1:17" ht="18.600000000000001" customHeight="1">
      <c r="A5" s="2105" t="s">
        <v>416</v>
      </c>
      <c r="B5" s="2107" t="s">
        <v>40</v>
      </c>
      <c r="C5" s="2108" t="s">
        <v>30</v>
      </c>
      <c r="D5" s="2107" t="s">
        <v>31</v>
      </c>
      <c r="E5" s="2108" t="s">
        <v>32</v>
      </c>
      <c r="F5" s="2112"/>
      <c r="G5" s="2112"/>
      <c r="H5" s="2113"/>
      <c r="I5" s="2117" t="s">
        <v>299</v>
      </c>
      <c r="J5" s="2118"/>
      <c r="K5" s="2105" t="s">
        <v>429</v>
      </c>
    </row>
    <row r="6" spans="1:17" ht="18.600000000000001" customHeight="1" thickBot="1">
      <c r="A6" s="2106"/>
      <c r="B6" s="2106"/>
      <c r="C6" s="2109"/>
      <c r="D6" s="2106"/>
      <c r="E6" s="2109"/>
      <c r="F6" s="2114"/>
      <c r="G6" s="2114"/>
      <c r="H6" s="2115"/>
      <c r="I6" s="1587" t="s">
        <v>414</v>
      </c>
      <c r="J6" s="1588" t="s">
        <v>415</v>
      </c>
      <c r="K6" s="2106"/>
    </row>
    <row r="7" spans="1:17" s="173" customFormat="1" ht="25.35" customHeight="1" thickTop="1">
      <c r="A7" s="243"/>
      <c r="B7" s="2111">
        <v>101</v>
      </c>
      <c r="C7" s="2016" t="s">
        <v>900</v>
      </c>
      <c r="D7" s="2073" t="s">
        <v>2392</v>
      </c>
      <c r="E7" s="1589"/>
      <c r="F7" s="1590"/>
      <c r="G7" s="1591"/>
      <c r="H7" s="1592"/>
      <c r="I7" s="2119"/>
      <c r="J7" s="2121" t="s">
        <v>804</v>
      </c>
      <c r="K7" s="2025"/>
      <c r="L7" s="194"/>
      <c r="M7" s="194"/>
      <c r="N7" s="194"/>
      <c r="O7" s="194"/>
      <c r="P7" s="194"/>
      <c r="Q7" s="194"/>
    </row>
    <row r="8" spans="1:17" s="173" customFormat="1" ht="25.35" customHeight="1">
      <c r="A8" s="1936" t="s">
        <v>941</v>
      </c>
      <c r="B8" s="1935"/>
      <c r="C8" s="1988"/>
      <c r="D8" s="2015"/>
      <c r="E8" s="193"/>
      <c r="F8" s="207"/>
      <c r="G8" s="1593"/>
      <c r="H8" s="192"/>
      <c r="I8" s="2120"/>
      <c r="J8" s="2122"/>
      <c r="K8" s="2026"/>
      <c r="L8" s="194"/>
      <c r="M8" s="194"/>
      <c r="N8" s="194"/>
      <c r="O8" s="194"/>
      <c r="P8" s="194"/>
      <c r="Q8" s="194"/>
    </row>
    <row r="9" spans="1:17" s="173" customFormat="1" ht="25.35" customHeight="1">
      <c r="A9" s="1936"/>
      <c r="B9" s="1934">
        <v>102</v>
      </c>
      <c r="C9" s="1986" t="s">
        <v>810</v>
      </c>
      <c r="D9" s="2011" t="s">
        <v>2393</v>
      </c>
      <c r="E9" s="1594"/>
      <c r="F9" s="1595"/>
      <c r="G9" s="1596"/>
      <c r="H9" s="1597"/>
      <c r="I9" s="2123"/>
      <c r="J9" s="2102" t="s">
        <v>804</v>
      </c>
      <c r="K9" s="2032"/>
      <c r="L9" s="194"/>
      <c r="M9" s="194"/>
      <c r="N9" s="194"/>
      <c r="O9" s="194"/>
      <c r="P9" s="194"/>
      <c r="Q9" s="194"/>
    </row>
    <row r="10" spans="1:17" s="173" customFormat="1" ht="25.35" customHeight="1">
      <c r="A10" s="244"/>
      <c r="B10" s="1935"/>
      <c r="C10" s="1988"/>
      <c r="D10" s="2015"/>
      <c r="E10" s="193"/>
      <c r="F10" s="207"/>
      <c r="G10" s="1593"/>
      <c r="H10" s="192"/>
      <c r="I10" s="2120"/>
      <c r="J10" s="2122"/>
      <c r="K10" s="2026"/>
      <c r="L10" s="194"/>
      <c r="M10" s="194"/>
      <c r="N10" s="194"/>
      <c r="O10" s="194"/>
      <c r="P10" s="194"/>
      <c r="Q10" s="194"/>
    </row>
    <row r="11" spans="1:17" s="173" customFormat="1" ht="17.850000000000001" customHeight="1">
      <c r="A11" s="1936"/>
      <c r="B11" s="1934">
        <v>103</v>
      </c>
      <c r="C11" s="1986" t="s">
        <v>901</v>
      </c>
      <c r="D11" s="2011" t="s">
        <v>903</v>
      </c>
      <c r="E11" s="1594"/>
      <c r="F11" s="1595"/>
      <c r="G11" s="1596"/>
      <c r="H11" s="1597"/>
      <c r="I11" s="2123"/>
      <c r="J11" s="2102" t="s">
        <v>300</v>
      </c>
      <c r="K11" s="2032"/>
      <c r="L11" s="194"/>
      <c r="M11" s="194"/>
      <c r="N11" s="194"/>
      <c r="O11" s="194"/>
      <c r="P11" s="194"/>
      <c r="Q11" s="194"/>
    </row>
    <row r="12" spans="1:17" s="173" customFormat="1" ht="17.850000000000001" customHeight="1">
      <c r="A12" s="1936"/>
      <c r="B12" s="1935"/>
      <c r="C12" s="1988"/>
      <c r="D12" s="2015"/>
      <c r="E12" s="193"/>
      <c r="F12" s="207"/>
      <c r="G12" s="1593"/>
      <c r="H12" s="192"/>
      <c r="I12" s="2120"/>
      <c r="J12" s="2122"/>
      <c r="K12" s="2026"/>
      <c r="L12" s="194"/>
      <c r="M12" s="194"/>
      <c r="N12" s="194"/>
      <c r="O12" s="194"/>
      <c r="P12" s="194"/>
      <c r="Q12" s="194"/>
    </row>
    <row r="13" spans="1:17" s="173" customFormat="1" ht="17.850000000000001" customHeight="1">
      <c r="A13" s="1936"/>
      <c r="B13" s="1934">
        <v>104</v>
      </c>
      <c r="C13" s="1986" t="s">
        <v>902</v>
      </c>
      <c r="D13" s="2011" t="s">
        <v>904</v>
      </c>
      <c r="E13" s="1594"/>
      <c r="F13" s="1595"/>
      <c r="G13" s="1596"/>
      <c r="H13" s="1597"/>
      <c r="I13" s="2123"/>
      <c r="J13" s="2102" t="s">
        <v>300</v>
      </c>
      <c r="K13" s="2032"/>
      <c r="L13" s="194"/>
      <c r="M13" s="194"/>
      <c r="N13" s="194"/>
      <c r="O13" s="194"/>
      <c r="P13" s="194"/>
      <c r="Q13" s="194"/>
    </row>
    <row r="14" spans="1:17" s="173" customFormat="1" ht="17.850000000000001" customHeight="1">
      <c r="A14" s="1936"/>
      <c r="B14" s="1935"/>
      <c r="C14" s="1988"/>
      <c r="D14" s="2015"/>
      <c r="E14" s="193"/>
      <c r="F14" s="207"/>
      <c r="G14" s="1593"/>
      <c r="H14" s="192"/>
      <c r="I14" s="2120"/>
      <c r="J14" s="2122"/>
      <c r="K14" s="2026"/>
      <c r="L14" s="194"/>
      <c r="M14" s="194"/>
      <c r="N14" s="194"/>
      <c r="O14" s="194"/>
      <c r="P14" s="194"/>
      <c r="Q14" s="194"/>
    </row>
    <row r="15" spans="1:17" s="173" customFormat="1" ht="17.850000000000001" customHeight="1">
      <c r="A15" s="1936"/>
      <c r="B15" s="1934">
        <v>105</v>
      </c>
      <c r="C15" s="1986" t="s">
        <v>809</v>
      </c>
      <c r="D15" s="2011" t="s">
        <v>807</v>
      </c>
      <c r="E15" s="1594"/>
      <c r="F15" s="229" t="s">
        <v>427</v>
      </c>
      <c r="G15" s="1596"/>
      <c r="H15" s="1597"/>
      <c r="I15" s="2123"/>
      <c r="J15" s="2102" t="s">
        <v>804</v>
      </c>
      <c r="K15" s="2032"/>
      <c r="L15" s="194"/>
      <c r="M15" s="194"/>
      <c r="N15" s="194"/>
      <c r="O15" s="194"/>
      <c r="P15" s="194"/>
      <c r="Q15" s="194"/>
    </row>
    <row r="16" spans="1:17" s="173" customFormat="1" ht="17.850000000000001" customHeight="1">
      <c r="A16" s="1936"/>
      <c r="B16" s="2010"/>
      <c r="C16" s="1998"/>
      <c r="D16" s="2012"/>
      <c r="E16" s="240"/>
      <c r="F16" s="229" t="s">
        <v>2107</v>
      </c>
      <c r="G16" s="236"/>
      <c r="H16" s="232"/>
      <c r="I16" s="2124"/>
      <c r="J16" s="2103"/>
      <c r="K16" s="2030"/>
      <c r="L16" s="194"/>
      <c r="M16" s="194"/>
      <c r="N16" s="194"/>
      <c r="O16" s="194"/>
      <c r="P16" s="194"/>
      <c r="Q16" s="194"/>
    </row>
    <row r="17" spans="1:17" s="173" customFormat="1" ht="17.850000000000001" customHeight="1">
      <c r="A17" s="1936"/>
      <c r="B17" s="1935"/>
      <c r="C17" s="1988"/>
      <c r="D17" s="2015"/>
      <c r="E17" s="193"/>
      <c r="F17" s="207"/>
      <c r="G17" s="1593"/>
      <c r="H17" s="192"/>
      <c r="I17" s="2120"/>
      <c r="J17" s="2122"/>
      <c r="K17" s="2026"/>
      <c r="L17" s="194"/>
      <c r="M17" s="194"/>
      <c r="N17" s="194"/>
      <c r="O17" s="194"/>
      <c r="P17" s="194"/>
      <c r="Q17" s="194"/>
    </row>
    <row r="18" spans="1:17" s="173" customFormat="1" ht="17.850000000000001" customHeight="1">
      <c r="A18" s="1936"/>
      <c r="B18" s="1934">
        <v>106</v>
      </c>
      <c r="C18" s="1986" t="s">
        <v>805</v>
      </c>
      <c r="D18" s="2011" t="s">
        <v>808</v>
      </c>
      <c r="E18" s="1594"/>
      <c r="F18" s="229" t="s">
        <v>427</v>
      </c>
      <c r="G18" s="1596"/>
      <c r="H18" s="1597"/>
      <c r="I18" s="2125"/>
      <c r="J18" s="2102" t="s">
        <v>804</v>
      </c>
      <c r="K18" s="2032"/>
      <c r="L18" s="194"/>
      <c r="M18" s="194"/>
      <c r="N18" s="194"/>
      <c r="O18" s="194"/>
      <c r="P18" s="194"/>
      <c r="Q18" s="194"/>
    </row>
    <row r="19" spans="1:17" s="173" customFormat="1" ht="17.850000000000001" customHeight="1">
      <c r="A19" s="1936"/>
      <c r="B19" s="2010"/>
      <c r="C19" s="1998"/>
      <c r="D19" s="2012"/>
      <c r="E19" s="240"/>
      <c r="F19" s="229" t="s">
        <v>2107</v>
      </c>
      <c r="G19" s="236"/>
      <c r="H19" s="232"/>
      <c r="I19" s="2126"/>
      <c r="J19" s="2103"/>
      <c r="K19" s="2030"/>
      <c r="L19" s="194"/>
      <c r="M19" s="194"/>
      <c r="N19" s="194"/>
      <c r="O19" s="194"/>
      <c r="P19" s="194"/>
      <c r="Q19" s="194"/>
    </row>
    <row r="20" spans="1:17" s="173" customFormat="1" ht="17.850000000000001" customHeight="1">
      <c r="A20" s="1936"/>
      <c r="B20" s="2019"/>
      <c r="C20" s="1988"/>
      <c r="D20" s="2015"/>
      <c r="E20" s="193"/>
      <c r="F20" s="207"/>
      <c r="G20" s="1593"/>
      <c r="H20" s="192"/>
      <c r="I20" s="2127"/>
      <c r="J20" s="2122"/>
      <c r="K20" s="2026"/>
      <c r="L20" s="194"/>
      <c r="M20" s="194"/>
      <c r="N20" s="194"/>
      <c r="O20" s="194"/>
      <c r="P20" s="194"/>
      <c r="Q20" s="194"/>
    </row>
    <row r="21" spans="1:17" s="173" customFormat="1" ht="15" customHeight="1">
      <c r="A21" s="244"/>
      <c r="B21" s="1962">
        <v>107</v>
      </c>
      <c r="C21" s="1986" t="s">
        <v>806</v>
      </c>
      <c r="D21" s="2011" t="s">
        <v>2095</v>
      </c>
      <c r="E21" s="1594"/>
      <c r="F21" s="229" t="s">
        <v>427</v>
      </c>
      <c r="G21" s="1596"/>
      <c r="H21" s="1597"/>
      <c r="I21" s="2123"/>
      <c r="J21" s="2102" t="s">
        <v>804</v>
      </c>
      <c r="K21" s="2032"/>
      <c r="L21" s="194"/>
      <c r="M21" s="194"/>
      <c r="N21" s="194"/>
      <c r="O21" s="194"/>
      <c r="P21" s="194"/>
      <c r="Q21" s="194"/>
    </row>
    <row r="22" spans="1:17" s="173" customFormat="1" ht="15" customHeight="1">
      <c r="A22" s="244"/>
      <c r="B22" s="1967"/>
      <c r="C22" s="1998"/>
      <c r="D22" s="2012"/>
      <c r="E22" s="240"/>
      <c r="F22" s="229" t="s">
        <v>2107</v>
      </c>
      <c r="G22" s="236"/>
      <c r="H22" s="232"/>
      <c r="I22" s="2124"/>
      <c r="J22" s="2103"/>
      <c r="K22" s="2030"/>
      <c r="L22" s="194"/>
      <c r="M22" s="194"/>
      <c r="N22" s="194"/>
      <c r="O22" s="194"/>
      <c r="P22" s="194"/>
      <c r="Q22" s="194"/>
    </row>
    <row r="23" spans="1:17" s="173" customFormat="1" ht="15" customHeight="1">
      <c r="A23" s="244"/>
      <c r="B23" s="1967"/>
      <c r="C23" s="1998"/>
      <c r="D23" s="2012"/>
      <c r="E23" s="240"/>
      <c r="F23" s="229"/>
      <c r="G23" s="236"/>
      <c r="H23" s="232"/>
      <c r="I23" s="2124"/>
      <c r="J23" s="2103"/>
      <c r="K23" s="2030"/>
      <c r="L23" s="194"/>
      <c r="M23" s="194"/>
      <c r="N23" s="194"/>
      <c r="O23" s="194"/>
      <c r="P23" s="194"/>
      <c r="Q23" s="194"/>
    </row>
    <row r="24" spans="1:17" s="173" customFormat="1" ht="15" customHeight="1" thickBot="1">
      <c r="A24" s="244"/>
      <c r="B24" s="1967"/>
      <c r="C24" s="1998"/>
      <c r="D24" s="2012"/>
      <c r="E24" s="240"/>
      <c r="F24" s="229"/>
      <c r="G24" s="236"/>
      <c r="H24" s="232"/>
      <c r="I24" s="2124"/>
      <c r="J24" s="2103"/>
      <c r="K24" s="2030"/>
      <c r="L24" s="194"/>
      <c r="M24" s="194"/>
      <c r="N24" s="194"/>
      <c r="O24" s="194"/>
      <c r="P24" s="194"/>
      <c r="Q24" s="194"/>
    </row>
    <row r="25" spans="1:17" s="129" customFormat="1" ht="15" customHeight="1" thickTop="1">
      <c r="A25" s="243"/>
      <c r="B25" s="2013" t="s">
        <v>980</v>
      </c>
      <c r="C25" s="1993" t="s">
        <v>33</v>
      </c>
      <c r="D25" s="2073" t="s">
        <v>811</v>
      </c>
      <c r="E25" s="1589"/>
      <c r="F25" s="1590"/>
      <c r="G25" s="1591"/>
      <c r="H25" s="1592"/>
      <c r="I25" s="2070"/>
      <c r="J25" s="2069" t="s">
        <v>804</v>
      </c>
      <c r="K25" s="2025"/>
      <c r="L25" s="194"/>
      <c r="M25" s="194"/>
      <c r="N25" s="194"/>
      <c r="O25" s="194"/>
      <c r="P25" s="194"/>
      <c r="Q25" s="194"/>
    </row>
    <row r="26" spans="1:17" s="129" customFormat="1" ht="15" customHeight="1">
      <c r="A26" s="1936" t="s">
        <v>2386</v>
      </c>
      <c r="B26" s="2014"/>
      <c r="C26" s="1986"/>
      <c r="D26" s="2012"/>
      <c r="E26" s="1598"/>
      <c r="F26" s="229"/>
      <c r="G26" s="236"/>
      <c r="H26" s="232"/>
      <c r="I26" s="2048"/>
      <c r="J26" s="1924"/>
      <c r="K26" s="2030"/>
      <c r="L26" s="194"/>
      <c r="M26" s="194"/>
      <c r="N26" s="384"/>
      <c r="O26" s="194"/>
      <c r="P26" s="194"/>
      <c r="Q26" s="194"/>
    </row>
    <row r="27" spans="1:17" s="129" customFormat="1" ht="15" customHeight="1">
      <c r="A27" s="1936"/>
      <c r="B27" s="1937" t="s">
        <v>981</v>
      </c>
      <c r="C27" s="1986" t="s">
        <v>802</v>
      </c>
      <c r="D27" s="2011" t="s">
        <v>906</v>
      </c>
      <c r="E27" s="1594"/>
      <c r="F27" s="1595"/>
      <c r="G27" s="1596"/>
      <c r="H27" s="1597"/>
      <c r="I27" s="1925"/>
      <c r="J27" s="1922" t="s">
        <v>804</v>
      </c>
      <c r="K27" s="2032"/>
      <c r="L27" s="194"/>
      <c r="M27" s="194"/>
      <c r="N27" s="194"/>
      <c r="O27" s="194"/>
      <c r="P27" s="194"/>
      <c r="Q27" s="194"/>
    </row>
    <row r="28" spans="1:17" s="129" customFormat="1" ht="15" customHeight="1">
      <c r="A28" s="1936"/>
      <c r="B28" s="2018"/>
      <c r="C28" s="1988"/>
      <c r="D28" s="2015"/>
      <c r="E28" s="1599"/>
      <c r="F28" s="207"/>
      <c r="G28" s="235"/>
      <c r="H28" s="192"/>
      <c r="I28" s="1927"/>
      <c r="J28" s="1923"/>
      <c r="K28" s="2026"/>
      <c r="L28" s="194"/>
      <c r="M28" s="194"/>
      <c r="N28" s="194"/>
      <c r="O28" s="194"/>
      <c r="P28" s="194"/>
      <c r="Q28" s="194"/>
    </row>
    <row r="29" spans="1:17" s="194" customFormat="1" ht="15" customHeight="1">
      <c r="A29" s="1936"/>
      <c r="B29" s="1937" t="s">
        <v>982</v>
      </c>
      <c r="C29" s="1986" t="s">
        <v>905</v>
      </c>
      <c r="D29" s="2011" t="s">
        <v>906</v>
      </c>
      <c r="E29" s="1594"/>
      <c r="F29" s="1595"/>
      <c r="G29" s="1596"/>
      <c r="H29" s="1597"/>
      <c r="I29" s="1925"/>
      <c r="J29" s="1922" t="s">
        <v>300</v>
      </c>
      <c r="K29" s="2032"/>
    </row>
    <row r="30" spans="1:17" s="194" customFormat="1" ht="15" customHeight="1">
      <c r="A30" s="1936"/>
      <c r="B30" s="2018"/>
      <c r="C30" s="1988"/>
      <c r="D30" s="2015"/>
      <c r="E30" s="1599"/>
      <c r="F30" s="207"/>
      <c r="G30" s="235"/>
      <c r="H30" s="192"/>
      <c r="I30" s="1927"/>
      <c r="J30" s="1923"/>
      <c r="K30" s="2026"/>
    </row>
    <row r="31" spans="1:17" s="129" customFormat="1" ht="15" customHeight="1">
      <c r="A31" s="1936"/>
      <c r="B31" s="1948">
        <v>111</v>
      </c>
      <c r="C31" s="1988" t="s">
        <v>272</v>
      </c>
      <c r="D31" s="2012" t="s">
        <v>803</v>
      </c>
      <c r="E31" s="240"/>
      <c r="F31" s="229"/>
      <c r="G31" s="236"/>
      <c r="H31" s="232"/>
      <c r="I31" s="2048"/>
      <c r="J31" s="1924" t="s">
        <v>804</v>
      </c>
      <c r="K31" s="2030"/>
      <c r="L31" s="194"/>
      <c r="M31" s="194"/>
      <c r="N31" s="194"/>
      <c r="O31" s="194"/>
      <c r="P31" s="194"/>
      <c r="Q31" s="194"/>
    </row>
    <row r="32" spans="1:17" s="129" customFormat="1" ht="15" customHeight="1" thickBot="1">
      <c r="A32" s="244"/>
      <c r="B32" s="1949"/>
      <c r="C32" s="1986"/>
      <c r="D32" s="2012"/>
      <c r="E32" s="1598"/>
      <c r="F32" s="229"/>
      <c r="G32" s="1600"/>
      <c r="H32" s="1601"/>
      <c r="I32" s="2048"/>
      <c r="J32" s="1924"/>
      <c r="K32" s="2030"/>
      <c r="L32" s="194"/>
      <c r="M32" s="194"/>
      <c r="N32" s="194"/>
      <c r="O32" s="194"/>
      <c r="P32" s="194"/>
      <c r="Q32" s="194"/>
    </row>
    <row r="33" spans="1:17" s="194" customFormat="1" ht="40.35" customHeight="1" thickTop="1">
      <c r="A33" s="1952" t="s">
        <v>733</v>
      </c>
      <c r="B33" s="1954" t="s">
        <v>330</v>
      </c>
      <c r="C33" s="2016" t="s">
        <v>432</v>
      </c>
      <c r="D33" s="2073" t="s">
        <v>2096</v>
      </c>
      <c r="E33" s="1589" t="s">
        <v>428</v>
      </c>
      <c r="F33" s="1590" t="s">
        <v>427</v>
      </c>
      <c r="G33" s="1591"/>
      <c r="H33" s="1592"/>
      <c r="I33" s="2070" t="s">
        <v>300</v>
      </c>
      <c r="J33" s="2069"/>
      <c r="K33" s="2025"/>
    </row>
    <row r="34" spans="1:17" s="194" customFormat="1" ht="40.35" customHeight="1" thickBot="1">
      <c r="A34" s="1953"/>
      <c r="B34" s="1955"/>
      <c r="C34" s="2017"/>
      <c r="D34" s="2039"/>
      <c r="E34" s="1602"/>
      <c r="F34" s="1603" t="s">
        <v>2401</v>
      </c>
      <c r="G34" s="1604"/>
      <c r="H34" s="1605"/>
      <c r="I34" s="2071"/>
      <c r="J34" s="2072"/>
      <c r="K34" s="2031"/>
    </row>
    <row r="35" spans="1:17" s="129" customFormat="1" ht="21" customHeight="1" thickTop="1">
      <c r="A35" s="1956" t="s">
        <v>293</v>
      </c>
      <c r="B35" s="1950" t="s">
        <v>983</v>
      </c>
      <c r="C35" s="1988" t="s">
        <v>858</v>
      </c>
      <c r="D35" s="2015" t="s">
        <v>2097</v>
      </c>
      <c r="E35" s="240" t="s">
        <v>428</v>
      </c>
      <c r="F35" s="229"/>
      <c r="G35" s="1591"/>
      <c r="H35" s="232" t="s">
        <v>424</v>
      </c>
      <c r="I35" s="2068"/>
      <c r="J35" s="2069" t="s">
        <v>301</v>
      </c>
      <c r="K35" s="2025"/>
      <c r="L35" s="194"/>
      <c r="M35" s="194"/>
      <c r="N35" s="194"/>
      <c r="O35" s="194"/>
      <c r="P35" s="194"/>
      <c r="Q35" s="194"/>
    </row>
    <row r="36" spans="1:17" s="129" customFormat="1" ht="21" customHeight="1">
      <c r="A36" s="1936"/>
      <c r="B36" s="1951"/>
      <c r="C36" s="1986"/>
      <c r="D36" s="2011"/>
      <c r="E36" s="240"/>
      <c r="F36" s="1606"/>
      <c r="G36" s="1600"/>
      <c r="H36" s="1601"/>
      <c r="I36" s="1926"/>
      <c r="J36" s="1924"/>
      <c r="K36" s="2030"/>
      <c r="L36" s="194"/>
      <c r="M36" s="194"/>
      <c r="N36" s="194"/>
      <c r="O36" s="194"/>
      <c r="P36" s="194"/>
      <c r="Q36" s="194"/>
    </row>
    <row r="37" spans="1:17" s="194" customFormat="1" ht="21" customHeight="1">
      <c r="A37" s="1957" t="s">
        <v>857</v>
      </c>
      <c r="B37" s="1937" t="s">
        <v>984</v>
      </c>
      <c r="C37" s="1978" t="s">
        <v>907</v>
      </c>
      <c r="D37" s="1942" t="s">
        <v>909</v>
      </c>
      <c r="E37" s="1594" t="s">
        <v>428</v>
      </c>
      <c r="F37" s="1595"/>
      <c r="G37" s="1596"/>
      <c r="H37" s="1597"/>
      <c r="I37" s="1925"/>
      <c r="J37" s="1922" t="s">
        <v>300</v>
      </c>
      <c r="K37" s="2032"/>
    </row>
    <row r="38" spans="1:17" s="194" customFormat="1" ht="21" customHeight="1">
      <c r="A38" s="1958"/>
      <c r="B38" s="1951"/>
      <c r="C38" s="1986"/>
      <c r="D38" s="2011"/>
      <c r="E38" s="240"/>
      <c r="F38" s="1606"/>
      <c r="G38" s="1600"/>
      <c r="H38" s="1601"/>
      <c r="I38" s="1926"/>
      <c r="J38" s="1924"/>
      <c r="K38" s="2030"/>
    </row>
    <row r="39" spans="1:17" s="194" customFormat="1" ht="21" customHeight="1">
      <c r="A39" s="1958"/>
      <c r="B39" s="1937" t="s">
        <v>985</v>
      </c>
      <c r="C39" s="1978" t="s">
        <v>908</v>
      </c>
      <c r="D39" s="1942" t="s">
        <v>909</v>
      </c>
      <c r="E39" s="1594" t="s">
        <v>428</v>
      </c>
      <c r="F39" s="1595"/>
      <c r="G39" s="1596"/>
      <c r="H39" s="1597"/>
      <c r="I39" s="1925"/>
      <c r="J39" s="1922" t="s">
        <v>300</v>
      </c>
      <c r="K39" s="2032"/>
    </row>
    <row r="40" spans="1:17" s="194" customFormat="1" ht="21" customHeight="1" thickBot="1">
      <c r="A40" s="1955"/>
      <c r="B40" s="1938"/>
      <c r="C40" s="2128"/>
      <c r="D40" s="2066"/>
      <c r="E40" s="1602"/>
      <c r="F40" s="1607"/>
      <c r="G40" s="1604"/>
      <c r="H40" s="1605"/>
      <c r="I40" s="2067"/>
      <c r="J40" s="2072"/>
      <c r="K40" s="2031"/>
    </row>
    <row r="41" spans="1:17" s="194" customFormat="1" ht="25.35" customHeight="1" thickTop="1">
      <c r="A41" s="243"/>
      <c r="B41" s="1943" t="s">
        <v>751</v>
      </c>
      <c r="C41" s="2016" t="s">
        <v>2098</v>
      </c>
      <c r="D41" s="2073" t="s">
        <v>2099</v>
      </c>
      <c r="E41" s="1608" t="s">
        <v>428</v>
      </c>
      <c r="F41" s="1609" t="s">
        <v>427</v>
      </c>
      <c r="G41" s="1610"/>
      <c r="H41" s="1611"/>
      <c r="I41" s="2068" t="s">
        <v>300</v>
      </c>
      <c r="J41" s="2069"/>
      <c r="K41" s="2025"/>
    </row>
    <row r="42" spans="1:17" s="194" customFormat="1" ht="25.35" customHeight="1">
      <c r="A42" s="244"/>
      <c r="B42" s="1944"/>
      <c r="C42" s="1998"/>
      <c r="D42" s="2012"/>
      <c r="E42" s="240"/>
      <c r="F42" s="229" t="s">
        <v>2403</v>
      </c>
      <c r="G42" s="1600"/>
      <c r="H42" s="1601"/>
      <c r="I42" s="1926"/>
      <c r="J42" s="1924"/>
      <c r="K42" s="2030"/>
    </row>
    <row r="43" spans="1:17" s="194" customFormat="1" ht="15" customHeight="1">
      <c r="A43" s="1936" t="s">
        <v>852</v>
      </c>
      <c r="B43" s="1945" t="s">
        <v>751</v>
      </c>
      <c r="C43" s="1986" t="s">
        <v>812</v>
      </c>
      <c r="D43" s="2011" t="s">
        <v>772</v>
      </c>
      <c r="E43" s="1594" t="s">
        <v>428</v>
      </c>
      <c r="F43" s="1595" t="s">
        <v>427</v>
      </c>
      <c r="G43" s="1596"/>
      <c r="H43" s="1597"/>
      <c r="I43" s="1925" t="s">
        <v>300</v>
      </c>
      <c r="J43" s="1922"/>
      <c r="K43" s="2032"/>
    </row>
    <row r="44" spans="1:17" s="194" customFormat="1" ht="15" customHeight="1">
      <c r="A44" s="1936"/>
      <c r="B44" s="1946"/>
      <c r="C44" s="1988"/>
      <c r="D44" s="2015"/>
      <c r="E44" s="193"/>
      <c r="F44" s="207" t="s">
        <v>773</v>
      </c>
      <c r="G44" s="1593"/>
      <c r="H44" s="1612"/>
      <c r="I44" s="1927"/>
      <c r="J44" s="1923"/>
      <c r="K44" s="2026"/>
    </row>
    <row r="45" spans="1:17" s="194" customFormat="1" ht="15" customHeight="1">
      <c r="A45" s="1936"/>
      <c r="B45" s="1947" t="s">
        <v>751</v>
      </c>
      <c r="C45" s="1998" t="s">
        <v>813</v>
      </c>
      <c r="D45" s="2012" t="s">
        <v>774</v>
      </c>
      <c r="E45" s="240" t="s">
        <v>428</v>
      </c>
      <c r="F45" s="229" t="s">
        <v>427</v>
      </c>
      <c r="G45" s="236"/>
      <c r="H45" s="232"/>
      <c r="I45" s="1926" t="s">
        <v>300</v>
      </c>
      <c r="J45" s="1924"/>
      <c r="K45" s="2030"/>
    </row>
    <row r="46" spans="1:17" s="194" customFormat="1" ht="15" customHeight="1">
      <c r="A46" s="1936"/>
      <c r="B46" s="1944"/>
      <c r="C46" s="1998"/>
      <c r="D46" s="2012"/>
      <c r="E46" s="240"/>
      <c r="F46" s="229" t="s">
        <v>2406</v>
      </c>
      <c r="G46" s="1600"/>
      <c r="H46" s="1601"/>
      <c r="I46" s="1926"/>
      <c r="J46" s="1924"/>
      <c r="K46" s="2030"/>
    </row>
    <row r="47" spans="1:17" s="194" customFormat="1" ht="15" customHeight="1">
      <c r="A47" s="1936"/>
      <c r="B47" s="1945" t="s">
        <v>751</v>
      </c>
      <c r="C47" s="1986" t="s">
        <v>814</v>
      </c>
      <c r="D47" s="2011" t="s">
        <v>776</v>
      </c>
      <c r="E47" s="1594" t="s">
        <v>428</v>
      </c>
      <c r="F47" s="1595" t="s">
        <v>427</v>
      </c>
      <c r="G47" s="1596"/>
      <c r="H47" s="1597"/>
      <c r="I47" s="1925" t="s">
        <v>300</v>
      </c>
      <c r="J47" s="1922"/>
      <c r="K47" s="2032"/>
    </row>
    <row r="48" spans="1:17" s="194" customFormat="1" ht="15" customHeight="1">
      <c r="A48" s="244"/>
      <c r="B48" s="1946"/>
      <c r="C48" s="1988"/>
      <c r="D48" s="2015"/>
      <c r="E48" s="193"/>
      <c r="F48" s="207" t="s">
        <v>777</v>
      </c>
      <c r="G48" s="1593"/>
      <c r="H48" s="1612"/>
      <c r="I48" s="1927"/>
      <c r="J48" s="1923"/>
      <c r="K48" s="2026"/>
    </row>
    <row r="49" spans="1:11" s="194" customFormat="1" ht="15" customHeight="1">
      <c r="A49" s="244"/>
      <c r="B49" s="1947" t="s">
        <v>751</v>
      </c>
      <c r="C49" s="1998" t="s">
        <v>815</v>
      </c>
      <c r="D49" s="2012" t="s">
        <v>819</v>
      </c>
      <c r="E49" s="240" t="s">
        <v>428</v>
      </c>
      <c r="F49" s="229" t="s">
        <v>427</v>
      </c>
      <c r="G49" s="236"/>
      <c r="H49" s="232"/>
      <c r="I49" s="1926" t="s">
        <v>300</v>
      </c>
      <c r="J49" s="1924"/>
      <c r="K49" s="2030"/>
    </row>
    <row r="50" spans="1:11" s="194" customFormat="1" ht="15" customHeight="1">
      <c r="A50" s="244"/>
      <c r="B50" s="1944"/>
      <c r="C50" s="1998"/>
      <c r="D50" s="2012"/>
      <c r="E50" s="240"/>
      <c r="F50" s="229" t="s">
        <v>817</v>
      </c>
      <c r="G50" s="1600"/>
      <c r="H50" s="1601"/>
      <c r="I50" s="1926"/>
      <c r="J50" s="1924"/>
      <c r="K50" s="2030"/>
    </row>
    <row r="51" spans="1:11" s="194" customFormat="1" ht="15" customHeight="1">
      <c r="A51" s="244"/>
      <c r="B51" s="1945" t="s">
        <v>751</v>
      </c>
      <c r="C51" s="1986" t="s">
        <v>818</v>
      </c>
      <c r="D51" s="2011" t="s">
        <v>820</v>
      </c>
      <c r="E51" s="1594" t="s">
        <v>428</v>
      </c>
      <c r="F51" s="1595" t="s">
        <v>427</v>
      </c>
      <c r="G51" s="1596"/>
      <c r="H51" s="1597"/>
      <c r="I51" s="1925" t="s">
        <v>300</v>
      </c>
      <c r="J51" s="1922"/>
      <c r="K51" s="2032"/>
    </row>
    <row r="52" spans="1:11" s="194" customFormat="1" ht="15" customHeight="1">
      <c r="A52" s="244"/>
      <c r="B52" s="1946"/>
      <c r="C52" s="1988"/>
      <c r="D52" s="2015"/>
      <c r="E52" s="193"/>
      <c r="F52" s="207" t="s">
        <v>817</v>
      </c>
      <c r="G52" s="1593"/>
      <c r="H52" s="1612"/>
      <c r="I52" s="1927"/>
      <c r="J52" s="1923"/>
      <c r="K52" s="2026"/>
    </row>
    <row r="53" spans="1:11" s="194" customFormat="1" ht="15" customHeight="1">
      <c r="A53" s="244"/>
      <c r="B53" s="1947" t="s">
        <v>751</v>
      </c>
      <c r="C53" s="1998" t="s">
        <v>816</v>
      </c>
      <c r="D53" s="2012" t="s">
        <v>821</v>
      </c>
      <c r="E53" s="240" t="s">
        <v>428</v>
      </c>
      <c r="F53" s="229" t="s">
        <v>427</v>
      </c>
      <c r="G53" s="236"/>
      <c r="H53" s="232"/>
      <c r="I53" s="1926" t="s">
        <v>300</v>
      </c>
      <c r="J53" s="1924"/>
      <c r="K53" s="2030"/>
    </row>
    <row r="54" spans="1:11" s="194" customFormat="1" ht="15" customHeight="1">
      <c r="A54" s="244"/>
      <c r="B54" s="1944"/>
      <c r="C54" s="1998"/>
      <c r="D54" s="2012"/>
      <c r="E54" s="240"/>
      <c r="F54" s="229" t="s">
        <v>817</v>
      </c>
      <c r="G54" s="1600"/>
      <c r="H54" s="1601"/>
      <c r="I54" s="1926"/>
      <c r="J54" s="1924"/>
      <c r="K54" s="2030"/>
    </row>
    <row r="55" spans="1:11" s="194" customFormat="1" ht="15" customHeight="1">
      <c r="A55" s="244"/>
      <c r="B55" s="1945" t="s">
        <v>751</v>
      </c>
      <c r="C55" s="1986" t="s">
        <v>822</v>
      </c>
      <c r="D55" s="2011" t="s">
        <v>778</v>
      </c>
      <c r="E55" s="1594" t="s">
        <v>428</v>
      </c>
      <c r="F55" s="1595" t="s">
        <v>427</v>
      </c>
      <c r="G55" s="1596"/>
      <c r="H55" s="1597"/>
      <c r="I55" s="1925" t="s">
        <v>300</v>
      </c>
      <c r="J55" s="1922"/>
      <c r="K55" s="2032"/>
    </row>
    <row r="56" spans="1:11" s="194" customFormat="1" ht="15" customHeight="1">
      <c r="A56" s="244"/>
      <c r="B56" s="1946"/>
      <c r="C56" s="1988"/>
      <c r="D56" s="2015"/>
      <c r="E56" s="193"/>
      <c r="F56" s="207" t="s">
        <v>779</v>
      </c>
      <c r="G56" s="1593"/>
      <c r="H56" s="1612"/>
      <c r="I56" s="1927"/>
      <c r="J56" s="1923"/>
      <c r="K56" s="2026"/>
    </row>
    <row r="57" spans="1:11" ht="15" customHeight="1">
      <c r="A57" s="244"/>
      <c r="B57" s="1947" t="s">
        <v>751</v>
      </c>
      <c r="C57" s="1998" t="s">
        <v>834</v>
      </c>
      <c r="D57" s="2012" t="s">
        <v>2394</v>
      </c>
      <c r="E57" s="240"/>
      <c r="F57" s="229" t="s">
        <v>427</v>
      </c>
      <c r="G57" s="236"/>
      <c r="H57" s="232"/>
      <c r="I57" s="1926" t="s">
        <v>300</v>
      </c>
      <c r="J57" s="1924"/>
      <c r="K57" s="2030"/>
    </row>
    <row r="58" spans="1:11" ht="15" customHeight="1">
      <c r="A58" s="244"/>
      <c r="B58" s="1944"/>
      <c r="C58" s="1998"/>
      <c r="D58" s="2012"/>
      <c r="E58" s="240"/>
      <c r="F58" s="1882" t="s">
        <v>829</v>
      </c>
      <c r="G58" s="1613"/>
      <c r="H58" s="1614"/>
      <c r="I58" s="1926"/>
      <c r="J58" s="1924"/>
      <c r="K58" s="2030"/>
    </row>
    <row r="59" spans="1:11" s="194" customFormat="1" ht="15" customHeight="1">
      <c r="A59" s="1578"/>
      <c r="B59" s="1945" t="s">
        <v>751</v>
      </c>
      <c r="C59" s="1986" t="s">
        <v>824</v>
      </c>
      <c r="D59" s="2011" t="s">
        <v>823</v>
      </c>
      <c r="E59" s="1594"/>
      <c r="F59" s="1595" t="s">
        <v>426</v>
      </c>
      <c r="G59" s="1596"/>
      <c r="H59" s="1597"/>
      <c r="I59" s="1925" t="s">
        <v>300</v>
      </c>
      <c r="J59" s="1922"/>
      <c r="K59" s="2032"/>
    </row>
    <row r="60" spans="1:11" s="194" customFormat="1" ht="15" customHeight="1">
      <c r="A60" s="1578"/>
      <c r="B60" s="1946"/>
      <c r="C60" s="1988"/>
      <c r="D60" s="2015"/>
      <c r="E60" s="193"/>
      <c r="F60" s="207" t="s">
        <v>829</v>
      </c>
      <c r="G60" s="1593"/>
      <c r="H60" s="1612"/>
      <c r="I60" s="1927"/>
      <c r="J60" s="1923"/>
      <c r="K60" s="2026"/>
    </row>
    <row r="61" spans="1:11" s="194" customFormat="1" ht="15" customHeight="1">
      <c r="A61" s="1578"/>
      <c r="B61" s="1947" t="s">
        <v>751</v>
      </c>
      <c r="C61" s="1998" t="s">
        <v>826</v>
      </c>
      <c r="D61" s="2012" t="s">
        <v>780</v>
      </c>
      <c r="E61" s="240"/>
      <c r="F61" s="229" t="s">
        <v>731</v>
      </c>
      <c r="G61" s="236"/>
      <c r="H61" s="232"/>
      <c r="I61" s="1926" t="s">
        <v>732</v>
      </c>
      <c r="J61" s="1924"/>
      <c r="K61" s="2030"/>
    </row>
    <row r="62" spans="1:11" s="194" customFormat="1" ht="15" customHeight="1">
      <c r="A62" s="1578"/>
      <c r="B62" s="1944"/>
      <c r="C62" s="1998"/>
      <c r="D62" s="2012"/>
      <c r="E62" s="240"/>
      <c r="F62" s="229" t="s">
        <v>829</v>
      </c>
      <c r="G62" s="1600"/>
      <c r="H62" s="1601"/>
      <c r="I62" s="1926"/>
      <c r="J62" s="1924"/>
      <c r="K62" s="2030"/>
    </row>
    <row r="63" spans="1:11" s="194" customFormat="1" ht="15" customHeight="1">
      <c r="A63" s="1578"/>
      <c r="B63" s="1945" t="s">
        <v>751</v>
      </c>
      <c r="C63" s="1986" t="s">
        <v>827</v>
      </c>
      <c r="D63" s="2011" t="s">
        <v>2395</v>
      </c>
      <c r="E63" s="1594"/>
      <c r="F63" s="1595" t="s">
        <v>731</v>
      </c>
      <c r="G63" s="1596"/>
      <c r="H63" s="1597"/>
      <c r="I63" s="1925" t="s">
        <v>732</v>
      </c>
      <c r="J63" s="1922"/>
      <c r="K63" s="2032"/>
    </row>
    <row r="64" spans="1:11" s="194" customFormat="1" ht="15" customHeight="1">
      <c r="A64" s="1578"/>
      <c r="B64" s="1946"/>
      <c r="C64" s="1988"/>
      <c r="D64" s="2015"/>
      <c r="E64" s="193"/>
      <c r="F64" s="207" t="s">
        <v>830</v>
      </c>
      <c r="G64" s="1593"/>
      <c r="H64" s="1612"/>
      <c r="I64" s="1927"/>
      <c r="J64" s="1923"/>
      <c r="K64" s="2026"/>
    </row>
    <row r="65" spans="1:11" s="194" customFormat="1" ht="15" customHeight="1">
      <c r="A65" s="1578"/>
      <c r="B65" s="1947" t="s">
        <v>751</v>
      </c>
      <c r="C65" s="1998" t="s">
        <v>825</v>
      </c>
      <c r="D65" s="2012" t="s">
        <v>2395</v>
      </c>
      <c r="E65" s="240"/>
      <c r="F65" s="229" t="s">
        <v>731</v>
      </c>
      <c r="G65" s="236"/>
      <c r="H65" s="232"/>
      <c r="I65" s="1926" t="s">
        <v>732</v>
      </c>
      <c r="J65" s="1924"/>
      <c r="K65" s="2030"/>
    </row>
    <row r="66" spans="1:11" s="194" customFormat="1" ht="15" customHeight="1">
      <c r="A66" s="1578"/>
      <c r="B66" s="1944"/>
      <c r="C66" s="1998"/>
      <c r="D66" s="2012"/>
      <c r="E66" s="240"/>
      <c r="F66" s="229" t="s">
        <v>831</v>
      </c>
      <c r="G66" s="1600"/>
      <c r="H66" s="1601"/>
      <c r="I66" s="1926"/>
      <c r="J66" s="1924"/>
      <c r="K66" s="2030"/>
    </row>
    <row r="67" spans="1:11" s="194" customFormat="1" ht="40.35" customHeight="1">
      <c r="A67" s="1578"/>
      <c r="B67" s="1643" t="s">
        <v>986</v>
      </c>
      <c r="C67" s="1615" t="s">
        <v>945</v>
      </c>
      <c r="D67" s="1616" t="s">
        <v>2079</v>
      </c>
      <c r="E67" s="1617"/>
      <c r="F67" s="1618" t="s">
        <v>2411</v>
      </c>
      <c r="G67" s="1619"/>
      <c r="H67" s="1620"/>
      <c r="I67" s="1584" t="s">
        <v>300</v>
      </c>
      <c r="J67" s="1581"/>
      <c r="K67" s="1621"/>
    </row>
    <row r="68" spans="1:11" s="194" customFormat="1" ht="40.35" customHeight="1">
      <c r="A68" s="1578"/>
      <c r="B68" s="1644" t="s">
        <v>987</v>
      </c>
      <c r="C68" s="1622" t="s">
        <v>946</v>
      </c>
      <c r="D68" s="1623" t="s">
        <v>978</v>
      </c>
      <c r="E68" s="240"/>
      <c r="F68" s="229"/>
      <c r="G68" s="236"/>
      <c r="H68" s="232"/>
      <c r="I68" s="1582" t="s">
        <v>300</v>
      </c>
      <c r="J68" s="1583"/>
      <c r="K68" s="1585"/>
    </row>
    <row r="69" spans="1:11" s="194" customFormat="1" ht="15" customHeight="1">
      <c r="A69" s="1578"/>
      <c r="B69" s="1945" t="s">
        <v>751</v>
      </c>
      <c r="C69" s="1986" t="s">
        <v>828</v>
      </c>
      <c r="D69" s="2011" t="s">
        <v>833</v>
      </c>
      <c r="E69" s="1594"/>
      <c r="F69" s="1595" t="s">
        <v>427</v>
      </c>
      <c r="G69" s="1596"/>
      <c r="H69" s="1597"/>
      <c r="I69" s="1925" t="s">
        <v>300</v>
      </c>
      <c r="J69" s="1922"/>
      <c r="K69" s="2032"/>
    </row>
    <row r="70" spans="1:11" s="194" customFormat="1" ht="15" customHeight="1">
      <c r="A70" s="1578"/>
      <c r="B70" s="1946"/>
      <c r="C70" s="1988"/>
      <c r="D70" s="2015"/>
      <c r="E70" s="193"/>
      <c r="F70" s="207" t="s">
        <v>832</v>
      </c>
      <c r="G70" s="1624"/>
      <c r="H70" s="1625"/>
      <c r="I70" s="1927"/>
      <c r="J70" s="1923"/>
      <c r="K70" s="2026"/>
    </row>
    <row r="71" spans="1:11" s="194" customFormat="1" ht="15" customHeight="1">
      <c r="A71" s="1578"/>
      <c r="B71" s="1947" t="s">
        <v>331</v>
      </c>
      <c r="C71" s="1998" t="s">
        <v>835</v>
      </c>
      <c r="D71" s="2012" t="s">
        <v>849</v>
      </c>
      <c r="E71" s="240" t="s">
        <v>428</v>
      </c>
      <c r="F71" s="229" t="s">
        <v>427</v>
      </c>
      <c r="G71" s="236"/>
      <c r="H71" s="232"/>
      <c r="I71" s="1926" t="s">
        <v>300</v>
      </c>
      <c r="J71" s="1924"/>
      <c r="K71" s="2030"/>
    </row>
    <row r="72" spans="1:11" s="194" customFormat="1" ht="15" customHeight="1">
      <c r="A72" s="1578"/>
      <c r="B72" s="1944"/>
      <c r="C72" s="1998"/>
      <c r="D72" s="2012"/>
      <c r="E72" s="240"/>
      <c r="F72" s="229" t="s">
        <v>2407</v>
      </c>
      <c r="G72" s="1600"/>
      <c r="H72" s="1601"/>
      <c r="I72" s="1926"/>
      <c r="J72" s="1924"/>
      <c r="K72" s="2030"/>
    </row>
    <row r="73" spans="1:11" s="194" customFormat="1" ht="15" customHeight="1">
      <c r="A73" s="1578"/>
      <c r="B73" s="1996" t="s">
        <v>988</v>
      </c>
      <c r="C73" s="1986" t="s">
        <v>417</v>
      </c>
      <c r="D73" s="2011" t="s">
        <v>2452</v>
      </c>
      <c r="E73" s="1594" t="s">
        <v>428</v>
      </c>
      <c r="F73" s="1595" t="s">
        <v>427</v>
      </c>
      <c r="G73" s="1596"/>
      <c r="H73" s="1597"/>
      <c r="I73" s="1925" t="s">
        <v>300</v>
      </c>
      <c r="J73" s="1922"/>
      <c r="K73" s="2032"/>
    </row>
    <row r="74" spans="1:11" s="194" customFormat="1" ht="15" customHeight="1">
      <c r="A74" s="1578"/>
      <c r="B74" s="1997"/>
      <c r="C74" s="1988"/>
      <c r="D74" s="2015"/>
      <c r="E74" s="193"/>
      <c r="F74" s="207" t="s">
        <v>2408</v>
      </c>
      <c r="G74" s="235"/>
      <c r="H74" s="192"/>
      <c r="I74" s="1927"/>
      <c r="J74" s="1923"/>
      <c r="K74" s="2026"/>
    </row>
    <row r="75" spans="1:11" s="194" customFormat="1" ht="15" customHeight="1">
      <c r="A75" s="1578"/>
      <c r="B75" s="1947" t="s">
        <v>943</v>
      </c>
      <c r="C75" s="1998" t="s">
        <v>836</v>
      </c>
      <c r="D75" s="2012" t="s">
        <v>2453</v>
      </c>
      <c r="E75" s="240" t="s">
        <v>428</v>
      </c>
      <c r="F75" s="229" t="s">
        <v>427</v>
      </c>
      <c r="G75" s="236"/>
      <c r="H75" s="232"/>
      <c r="I75" s="1926" t="s">
        <v>300</v>
      </c>
      <c r="J75" s="1924"/>
      <c r="K75" s="2030"/>
    </row>
    <row r="76" spans="1:11" s="194" customFormat="1" ht="15" customHeight="1">
      <c r="A76" s="1578"/>
      <c r="B76" s="1944"/>
      <c r="C76" s="1998"/>
      <c r="D76" s="2012"/>
      <c r="E76" s="240"/>
      <c r="F76" s="229" t="s">
        <v>781</v>
      </c>
      <c r="G76" s="1600"/>
      <c r="H76" s="1601"/>
      <c r="I76" s="1926"/>
      <c r="J76" s="1924"/>
      <c r="K76" s="2030"/>
    </row>
    <row r="77" spans="1:11" s="194" customFormat="1" ht="15" customHeight="1">
      <c r="A77" s="1578"/>
      <c r="B77" s="1945" t="s">
        <v>943</v>
      </c>
      <c r="C77" s="1986" t="s">
        <v>837</v>
      </c>
      <c r="D77" s="2011" t="s">
        <v>2454</v>
      </c>
      <c r="E77" s="1594" t="s">
        <v>428</v>
      </c>
      <c r="F77" s="1595" t="s">
        <v>427</v>
      </c>
      <c r="G77" s="1596"/>
      <c r="H77" s="1597"/>
      <c r="I77" s="1925" t="s">
        <v>300</v>
      </c>
      <c r="J77" s="1922"/>
      <c r="K77" s="2032"/>
    </row>
    <row r="78" spans="1:11" s="194" customFormat="1" ht="15" customHeight="1">
      <c r="A78" s="1881"/>
      <c r="B78" s="2024"/>
      <c r="C78" s="1998"/>
      <c r="D78" s="2012"/>
      <c r="E78" s="240"/>
      <c r="F78" s="1920" t="s">
        <v>2410</v>
      </c>
      <c r="G78" s="236"/>
      <c r="H78" s="1883"/>
      <c r="I78" s="1926"/>
      <c r="J78" s="1924"/>
      <c r="K78" s="2030"/>
    </row>
    <row r="79" spans="1:11" s="194" customFormat="1" ht="15" customHeight="1">
      <c r="A79" s="1578"/>
      <c r="B79" s="1946"/>
      <c r="C79" s="1988"/>
      <c r="D79" s="2015"/>
      <c r="E79" s="193"/>
      <c r="F79" s="1921"/>
      <c r="G79" s="1593"/>
      <c r="H79" s="1612"/>
      <c r="I79" s="1927"/>
      <c r="J79" s="1923"/>
      <c r="K79" s="2026"/>
    </row>
    <row r="80" spans="1:11" s="194" customFormat="1" ht="15" customHeight="1">
      <c r="A80" s="1578"/>
      <c r="B80" s="1947" t="s">
        <v>943</v>
      </c>
      <c r="C80" s="1998" t="s">
        <v>838</v>
      </c>
      <c r="D80" s="2012"/>
      <c r="E80" s="240" t="s">
        <v>428</v>
      </c>
      <c r="F80" s="229" t="s">
        <v>427</v>
      </c>
      <c r="G80" s="236"/>
      <c r="H80" s="232"/>
      <c r="I80" s="1926" t="s">
        <v>300</v>
      </c>
      <c r="J80" s="1924"/>
      <c r="K80" s="2030"/>
    </row>
    <row r="81" spans="1:11" s="194" customFormat="1" ht="15" customHeight="1">
      <c r="A81" s="1578"/>
      <c r="B81" s="1944"/>
      <c r="C81" s="1998"/>
      <c r="D81" s="2012"/>
      <c r="E81" s="240"/>
      <c r="F81" s="229" t="s">
        <v>2409</v>
      </c>
      <c r="G81" s="1600"/>
      <c r="H81" s="1601"/>
      <c r="I81" s="1926"/>
      <c r="J81" s="1924"/>
      <c r="K81" s="2030"/>
    </row>
    <row r="82" spans="1:11" s="194" customFormat="1" ht="15" customHeight="1">
      <c r="A82" s="1578"/>
      <c r="B82" s="1945" t="s">
        <v>943</v>
      </c>
      <c r="C82" s="1986" t="s">
        <v>839</v>
      </c>
      <c r="D82" s="2011"/>
      <c r="E82" s="1594" t="s">
        <v>428</v>
      </c>
      <c r="F82" s="1595" t="s">
        <v>427</v>
      </c>
      <c r="G82" s="1596"/>
      <c r="H82" s="1597"/>
      <c r="I82" s="1925" t="s">
        <v>300</v>
      </c>
      <c r="J82" s="1922"/>
      <c r="K82" s="2032"/>
    </row>
    <row r="83" spans="1:11" s="194" customFormat="1" ht="15" customHeight="1">
      <c r="A83" s="1578"/>
      <c r="B83" s="1946"/>
      <c r="C83" s="1988"/>
      <c r="D83" s="2015"/>
      <c r="E83" s="193"/>
      <c r="F83" s="207" t="s">
        <v>2409</v>
      </c>
      <c r="G83" s="1593"/>
      <c r="H83" s="1612"/>
      <c r="I83" s="1927"/>
      <c r="J83" s="1923"/>
      <c r="K83" s="2026"/>
    </row>
    <row r="84" spans="1:11" s="194" customFormat="1" ht="15" customHeight="1">
      <c r="A84" s="1578"/>
      <c r="B84" s="1947" t="s">
        <v>331</v>
      </c>
      <c r="C84" s="1998" t="s">
        <v>840</v>
      </c>
      <c r="D84" s="2012"/>
      <c r="E84" s="240" t="s">
        <v>428</v>
      </c>
      <c r="F84" s="229" t="s">
        <v>427</v>
      </c>
      <c r="G84" s="236"/>
      <c r="H84" s="232"/>
      <c r="I84" s="1926" t="s">
        <v>300</v>
      </c>
      <c r="J84" s="1924"/>
      <c r="K84" s="2030"/>
    </row>
    <row r="85" spans="1:11" s="194" customFormat="1" ht="15" customHeight="1">
      <c r="A85" s="1578"/>
      <c r="B85" s="1944"/>
      <c r="C85" s="1998"/>
      <c r="D85" s="2012"/>
      <c r="E85" s="240"/>
      <c r="F85" s="229" t="s">
        <v>2409</v>
      </c>
      <c r="G85" s="1600"/>
      <c r="H85" s="1601"/>
      <c r="I85" s="1926"/>
      <c r="J85" s="1924"/>
      <c r="K85" s="2030"/>
    </row>
    <row r="86" spans="1:11" s="194" customFormat="1" ht="15" customHeight="1">
      <c r="A86" s="1578"/>
      <c r="B86" s="1996" t="s">
        <v>989</v>
      </c>
      <c r="C86" s="1986" t="s">
        <v>843</v>
      </c>
      <c r="D86" s="2011" t="s">
        <v>760</v>
      </c>
      <c r="E86" s="1594"/>
      <c r="F86" s="1595"/>
      <c r="G86" s="1596"/>
      <c r="H86" s="1597"/>
      <c r="I86" s="1925" t="s">
        <v>300</v>
      </c>
      <c r="J86" s="1922"/>
      <c r="K86" s="2032"/>
    </row>
    <row r="87" spans="1:11" s="194" customFormat="1" ht="15" customHeight="1">
      <c r="A87" s="1578"/>
      <c r="B87" s="1997"/>
      <c r="C87" s="1988"/>
      <c r="D87" s="2015"/>
      <c r="E87" s="193"/>
      <c r="F87" s="207"/>
      <c r="G87" s="1593"/>
      <c r="H87" s="1612"/>
      <c r="I87" s="1927"/>
      <c r="J87" s="1923"/>
      <c r="K87" s="2026"/>
    </row>
    <row r="88" spans="1:11" s="194" customFormat="1" ht="15" customHeight="1">
      <c r="A88" s="1578"/>
      <c r="B88" s="2056" t="s">
        <v>990</v>
      </c>
      <c r="C88" s="1998" t="s">
        <v>420</v>
      </c>
      <c r="D88" s="2012" t="s">
        <v>2104</v>
      </c>
      <c r="E88" s="240" t="s">
        <v>841</v>
      </c>
      <c r="F88" s="229" t="s">
        <v>425</v>
      </c>
      <c r="G88" s="236"/>
      <c r="H88" s="232"/>
      <c r="I88" s="1926" t="s">
        <v>300</v>
      </c>
      <c r="J88" s="1924"/>
      <c r="K88" s="2030"/>
    </row>
    <row r="89" spans="1:11" s="194" customFormat="1" ht="15" customHeight="1">
      <c r="A89" s="1578"/>
      <c r="B89" s="2131"/>
      <c r="C89" s="1998"/>
      <c r="D89" s="2012"/>
      <c r="E89" s="240"/>
      <c r="F89" s="229" t="s">
        <v>842</v>
      </c>
      <c r="G89" s="1600"/>
      <c r="H89" s="1601"/>
      <c r="I89" s="1926"/>
      <c r="J89" s="1924"/>
      <c r="K89" s="2030"/>
    </row>
    <row r="90" spans="1:11" s="194" customFormat="1" ht="15" customHeight="1">
      <c r="A90" s="1578"/>
      <c r="B90" s="1945" t="s">
        <v>942</v>
      </c>
      <c r="C90" s="1978" t="s">
        <v>870</v>
      </c>
      <c r="D90" s="2011" t="s">
        <v>761</v>
      </c>
      <c r="E90" s="1594" t="s">
        <v>428</v>
      </c>
      <c r="F90" s="1595" t="s">
        <v>427</v>
      </c>
      <c r="G90" s="1596"/>
      <c r="H90" s="1597"/>
      <c r="I90" s="2027" t="s">
        <v>300</v>
      </c>
      <c r="J90" s="1922"/>
      <c r="K90" s="2032"/>
    </row>
    <row r="91" spans="1:11" s="194" customFormat="1" ht="15" customHeight="1">
      <c r="A91" s="1578"/>
      <c r="B91" s="1946"/>
      <c r="C91" s="1978"/>
      <c r="D91" s="2015"/>
      <c r="E91" s="193"/>
      <c r="F91" s="207" t="s">
        <v>759</v>
      </c>
      <c r="G91" s="1593"/>
      <c r="H91" s="1625"/>
      <c r="I91" s="2028"/>
      <c r="J91" s="1923"/>
      <c r="K91" s="2026"/>
    </row>
    <row r="92" spans="1:11" s="194" customFormat="1" ht="15" customHeight="1">
      <c r="A92" s="1578"/>
      <c r="B92" s="1947" t="s">
        <v>943</v>
      </c>
      <c r="C92" s="1988" t="s">
        <v>871</v>
      </c>
      <c r="D92" s="2012" t="s">
        <v>762</v>
      </c>
      <c r="E92" s="240" t="s">
        <v>428</v>
      </c>
      <c r="F92" s="229" t="s">
        <v>427</v>
      </c>
      <c r="G92" s="236"/>
      <c r="H92" s="232"/>
      <c r="I92" s="2048" t="s">
        <v>300</v>
      </c>
      <c r="J92" s="1924"/>
      <c r="K92" s="2030"/>
    </row>
    <row r="93" spans="1:11" s="194" customFormat="1" ht="15" customHeight="1">
      <c r="A93" s="1578"/>
      <c r="B93" s="1944"/>
      <c r="C93" s="1986"/>
      <c r="D93" s="2012"/>
      <c r="E93" s="240"/>
      <c r="F93" s="229" t="s">
        <v>759</v>
      </c>
      <c r="G93" s="1600"/>
      <c r="H93" s="1614"/>
      <c r="I93" s="2048"/>
      <c r="J93" s="1924"/>
      <c r="K93" s="2030"/>
    </row>
    <row r="94" spans="1:11" s="194" customFormat="1" ht="15" customHeight="1">
      <c r="A94" s="1578"/>
      <c r="B94" s="1945" t="s">
        <v>942</v>
      </c>
      <c r="C94" s="1978" t="s">
        <v>872</v>
      </c>
      <c r="D94" s="2011" t="s">
        <v>761</v>
      </c>
      <c r="E94" s="1594" t="s">
        <v>428</v>
      </c>
      <c r="F94" s="1595" t="s">
        <v>427</v>
      </c>
      <c r="G94" s="1596"/>
      <c r="H94" s="1597"/>
      <c r="I94" s="2027" t="s">
        <v>300</v>
      </c>
      <c r="J94" s="1922"/>
      <c r="K94" s="2032"/>
    </row>
    <row r="95" spans="1:11" s="194" customFormat="1" ht="15" customHeight="1">
      <c r="A95" s="1578"/>
      <c r="B95" s="1946"/>
      <c r="C95" s="1978"/>
      <c r="D95" s="2015"/>
      <c r="E95" s="193"/>
      <c r="F95" s="207" t="s">
        <v>759</v>
      </c>
      <c r="G95" s="1593"/>
      <c r="H95" s="1625"/>
      <c r="I95" s="2028"/>
      <c r="J95" s="1923"/>
      <c r="K95" s="2026"/>
    </row>
    <row r="96" spans="1:11" s="194" customFormat="1" ht="20.100000000000001" customHeight="1">
      <c r="A96" s="1578"/>
      <c r="B96" s="1958" t="s">
        <v>848</v>
      </c>
      <c r="C96" s="2062" t="s">
        <v>873</v>
      </c>
      <c r="D96" s="2037" t="s">
        <v>764</v>
      </c>
      <c r="E96" s="1608"/>
      <c r="F96" s="1609" t="s">
        <v>426</v>
      </c>
      <c r="G96" s="1610"/>
      <c r="H96" s="1611"/>
      <c r="I96" s="1929" t="s">
        <v>300</v>
      </c>
      <c r="J96" s="2060"/>
      <c r="K96" s="2033"/>
    </row>
    <row r="97" spans="1:12" s="194" customFormat="1" ht="20.100000000000001" customHeight="1">
      <c r="A97" s="1578"/>
      <c r="B97" s="1958"/>
      <c r="C97" s="1998"/>
      <c r="D97" s="2012"/>
      <c r="E97" s="240"/>
      <c r="F97" s="229" t="s">
        <v>759</v>
      </c>
      <c r="G97" s="1600"/>
      <c r="H97" s="232"/>
      <c r="I97" s="2048"/>
      <c r="J97" s="1933"/>
      <c r="K97" s="2030"/>
    </row>
    <row r="98" spans="1:12" s="194" customFormat="1" ht="20.100000000000001" customHeight="1">
      <c r="A98" s="1936" t="s">
        <v>852</v>
      </c>
      <c r="B98" s="1958"/>
      <c r="C98" s="1998"/>
      <c r="D98" s="2012"/>
      <c r="E98" s="240"/>
      <c r="F98" s="229"/>
      <c r="G98" s="236"/>
      <c r="H98" s="232"/>
      <c r="I98" s="2048"/>
      <c r="J98" s="1933"/>
      <c r="K98" s="2030"/>
    </row>
    <row r="99" spans="1:12" s="194" customFormat="1" ht="20.100000000000001" customHeight="1">
      <c r="A99" s="1936"/>
      <c r="B99" s="1958"/>
      <c r="C99" s="1998"/>
      <c r="D99" s="2012"/>
      <c r="E99" s="240"/>
      <c r="F99" s="229"/>
      <c r="G99" s="1600"/>
      <c r="H99" s="232"/>
      <c r="I99" s="2048"/>
      <c r="J99" s="1933"/>
      <c r="K99" s="2030"/>
    </row>
    <row r="100" spans="1:12" s="194" customFormat="1" ht="20.100000000000001" customHeight="1">
      <c r="A100" s="1936"/>
      <c r="B100" s="1958"/>
      <c r="C100" s="1998"/>
      <c r="D100" s="2012"/>
      <c r="E100" s="240"/>
      <c r="F100" s="229"/>
      <c r="G100" s="1600"/>
      <c r="H100" s="232"/>
      <c r="I100" s="2048"/>
      <c r="J100" s="1933"/>
      <c r="K100" s="2030"/>
    </row>
    <row r="101" spans="1:12" s="194" customFormat="1" ht="20.100000000000001" customHeight="1">
      <c r="A101" s="1936"/>
      <c r="B101" s="1958"/>
      <c r="C101" s="1998"/>
      <c r="D101" s="2012"/>
      <c r="E101" s="240"/>
      <c r="F101" s="229"/>
      <c r="G101" s="236"/>
      <c r="H101" s="232"/>
      <c r="I101" s="2048"/>
      <c r="J101" s="1933"/>
      <c r="K101" s="2030"/>
    </row>
    <row r="102" spans="1:12" s="194" customFormat="1" ht="20.100000000000001" customHeight="1">
      <c r="A102" s="1936"/>
      <c r="B102" s="1958"/>
      <c r="C102" s="1998"/>
      <c r="D102" s="2012"/>
      <c r="E102" s="240"/>
      <c r="F102" s="229"/>
      <c r="G102" s="1600"/>
      <c r="H102" s="232"/>
      <c r="I102" s="2048"/>
      <c r="J102" s="1922"/>
      <c r="K102" s="2030"/>
    </row>
    <row r="103" spans="1:12" s="194" customFormat="1" ht="45" customHeight="1">
      <c r="A103" s="1578"/>
      <c r="B103" s="1958"/>
      <c r="C103" s="1978" t="s">
        <v>874</v>
      </c>
      <c r="D103" s="2011" t="s">
        <v>736</v>
      </c>
      <c r="E103" s="1594" t="s">
        <v>428</v>
      </c>
      <c r="F103" s="1595" t="s">
        <v>427</v>
      </c>
      <c r="G103" s="1596"/>
      <c r="H103" s="1597"/>
      <c r="I103" s="2027" t="s">
        <v>300</v>
      </c>
      <c r="J103" s="1922"/>
      <c r="K103" s="2032"/>
    </row>
    <row r="104" spans="1:12" s="194" customFormat="1" ht="45" customHeight="1">
      <c r="A104" s="1578"/>
      <c r="B104" s="1958"/>
      <c r="C104" s="1978"/>
      <c r="D104" s="2015"/>
      <c r="E104" s="193"/>
      <c r="F104" s="207" t="s">
        <v>759</v>
      </c>
      <c r="G104" s="235"/>
      <c r="H104" s="192"/>
      <c r="I104" s="2028"/>
      <c r="J104" s="1923"/>
      <c r="K104" s="2026"/>
    </row>
    <row r="105" spans="1:12" s="194" customFormat="1" ht="45" customHeight="1">
      <c r="A105" s="1578"/>
      <c r="B105" s="1958"/>
      <c r="C105" s="1988" t="s">
        <v>875</v>
      </c>
      <c r="D105" s="2012" t="s">
        <v>736</v>
      </c>
      <c r="E105" s="240" t="s">
        <v>428</v>
      </c>
      <c r="F105" s="229" t="s">
        <v>427</v>
      </c>
      <c r="G105" s="236"/>
      <c r="H105" s="232"/>
      <c r="I105" s="2048" t="s">
        <v>300</v>
      </c>
      <c r="J105" s="1924"/>
      <c r="K105" s="2030"/>
    </row>
    <row r="106" spans="1:12" s="194" customFormat="1" ht="45" customHeight="1">
      <c r="A106" s="1578"/>
      <c r="B106" s="1958"/>
      <c r="C106" s="1986"/>
      <c r="D106" s="2012"/>
      <c r="E106" s="240"/>
      <c r="F106" s="229" t="s">
        <v>759</v>
      </c>
      <c r="G106" s="236"/>
      <c r="H106" s="232"/>
      <c r="I106" s="2048"/>
      <c r="J106" s="1924"/>
      <c r="K106" s="2030"/>
    </row>
    <row r="107" spans="1:12" s="194" customFormat="1" ht="15" customHeight="1">
      <c r="A107" s="1578"/>
      <c r="B107" s="2055" t="s">
        <v>991</v>
      </c>
      <c r="C107" s="1978" t="s">
        <v>1004</v>
      </c>
      <c r="D107" s="2011" t="s">
        <v>730</v>
      </c>
      <c r="E107" s="1594"/>
      <c r="F107" s="1595"/>
      <c r="G107" s="1596"/>
      <c r="H107" s="1597"/>
      <c r="I107" s="2027" t="s">
        <v>300</v>
      </c>
      <c r="J107" s="1922"/>
      <c r="K107" s="2032"/>
    </row>
    <row r="108" spans="1:12" s="194" customFormat="1" ht="15" customHeight="1">
      <c r="A108" s="1578"/>
      <c r="B108" s="1961"/>
      <c r="C108" s="1978"/>
      <c r="D108" s="2015"/>
      <c r="E108" s="193"/>
      <c r="F108" s="207"/>
      <c r="G108" s="1593"/>
      <c r="H108" s="192"/>
      <c r="I108" s="2028"/>
      <c r="J108" s="1923"/>
      <c r="K108" s="2026"/>
      <c r="L108" s="33"/>
    </row>
    <row r="109" spans="1:12" s="194" customFormat="1" ht="15" customHeight="1">
      <c r="A109" s="1578"/>
      <c r="B109" s="1586"/>
      <c r="C109" s="2061" t="s">
        <v>844</v>
      </c>
      <c r="D109" s="2059"/>
      <c r="E109" s="240" t="s">
        <v>428</v>
      </c>
      <c r="F109" s="229" t="s">
        <v>427</v>
      </c>
      <c r="G109" s="236"/>
      <c r="H109" s="232"/>
      <c r="I109" s="2063" t="s">
        <v>300</v>
      </c>
      <c r="J109" s="2065"/>
      <c r="K109" s="2101"/>
    </row>
    <row r="110" spans="1:12" s="194" customFormat="1" ht="15" customHeight="1">
      <c r="A110" s="1578"/>
      <c r="B110" s="1586"/>
      <c r="C110" s="2062"/>
      <c r="D110" s="2037"/>
      <c r="E110" s="240"/>
      <c r="F110" s="229" t="s">
        <v>2414</v>
      </c>
      <c r="G110" s="1600"/>
      <c r="H110" s="1601"/>
      <c r="I110" s="2064"/>
      <c r="J110" s="1931"/>
      <c r="K110" s="2033"/>
    </row>
    <row r="111" spans="1:12" s="194" customFormat="1" ht="16.350000000000001" customHeight="1">
      <c r="A111" s="1578"/>
      <c r="B111" s="1945" t="s">
        <v>331</v>
      </c>
      <c r="C111" s="2074" t="s">
        <v>845</v>
      </c>
      <c r="D111" s="2076" t="s">
        <v>782</v>
      </c>
      <c r="E111" s="1594" t="s">
        <v>2457</v>
      </c>
      <c r="F111" s="1595"/>
      <c r="G111" s="1596"/>
      <c r="H111" s="1597"/>
      <c r="I111" s="1928" t="s">
        <v>300</v>
      </c>
      <c r="J111" s="1930"/>
      <c r="K111" s="2099"/>
    </row>
    <row r="112" spans="1:12" s="194" customFormat="1" ht="16.350000000000001" customHeight="1">
      <c r="A112" s="1578"/>
      <c r="B112" s="1946"/>
      <c r="C112" s="2075"/>
      <c r="D112" s="2077"/>
      <c r="E112" s="193"/>
      <c r="F112" s="207"/>
      <c r="G112" s="1593"/>
      <c r="H112" s="1612"/>
      <c r="I112" s="2058"/>
      <c r="J112" s="2060"/>
      <c r="K112" s="2100"/>
    </row>
    <row r="113" spans="1:11" s="194" customFormat="1" ht="16.350000000000001" customHeight="1">
      <c r="A113" s="1578"/>
      <c r="B113" s="1947" t="s">
        <v>942</v>
      </c>
      <c r="C113" s="2061" t="s">
        <v>846</v>
      </c>
      <c r="D113" s="2059" t="s">
        <v>2455</v>
      </c>
      <c r="E113" s="240" t="s">
        <v>2457</v>
      </c>
      <c r="F113" s="229"/>
      <c r="G113" s="236"/>
      <c r="H113" s="232"/>
      <c r="I113" s="2092" t="s">
        <v>300</v>
      </c>
      <c r="J113" s="2065"/>
      <c r="K113" s="2101"/>
    </row>
    <row r="114" spans="1:11" s="194" customFormat="1" ht="16.350000000000001" customHeight="1">
      <c r="A114" s="1578"/>
      <c r="B114" s="1944"/>
      <c r="C114" s="2062"/>
      <c r="D114" s="2037"/>
      <c r="E114" s="240"/>
      <c r="F114" s="229"/>
      <c r="G114" s="1600"/>
      <c r="H114" s="1601"/>
      <c r="I114" s="1929"/>
      <c r="J114" s="1931"/>
      <c r="K114" s="2033"/>
    </row>
    <row r="115" spans="1:11" s="194" customFormat="1" ht="16.350000000000001" customHeight="1">
      <c r="A115" s="1578"/>
      <c r="B115" s="1945" t="s">
        <v>942</v>
      </c>
      <c r="C115" s="2002" t="s">
        <v>847</v>
      </c>
      <c r="D115" s="2076" t="s">
        <v>2455</v>
      </c>
      <c r="E115" s="1594" t="s">
        <v>2457</v>
      </c>
      <c r="F115" s="1595"/>
      <c r="G115" s="1596"/>
      <c r="H115" s="1597"/>
      <c r="I115" s="1928" t="s">
        <v>300</v>
      </c>
      <c r="J115" s="1930"/>
      <c r="K115" s="2099"/>
    </row>
    <row r="116" spans="1:11" s="194" customFormat="1" ht="16.350000000000001" customHeight="1">
      <c r="A116" s="1578"/>
      <c r="B116" s="1946"/>
      <c r="C116" s="2003"/>
      <c r="D116" s="2077"/>
      <c r="E116" s="193"/>
      <c r="F116" s="207"/>
      <c r="G116" s="1593"/>
      <c r="H116" s="1612"/>
      <c r="I116" s="2058"/>
      <c r="J116" s="2060"/>
      <c r="K116" s="2100"/>
    </row>
    <row r="117" spans="1:11" s="33" customFormat="1" ht="16.350000000000001" customHeight="1">
      <c r="A117" s="244"/>
      <c r="B117" s="2056" t="s">
        <v>1000</v>
      </c>
      <c r="C117" s="2057" t="s">
        <v>876</v>
      </c>
      <c r="D117" s="2012" t="s">
        <v>746</v>
      </c>
      <c r="E117" s="240" t="s">
        <v>428</v>
      </c>
      <c r="F117" s="229" t="s">
        <v>426</v>
      </c>
      <c r="G117" s="1600"/>
      <c r="H117" s="1601"/>
      <c r="I117" s="2048" t="s">
        <v>611</v>
      </c>
      <c r="J117" s="1924"/>
      <c r="K117" s="2030"/>
    </row>
    <row r="118" spans="1:11" s="33" customFormat="1" ht="16.350000000000001" customHeight="1">
      <c r="A118" s="1578"/>
      <c r="B118" s="1963"/>
      <c r="C118" s="1989"/>
      <c r="D118" s="2015"/>
      <c r="E118" s="1626"/>
      <c r="F118" s="207" t="s">
        <v>2415</v>
      </c>
      <c r="G118" s="1593"/>
      <c r="H118" s="1612"/>
      <c r="I118" s="2028"/>
      <c r="J118" s="1923"/>
      <c r="K118" s="2026"/>
    </row>
    <row r="119" spans="1:11" s="194" customFormat="1" ht="25.35" customHeight="1">
      <c r="A119" s="1578"/>
      <c r="B119" s="2040" t="s">
        <v>331</v>
      </c>
      <c r="C119" s="1978" t="s">
        <v>877</v>
      </c>
      <c r="D119" s="2011" t="s">
        <v>765</v>
      </c>
      <c r="E119" s="1594"/>
      <c r="F119" s="1595" t="s">
        <v>427</v>
      </c>
      <c r="G119" s="1596"/>
      <c r="H119" s="1597"/>
      <c r="I119" s="2027" t="s">
        <v>300</v>
      </c>
      <c r="J119" s="1922"/>
      <c r="K119" s="2032"/>
    </row>
    <row r="120" spans="1:11" s="194" customFormat="1" ht="25.35" customHeight="1">
      <c r="A120" s="1578"/>
      <c r="B120" s="2040"/>
      <c r="C120" s="1978"/>
      <c r="D120" s="2015"/>
      <c r="E120" s="193"/>
      <c r="F120" s="207" t="s">
        <v>2416</v>
      </c>
      <c r="G120" s="1624"/>
      <c r="H120" s="1625"/>
      <c r="I120" s="2028"/>
      <c r="J120" s="1923"/>
      <c r="K120" s="2026"/>
    </row>
    <row r="121" spans="1:11" s="194" customFormat="1" ht="25.35" customHeight="1">
      <c r="A121" s="1578"/>
      <c r="B121" s="2041" t="s">
        <v>992</v>
      </c>
      <c r="C121" s="2042" t="s">
        <v>734</v>
      </c>
      <c r="D121" s="2093" t="s">
        <v>850</v>
      </c>
      <c r="E121" s="1608" t="s">
        <v>428</v>
      </c>
      <c r="F121" s="1609" t="s">
        <v>427</v>
      </c>
      <c r="G121" s="1610"/>
      <c r="H121" s="1611"/>
      <c r="I121" s="1925" t="s">
        <v>2076</v>
      </c>
      <c r="J121" s="1922"/>
      <c r="K121" s="2033"/>
    </row>
    <row r="122" spans="1:11" s="194" customFormat="1" ht="25.35" customHeight="1">
      <c r="A122" s="1578"/>
      <c r="B122" s="1971"/>
      <c r="C122" s="1992"/>
      <c r="D122" s="2044"/>
      <c r="E122" s="240"/>
      <c r="F122" s="229" t="s">
        <v>2443</v>
      </c>
      <c r="G122" s="1600"/>
      <c r="H122" s="1601"/>
      <c r="I122" s="1926"/>
      <c r="J122" s="1924"/>
      <c r="K122" s="2030"/>
    </row>
    <row r="123" spans="1:11" s="194" customFormat="1" ht="16.350000000000001" customHeight="1">
      <c r="A123" s="244"/>
      <c r="B123" s="2045" t="s">
        <v>979</v>
      </c>
      <c r="C123" s="1984" t="s">
        <v>784</v>
      </c>
      <c r="D123" s="2050" t="s">
        <v>2388</v>
      </c>
      <c r="E123" s="1594"/>
      <c r="F123" s="1595"/>
      <c r="G123" s="1596"/>
      <c r="H123" s="1597"/>
      <c r="I123" s="1925" t="s">
        <v>300</v>
      </c>
      <c r="J123" s="1922"/>
      <c r="K123" s="2032"/>
    </row>
    <row r="124" spans="1:11" s="194" customFormat="1" ht="16.350000000000001" customHeight="1">
      <c r="A124" s="244"/>
      <c r="B124" s="2046"/>
      <c r="C124" s="1985"/>
      <c r="D124" s="2051"/>
      <c r="E124" s="193"/>
      <c r="F124" s="207"/>
      <c r="G124" s="1593"/>
      <c r="H124" s="1612"/>
      <c r="I124" s="1927"/>
      <c r="J124" s="1923"/>
      <c r="K124" s="2026"/>
    </row>
    <row r="125" spans="1:11" s="194" customFormat="1" ht="25.35" customHeight="1">
      <c r="A125" s="244"/>
      <c r="B125" s="1970" t="s">
        <v>993</v>
      </c>
      <c r="C125" s="1991" t="s">
        <v>735</v>
      </c>
      <c r="D125" s="2043" t="s">
        <v>851</v>
      </c>
      <c r="E125" s="240" t="s">
        <v>428</v>
      </c>
      <c r="F125" s="229" t="s">
        <v>427</v>
      </c>
      <c r="G125" s="236"/>
      <c r="H125" s="232"/>
      <c r="I125" s="1926" t="s">
        <v>300</v>
      </c>
      <c r="J125" s="1924"/>
      <c r="K125" s="2030"/>
    </row>
    <row r="126" spans="1:11" s="194" customFormat="1" ht="25.35" customHeight="1">
      <c r="A126" s="244"/>
      <c r="B126" s="1971"/>
      <c r="C126" s="1992"/>
      <c r="D126" s="2044"/>
      <c r="E126" s="240"/>
      <c r="F126" s="229" t="s">
        <v>2417</v>
      </c>
      <c r="G126" s="1600"/>
      <c r="H126" s="1601"/>
      <c r="I126" s="1926"/>
      <c r="J126" s="1924"/>
      <c r="K126" s="2030"/>
    </row>
    <row r="127" spans="1:11" s="194" customFormat="1" ht="16.350000000000001" customHeight="1">
      <c r="A127" s="244"/>
      <c r="B127" s="1974" t="s">
        <v>994</v>
      </c>
      <c r="C127" s="1984" t="s">
        <v>737</v>
      </c>
      <c r="D127" s="2050" t="s">
        <v>2389</v>
      </c>
      <c r="E127" s="1594" t="s">
        <v>428</v>
      </c>
      <c r="F127" s="1595" t="s">
        <v>427</v>
      </c>
      <c r="G127" s="1596"/>
      <c r="H127" s="1597"/>
      <c r="I127" s="1925" t="s">
        <v>300</v>
      </c>
      <c r="J127" s="1922"/>
      <c r="K127" s="2032"/>
    </row>
    <row r="128" spans="1:11" s="194" customFormat="1" ht="16.350000000000001" customHeight="1">
      <c r="A128" s="1578"/>
      <c r="B128" s="1975"/>
      <c r="C128" s="1985"/>
      <c r="D128" s="2051"/>
      <c r="E128" s="193"/>
      <c r="F128" s="207" t="s">
        <v>738</v>
      </c>
      <c r="G128" s="1593"/>
      <c r="H128" s="1612"/>
      <c r="I128" s="1927"/>
      <c r="J128" s="1923"/>
      <c r="K128" s="2026"/>
    </row>
    <row r="129" spans="1:12" s="194" customFormat="1" ht="16.350000000000001" customHeight="1">
      <c r="A129" s="1578"/>
      <c r="B129" s="1972" t="s">
        <v>331</v>
      </c>
      <c r="C129" s="1991" t="s">
        <v>787</v>
      </c>
      <c r="D129" s="2043" t="s">
        <v>788</v>
      </c>
      <c r="E129" s="240"/>
      <c r="F129" s="229"/>
      <c r="G129" s="236"/>
      <c r="H129" s="232"/>
      <c r="I129" s="1926" t="s">
        <v>300</v>
      </c>
      <c r="J129" s="1924"/>
      <c r="K129" s="2030"/>
    </row>
    <row r="130" spans="1:12" s="194" customFormat="1" ht="16.350000000000001" customHeight="1">
      <c r="A130" s="1578"/>
      <c r="B130" s="1973"/>
      <c r="C130" s="1992"/>
      <c r="D130" s="2044"/>
      <c r="E130" s="240"/>
      <c r="F130" s="229"/>
      <c r="G130" s="1600"/>
      <c r="H130" s="1601"/>
      <c r="I130" s="1926"/>
      <c r="J130" s="1924"/>
      <c r="K130" s="2030"/>
    </row>
    <row r="131" spans="1:12" s="194" customFormat="1" ht="16.350000000000001" customHeight="1">
      <c r="A131" s="1578"/>
      <c r="B131" s="2045" t="s">
        <v>999</v>
      </c>
      <c r="C131" s="1984" t="s">
        <v>785</v>
      </c>
      <c r="D131" s="2050" t="s">
        <v>2390</v>
      </c>
      <c r="E131" s="1594"/>
      <c r="F131" s="1595" t="s">
        <v>426</v>
      </c>
      <c r="G131" s="1596"/>
      <c r="H131" s="1597"/>
      <c r="I131" s="1925" t="s">
        <v>300</v>
      </c>
      <c r="J131" s="1922"/>
      <c r="K131" s="2032"/>
    </row>
    <row r="132" spans="1:12" s="194" customFormat="1" ht="16.350000000000001" customHeight="1">
      <c r="A132" s="1578"/>
      <c r="B132" s="2046"/>
      <c r="C132" s="1985"/>
      <c r="D132" s="2051"/>
      <c r="E132" s="193"/>
      <c r="F132" s="207" t="s">
        <v>786</v>
      </c>
      <c r="G132" s="1593"/>
      <c r="H132" s="1612"/>
      <c r="I132" s="1927"/>
      <c r="J132" s="1923"/>
      <c r="K132" s="2026"/>
    </row>
    <row r="133" spans="1:12" s="194" customFormat="1" ht="16.350000000000001" customHeight="1">
      <c r="A133" s="1578"/>
      <c r="B133" s="1970">
        <v>210</v>
      </c>
      <c r="C133" s="1991" t="s">
        <v>789</v>
      </c>
      <c r="D133" s="2043" t="s">
        <v>790</v>
      </c>
      <c r="E133" s="240"/>
      <c r="F133" s="229"/>
      <c r="G133" s="236"/>
      <c r="H133" s="232"/>
      <c r="I133" s="1926" t="s">
        <v>300</v>
      </c>
      <c r="J133" s="1924"/>
      <c r="K133" s="2030"/>
    </row>
    <row r="134" spans="1:12" s="194" customFormat="1" ht="16.350000000000001" customHeight="1">
      <c r="A134" s="1578"/>
      <c r="B134" s="1971"/>
      <c r="C134" s="1992"/>
      <c r="D134" s="2044"/>
      <c r="E134" s="240"/>
      <c r="F134" s="229"/>
      <c r="G134" s="1600"/>
      <c r="H134" s="1601"/>
      <c r="I134" s="1926"/>
      <c r="J134" s="1924"/>
      <c r="K134" s="2030"/>
    </row>
    <row r="135" spans="1:12" s="194" customFormat="1" ht="16.350000000000001" customHeight="1">
      <c r="A135" s="1578"/>
      <c r="B135" s="2090" t="s">
        <v>995</v>
      </c>
      <c r="C135" s="1984" t="s">
        <v>739</v>
      </c>
      <c r="D135" s="2050" t="s">
        <v>423</v>
      </c>
      <c r="E135" s="1594"/>
      <c r="F135" s="1595" t="s">
        <v>427</v>
      </c>
      <c r="G135" s="1596"/>
      <c r="H135" s="1597"/>
      <c r="I135" s="1925" t="s">
        <v>300</v>
      </c>
      <c r="J135" s="1922"/>
      <c r="K135" s="2032"/>
    </row>
    <row r="136" spans="1:12" s="194" customFormat="1" ht="16.350000000000001" customHeight="1">
      <c r="A136" s="1578"/>
      <c r="B136" s="2091"/>
      <c r="C136" s="1985"/>
      <c r="D136" s="2051"/>
      <c r="E136" s="193"/>
      <c r="F136" s="207" t="s">
        <v>2444</v>
      </c>
      <c r="G136" s="1593"/>
      <c r="H136" s="1612"/>
      <c r="I136" s="1927"/>
      <c r="J136" s="1923"/>
      <c r="K136" s="2026"/>
      <c r="L136" s="33"/>
    </row>
    <row r="137" spans="1:12" s="194" customFormat="1" ht="16.350000000000001" customHeight="1">
      <c r="A137" s="1578"/>
      <c r="B137" s="2052" t="s">
        <v>1074</v>
      </c>
      <c r="C137" s="1991" t="s">
        <v>740</v>
      </c>
      <c r="D137" s="2043" t="s">
        <v>741</v>
      </c>
      <c r="E137" s="240"/>
      <c r="F137" s="229"/>
      <c r="G137" s="236"/>
      <c r="H137" s="232"/>
      <c r="I137" s="1926" t="s">
        <v>300</v>
      </c>
      <c r="J137" s="1924"/>
      <c r="K137" s="2030"/>
    </row>
    <row r="138" spans="1:12" s="194" customFormat="1" ht="16.350000000000001" customHeight="1">
      <c r="A138" s="1578"/>
      <c r="B138" s="2053"/>
      <c r="C138" s="1992"/>
      <c r="D138" s="2044"/>
      <c r="E138" s="240"/>
      <c r="F138" s="1627"/>
      <c r="G138" s="1600"/>
      <c r="H138" s="1601"/>
      <c r="I138" s="1926"/>
      <c r="J138" s="1924"/>
      <c r="K138" s="2030"/>
    </row>
    <row r="139" spans="1:12" s="194" customFormat="1" ht="16.350000000000001" customHeight="1">
      <c r="A139" s="1578"/>
      <c r="B139" s="2054" t="s">
        <v>1073</v>
      </c>
      <c r="C139" s="1978" t="s">
        <v>100</v>
      </c>
      <c r="D139" s="1942" t="s">
        <v>749</v>
      </c>
      <c r="E139" s="1594" t="s">
        <v>428</v>
      </c>
      <c r="F139" s="1595" t="s">
        <v>427</v>
      </c>
      <c r="G139" s="1596"/>
      <c r="H139" s="1597"/>
      <c r="I139" s="2027" t="s">
        <v>300</v>
      </c>
      <c r="J139" s="1922"/>
      <c r="K139" s="2032"/>
    </row>
    <row r="140" spans="1:12" s="194" customFormat="1" ht="16.350000000000001" customHeight="1">
      <c r="A140" s="1578"/>
      <c r="B140" s="1961"/>
      <c r="C140" s="1978"/>
      <c r="D140" s="1942"/>
      <c r="E140" s="193"/>
      <c r="F140" s="207" t="s">
        <v>2418</v>
      </c>
      <c r="G140" s="1593"/>
      <c r="H140" s="192"/>
      <c r="I140" s="2028"/>
      <c r="J140" s="1923"/>
      <c r="K140" s="2026"/>
    </row>
    <row r="141" spans="1:12" s="194" customFormat="1" ht="16.350000000000001" customHeight="1">
      <c r="A141" s="1578"/>
      <c r="B141" s="2023" t="s">
        <v>751</v>
      </c>
      <c r="C141" s="1988" t="s">
        <v>750</v>
      </c>
      <c r="D141" s="2015" t="s">
        <v>752</v>
      </c>
      <c r="E141" s="240"/>
      <c r="F141" s="229"/>
      <c r="G141" s="236"/>
      <c r="H141" s="232"/>
      <c r="I141" s="2048" t="s">
        <v>300</v>
      </c>
      <c r="J141" s="1924"/>
      <c r="K141" s="2030"/>
    </row>
    <row r="142" spans="1:12" s="194" customFormat="1" ht="16.350000000000001" customHeight="1">
      <c r="A142" s="1578"/>
      <c r="B142" s="2009"/>
      <c r="C142" s="1978"/>
      <c r="D142" s="1942"/>
      <c r="E142" s="193"/>
      <c r="F142" s="207"/>
      <c r="G142" s="1593"/>
      <c r="H142" s="192"/>
      <c r="I142" s="2028"/>
      <c r="J142" s="1923"/>
      <c r="K142" s="2026"/>
    </row>
    <row r="143" spans="1:12" s="194" customFormat="1" ht="16.350000000000001" customHeight="1">
      <c r="A143" s="244"/>
      <c r="B143" s="2020" t="s">
        <v>996</v>
      </c>
      <c r="C143" s="2021" t="s">
        <v>742</v>
      </c>
      <c r="D143" s="2144" t="s">
        <v>743</v>
      </c>
      <c r="E143" s="1628" t="s">
        <v>428</v>
      </c>
      <c r="F143" s="1629" t="s">
        <v>427</v>
      </c>
      <c r="G143" s="1630"/>
      <c r="H143" s="1631"/>
      <c r="I143" s="2047" t="s">
        <v>300</v>
      </c>
      <c r="J143" s="2049"/>
      <c r="K143" s="2145"/>
    </row>
    <row r="144" spans="1:12" s="194" customFormat="1" ht="16.350000000000001" customHeight="1">
      <c r="A144" s="244"/>
      <c r="B144" s="1971"/>
      <c r="C144" s="1992"/>
      <c r="D144" s="2044"/>
      <c r="E144" s="240"/>
      <c r="F144" s="229" t="s">
        <v>2419</v>
      </c>
      <c r="G144" s="236"/>
      <c r="H144" s="232"/>
      <c r="I144" s="2048"/>
      <c r="J144" s="1924"/>
      <c r="K144" s="2030"/>
    </row>
    <row r="145" spans="1:17" s="194" customFormat="1" ht="16.350000000000001" customHeight="1">
      <c r="A145" s="244"/>
      <c r="B145" s="1974" t="s">
        <v>997</v>
      </c>
      <c r="C145" s="1984" t="s">
        <v>744</v>
      </c>
      <c r="D145" s="2050" t="s">
        <v>745</v>
      </c>
      <c r="E145" s="1594"/>
      <c r="F145" s="1595" t="s">
        <v>425</v>
      </c>
      <c r="G145" s="1596"/>
      <c r="H145" s="1597"/>
      <c r="I145" s="2027" t="s">
        <v>300</v>
      </c>
      <c r="J145" s="1922"/>
      <c r="K145" s="2032"/>
    </row>
    <row r="146" spans="1:17" s="194" customFormat="1" ht="16.350000000000001" customHeight="1">
      <c r="A146" s="244"/>
      <c r="B146" s="1975"/>
      <c r="C146" s="1985"/>
      <c r="D146" s="2051"/>
      <c r="E146" s="193"/>
      <c r="F146" s="207" t="s">
        <v>2420</v>
      </c>
      <c r="G146" s="235"/>
      <c r="H146" s="192"/>
      <c r="I146" s="2028"/>
      <c r="J146" s="1923"/>
      <c r="K146" s="2026"/>
    </row>
    <row r="147" spans="1:17" s="194" customFormat="1" ht="16.350000000000001" customHeight="1">
      <c r="A147" s="244"/>
      <c r="B147" s="1970" t="s">
        <v>998</v>
      </c>
      <c r="C147" s="1991" t="s">
        <v>418</v>
      </c>
      <c r="D147" s="2043" t="s">
        <v>854</v>
      </c>
      <c r="E147" s="240"/>
      <c r="F147" s="229" t="s">
        <v>425</v>
      </c>
      <c r="G147" s="236"/>
      <c r="H147" s="232"/>
      <c r="I147" s="2048" t="s">
        <v>300</v>
      </c>
      <c r="J147" s="1924"/>
      <c r="K147" s="2030"/>
    </row>
    <row r="148" spans="1:17" s="194" customFormat="1" ht="16.350000000000001" customHeight="1">
      <c r="A148" s="244"/>
      <c r="B148" s="1971"/>
      <c r="C148" s="1992"/>
      <c r="D148" s="2044"/>
      <c r="E148" s="240"/>
      <c r="F148" s="229" t="s">
        <v>2445</v>
      </c>
      <c r="G148" s="236"/>
      <c r="H148" s="232"/>
      <c r="I148" s="2048"/>
      <c r="J148" s="1924"/>
      <c r="K148" s="2030"/>
    </row>
    <row r="149" spans="1:17" s="194" customFormat="1" ht="30" customHeight="1">
      <c r="A149" s="244"/>
      <c r="B149" s="2142" t="s">
        <v>999</v>
      </c>
      <c r="C149" s="1984" t="s">
        <v>419</v>
      </c>
      <c r="D149" s="2050" t="s">
        <v>2105</v>
      </c>
      <c r="E149" s="1594" t="s">
        <v>428</v>
      </c>
      <c r="F149" s="1595" t="s">
        <v>427</v>
      </c>
      <c r="G149" s="1596"/>
      <c r="H149" s="1597"/>
      <c r="I149" s="2027" t="s">
        <v>300</v>
      </c>
      <c r="J149" s="1922"/>
      <c r="K149" s="2032"/>
    </row>
    <row r="150" spans="1:17" s="194" customFormat="1" ht="30" customHeight="1">
      <c r="A150" s="244"/>
      <c r="B150" s="2143"/>
      <c r="C150" s="1985"/>
      <c r="D150" s="2051"/>
      <c r="E150" s="193"/>
      <c r="F150" s="207" t="s">
        <v>756</v>
      </c>
      <c r="G150" s="235"/>
      <c r="H150" s="192"/>
      <c r="I150" s="2028"/>
      <c r="J150" s="1923"/>
      <c r="K150" s="2026"/>
    </row>
    <row r="151" spans="1:17" s="194" customFormat="1" ht="16.350000000000001" customHeight="1">
      <c r="A151" s="1578"/>
      <c r="B151" s="1967">
        <v>216</v>
      </c>
      <c r="C151" s="1998" t="s">
        <v>747</v>
      </c>
      <c r="D151" s="2012" t="s">
        <v>748</v>
      </c>
      <c r="E151" s="240"/>
      <c r="F151" s="229"/>
      <c r="G151" s="236"/>
      <c r="H151" s="232"/>
      <c r="I151" s="2048" t="s">
        <v>300</v>
      </c>
      <c r="J151" s="1923"/>
      <c r="K151" s="2030"/>
    </row>
    <row r="152" spans="1:17" s="194" customFormat="1" ht="16.350000000000001" customHeight="1">
      <c r="A152" s="1578"/>
      <c r="B152" s="1967"/>
      <c r="C152" s="1998"/>
      <c r="D152" s="2012"/>
      <c r="E152" s="240"/>
      <c r="F152" s="229"/>
      <c r="G152" s="1600"/>
      <c r="H152" s="232"/>
      <c r="I152" s="2048"/>
      <c r="J152" s="1933"/>
      <c r="K152" s="2030"/>
    </row>
    <row r="153" spans="1:17" s="194" customFormat="1" ht="16.350000000000001" customHeight="1">
      <c r="A153" s="1578"/>
      <c r="B153" s="1967"/>
      <c r="C153" s="1998"/>
      <c r="D153" s="2012"/>
      <c r="E153" s="240"/>
      <c r="F153" s="229"/>
      <c r="G153" s="1600"/>
      <c r="H153" s="1601"/>
      <c r="I153" s="2048"/>
      <c r="J153" s="1922"/>
      <c r="K153" s="2030"/>
    </row>
    <row r="154" spans="1:17" s="194" customFormat="1" ht="16.350000000000001" customHeight="1">
      <c r="A154" s="1578"/>
      <c r="B154" s="1961">
        <v>217</v>
      </c>
      <c r="C154" s="1978" t="s">
        <v>302</v>
      </c>
      <c r="D154" s="1942" t="s">
        <v>340</v>
      </c>
      <c r="E154" s="1594"/>
      <c r="F154" s="1595"/>
      <c r="G154" s="1596"/>
      <c r="H154" s="1597"/>
      <c r="I154" s="2098" t="s">
        <v>300</v>
      </c>
      <c r="J154" s="1933"/>
      <c r="K154" s="2032"/>
    </row>
    <row r="155" spans="1:17" s="194" customFormat="1" ht="16.350000000000001" customHeight="1">
      <c r="A155" s="1578"/>
      <c r="B155" s="1961"/>
      <c r="C155" s="1978"/>
      <c r="D155" s="1942"/>
      <c r="E155" s="193"/>
      <c r="F155" s="207"/>
      <c r="G155" s="1593"/>
      <c r="H155" s="192"/>
      <c r="I155" s="2098"/>
      <c r="J155" s="1933"/>
      <c r="K155" s="2026"/>
    </row>
    <row r="156" spans="1:17" s="189" customFormat="1" ht="16.350000000000001" customHeight="1">
      <c r="A156" s="1578"/>
      <c r="B156" s="2019" t="s">
        <v>1230</v>
      </c>
      <c r="C156" s="1988" t="s">
        <v>267</v>
      </c>
      <c r="D156" s="2012" t="s">
        <v>879</v>
      </c>
      <c r="E156" s="240" t="s">
        <v>428</v>
      </c>
      <c r="F156" s="229" t="s">
        <v>853</v>
      </c>
      <c r="G156" s="236"/>
      <c r="H156" s="232"/>
      <c r="I156" s="2048" t="s">
        <v>300</v>
      </c>
      <c r="J156" s="1924"/>
      <c r="K156" s="2030"/>
      <c r="L156" s="194"/>
      <c r="M156" s="194"/>
      <c r="N156" s="194"/>
      <c r="O156" s="194"/>
      <c r="P156" s="194"/>
      <c r="Q156" s="194"/>
    </row>
    <row r="157" spans="1:17" s="189" customFormat="1" ht="16.350000000000001" customHeight="1">
      <c r="A157" s="1578"/>
      <c r="B157" s="1961"/>
      <c r="C157" s="1978"/>
      <c r="D157" s="2015"/>
      <c r="E157" s="193"/>
      <c r="F157" s="207" t="s">
        <v>2446</v>
      </c>
      <c r="G157" s="235"/>
      <c r="H157" s="192"/>
      <c r="I157" s="2028"/>
      <c r="J157" s="1923"/>
      <c r="K157" s="2026"/>
      <c r="L157" s="33"/>
      <c r="M157" s="194"/>
      <c r="N157" s="194"/>
      <c r="O157" s="194"/>
      <c r="P157" s="194"/>
      <c r="Q157" s="194"/>
    </row>
    <row r="158" spans="1:17" s="33" customFormat="1" ht="16.350000000000001" customHeight="1">
      <c r="A158" s="1578"/>
      <c r="B158" s="1966" t="s">
        <v>1231</v>
      </c>
      <c r="C158" s="2140" t="s">
        <v>2448</v>
      </c>
      <c r="D158" s="2037" t="s">
        <v>2458</v>
      </c>
      <c r="E158" s="1608"/>
      <c r="F158" s="1609" t="s">
        <v>426</v>
      </c>
      <c r="G158" s="1632"/>
      <c r="H158" s="1633"/>
      <c r="I158" s="1929" t="s">
        <v>300</v>
      </c>
      <c r="J158" s="1931"/>
      <c r="K158" s="2033"/>
    </row>
    <row r="159" spans="1:17" s="33" customFormat="1" ht="16.350000000000001" customHeight="1">
      <c r="A159" s="1578"/>
      <c r="B159" s="1967"/>
      <c r="C159" s="2057"/>
      <c r="D159" s="2012"/>
      <c r="E159" s="240"/>
      <c r="F159" s="229" t="s">
        <v>2447</v>
      </c>
      <c r="G159" s="1600"/>
      <c r="H159" s="1601"/>
      <c r="I159" s="2048"/>
      <c r="J159" s="1924"/>
      <c r="K159" s="2030"/>
    </row>
    <row r="160" spans="1:17" s="33" customFormat="1" ht="16.350000000000001" customHeight="1">
      <c r="A160" s="1578"/>
      <c r="B160" s="1962" t="s">
        <v>1232</v>
      </c>
      <c r="C160" s="2022" t="s">
        <v>160</v>
      </c>
      <c r="D160" s="2011" t="s">
        <v>438</v>
      </c>
      <c r="E160" s="1594"/>
      <c r="F160" s="1595" t="s">
        <v>731</v>
      </c>
      <c r="G160" s="1634"/>
      <c r="H160" s="1635"/>
      <c r="I160" s="2027" t="s">
        <v>300</v>
      </c>
      <c r="J160" s="1922"/>
      <c r="K160" s="2032"/>
    </row>
    <row r="161" spans="1:17" s="33" customFormat="1" ht="16.350000000000001" customHeight="1">
      <c r="A161" s="1578"/>
      <c r="B161" s="1935"/>
      <c r="C161" s="1989"/>
      <c r="D161" s="2015"/>
      <c r="E161" s="193"/>
      <c r="F161" s="207" t="s">
        <v>2422</v>
      </c>
      <c r="G161" s="1593"/>
      <c r="H161" s="1612"/>
      <c r="I161" s="2028"/>
      <c r="J161" s="1923"/>
      <c r="K161" s="2026"/>
    </row>
    <row r="162" spans="1:17" s="33" customFormat="1" ht="16.350000000000001" customHeight="1">
      <c r="A162" s="244"/>
      <c r="B162" s="2146" t="s">
        <v>1949</v>
      </c>
      <c r="C162" s="2022" t="s">
        <v>303</v>
      </c>
      <c r="D162" s="2011" t="s">
        <v>338</v>
      </c>
      <c r="E162" s="1594"/>
      <c r="F162" s="1595"/>
      <c r="G162" s="1634"/>
      <c r="H162" s="1635"/>
      <c r="I162" s="2027" t="s">
        <v>611</v>
      </c>
      <c r="J162" s="1922"/>
      <c r="K162" s="2032"/>
      <c r="L162" s="194"/>
    </row>
    <row r="163" spans="1:17" s="33" customFormat="1" ht="16.350000000000001" customHeight="1">
      <c r="A163" s="244"/>
      <c r="B163" s="1935"/>
      <c r="C163" s="1989"/>
      <c r="D163" s="2015"/>
      <c r="E163" s="193"/>
      <c r="F163" s="207"/>
      <c r="G163" s="1593"/>
      <c r="H163" s="1612"/>
      <c r="I163" s="2028"/>
      <c r="J163" s="1923"/>
      <c r="K163" s="2026"/>
      <c r="L163" s="194"/>
    </row>
    <row r="164" spans="1:17" s="33" customFormat="1" ht="16.350000000000001" customHeight="1">
      <c r="A164" s="244"/>
      <c r="B164" s="1994" t="s">
        <v>1950</v>
      </c>
      <c r="C164" s="2057" t="s">
        <v>304</v>
      </c>
      <c r="D164" s="2012" t="s">
        <v>339</v>
      </c>
      <c r="E164" s="240"/>
      <c r="F164" s="229"/>
      <c r="G164" s="1600"/>
      <c r="H164" s="1601"/>
      <c r="I164" s="2048" t="s">
        <v>611</v>
      </c>
      <c r="J164" s="1924"/>
      <c r="K164" s="2030"/>
      <c r="L164" s="194"/>
    </row>
    <row r="165" spans="1:17" s="33" customFormat="1" ht="16.350000000000001" customHeight="1" thickBot="1">
      <c r="A165" s="244"/>
      <c r="B165" s="1995"/>
      <c r="C165" s="2155"/>
      <c r="D165" s="2039"/>
      <c r="E165" s="1602"/>
      <c r="F165" s="1603"/>
      <c r="G165" s="1604"/>
      <c r="H165" s="1605"/>
      <c r="I165" s="2071"/>
      <c r="J165" s="2072"/>
      <c r="K165" s="2031"/>
      <c r="L165" s="194"/>
    </row>
    <row r="166" spans="1:17" s="194" customFormat="1" ht="16.350000000000001" customHeight="1" thickTop="1">
      <c r="A166" s="1579"/>
      <c r="B166" s="2141">
        <v>301</v>
      </c>
      <c r="C166" s="1993" t="s">
        <v>158</v>
      </c>
      <c r="D166" s="2029" t="s">
        <v>753</v>
      </c>
      <c r="E166" s="1589"/>
      <c r="F166" s="1590" t="s">
        <v>427</v>
      </c>
      <c r="G166" s="1591"/>
      <c r="H166" s="1592"/>
      <c r="I166" s="2097" t="s">
        <v>300</v>
      </c>
      <c r="J166" s="1932"/>
      <c r="K166" s="2025"/>
    </row>
    <row r="167" spans="1:17" s="194" customFormat="1" ht="16.350000000000001" customHeight="1">
      <c r="A167" s="1578"/>
      <c r="B167" s="1961"/>
      <c r="C167" s="1978"/>
      <c r="D167" s="1942"/>
      <c r="E167" s="193"/>
      <c r="F167" s="207" t="s">
        <v>2421</v>
      </c>
      <c r="G167" s="235"/>
      <c r="H167" s="192"/>
      <c r="I167" s="2098"/>
      <c r="J167" s="1933"/>
      <c r="K167" s="2026"/>
    </row>
    <row r="168" spans="1:17" s="194" customFormat="1" ht="25.35" customHeight="1">
      <c r="A168" s="1936" t="s">
        <v>431</v>
      </c>
      <c r="B168" s="1968">
        <v>302</v>
      </c>
      <c r="C168" s="1988" t="s">
        <v>435</v>
      </c>
      <c r="D168" s="2012" t="s">
        <v>880</v>
      </c>
      <c r="E168" s="240" t="s">
        <v>428</v>
      </c>
      <c r="F168" s="229" t="s">
        <v>425</v>
      </c>
      <c r="G168" s="236"/>
      <c r="H168" s="232"/>
      <c r="I168" s="2048" t="s">
        <v>300</v>
      </c>
      <c r="J168" s="1924"/>
      <c r="K168" s="2030"/>
    </row>
    <row r="169" spans="1:17" s="194" customFormat="1" ht="25.35" customHeight="1">
      <c r="A169" s="1936"/>
      <c r="B169" s="1969"/>
      <c r="C169" s="1978"/>
      <c r="D169" s="2015"/>
      <c r="E169" s="193"/>
      <c r="F169" s="207" t="s">
        <v>2404</v>
      </c>
      <c r="G169" s="1593"/>
      <c r="H169" s="192"/>
      <c r="I169" s="2028"/>
      <c r="J169" s="1923"/>
      <c r="K169" s="2026"/>
    </row>
    <row r="170" spans="1:17" s="129" customFormat="1" ht="16.350000000000001" customHeight="1">
      <c r="A170" s="1936"/>
      <c r="B170" s="1968">
        <v>303</v>
      </c>
      <c r="C170" s="1988" t="s">
        <v>101</v>
      </c>
      <c r="D170" s="2012" t="s">
        <v>2100</v>
      </c>
      <c r="E170" s="2157" t="s">
        <v>2456</v>
      </c>
      <c r="F170" s="2159" t="s">
        <v>427</v>
      </c>
      <c r="G170" s="236"/>
      <c r="H170" s="232"/>
      <c r="I170" s="2098" t="s">
        <v>301</v>
      </c>
      <c r="J170" s="1933"/>
      <c r="K170" s="2032"/>
      <c r="L170" s="194"/>
      <c r="M170" s="194"/>
      <c r="N170" s="194"/>
      <c r="O170" s="194"/>
      <c r="P170" s="194"/>
      <c r="Q170" s="194"/>
    </row>
    <row r="171" spans="1:17" s="129" customFormat="1" ht="16.350000000000001" customHeight="1">
      <c r="A171" s="1936"/>
      <c r="B171" s="1968"/>
      <c r="C171" s="1988"/>
      <c r="D171" s="2012"/>
      <c r="E171" s="2158"/>
      <c r="F171" s="2160"/>
      <c r="G171" s="1636"/>
      <c r="H171" s="232"/>
      <c r="I171" s="2098"/>
      <c r="J171" s="1933"/>
      <c r="K171" s="2030"/>
      <c r="L171" s="194"/>
      <c r="M171" s="194"/>
      <c r="N171" s="194"/>
      <c r="O171" s="194"/>
      <c r="P171" s="194"/>
      <c r="Q171" s="194"/>
    </row>
    <row r="172" spans="1:17" s="194" customFormat="1" ht="16.350000000000001" customHeight="1">
      <c r="A172" s="1578"/>
      <c r="B172" s="1968"/>
      <c r="C172" s="1988"/>
      <c r="D172" s="2012"/>
      <c r="E172" s="2158"/>
      <c r="F172" s="2160" t="s">
        <v>2449</v>
      </c>
      <c r="G172" s="1636"/>
      <c r="H172" s="232"/>
      <c r="I172" s="2098"/>
      <c r="J172" s="1933"/>
      <c r="K172" s="2030"/>
    </row>
    <row r="173" spans="1:17" s="129" customFormat="1" ht="16.350000000000001" customHeight="1">
      <c r="A173" s="1578"/>
      <c r="B173" s="1969"/>
      <c r="C173" s="1978"/>
      <c r="D173" s="2015"/>
      <c r="E173" s="2164"/>
      <c r="F173" s="2165"/>
      <c r="G173" s="1593"/>
      <c r="H173" s="1612"/>
      <c r="I173" s="2098"/>
      <c r="J173" s="1933"/>
      <c r="K173" s="2026"/>
      <c r="L173" s="33"/>
      <c r="M173" s="194"/>
      <c r="N173" s="194"/>
      <c r="O173" s="194"/>
      <c r="P173" s="194"/>
      <c r="Q173" s="194"/>
    </row>
    <row r="174" spans="1:17" s="194" customFormat="1" ht="16.350000000000001" customHeight="1">
      <c r="A174" s="1578"/>
      <c r="B174" s="1963" t="s">
        <v>1228</v>
      </c>
      <c r="C174" s="1988" t="s">
        <v>224</v>
      </c>
      <c r="D174" s="2077" t="s">
        <v>288</v>
      </c>
      <c r="E174" s="1608"/>
      <c r="F174" s="1609"/>
      <c r="G174" s="1610"/>
      <c r="H174" s="1611"/>
      <c r="I174" s="2058" t="s">
        <v>300</v>
      </c>
      <c r="J174" s="2060"/>
      <c r="K174" s="2033"/>
    </row>
    <row r="175" spans="1:17" s="194" customFormat="1" ht="16.350000000000001" customHeight="1">
      <c r="A175" s="1578"/>
      <c r="B175" s="1961"/>
      <c r="C175" s="1978"/>
      <c r="D175" s="1942"/>
      <c r="E175" s="193"/>
      <c r="F175" s="207"/>
      <c r="G175" s="235"/>
      <c r="H175" s="192"/>
      <c r="I175" s="2098"/>
      <c r="J175" s="1933"/>
      <c r="K175" s="2026"/>
    </row>
    <row r="176" spans="1:17" s="194" customFormat="1" ht="16.350000000000001" customHeight="1">
      <c r="A176" s="244"/>
      <c r="B176" s="1963" t="s">
        <v>1229</v>
      </c>
      <c r="C176" s="1988" t="s">
        <v>232</v>
      </c>
      <c r="D176" s="2077" t="s">
        <v>291</v>
      </c>
      <c r="E176" s="1608"/>
      <c r="F176" s="1609" t="s">
        <v>426</v>
      </c>
      <c r="G176" s="1610"/>
      <c r="H176" s="1611"/>
      <c r="I176" s="1929" t="s">
        <v>300</v>
      </c>
      <c r="J176" s="1931"/>
      <c r="K176" s="2033"/>
    </row>
    <row r="177" spans="1:11" s="194" customFormat="1" ht="16.350000000000001" customHeight="1">
      <c r="A177" s="244"/>
      <c r="B177" s="1961"/>
      <c r="C177" s="1978"/>
      <c r="D177" s="1942"/>
      <c r="E177" s="193"/>
      <c r="F177" s="207" t="s">
        <v>2450</v>
      </c>
      <c r="G177" s="235"/>
      <c r="H177" s="192"/>
      <c r="I177" s="2028"/>
      <c r="J177" s="1923"/>
      <c r="K177" s="2026"/>
    </row>
    <row r="178" spans="1:11" s="194" customFormat="1" ht="16.350000000000001" customHeight="1">
      <c r="A178" s="1578"/>
      <c r="B178" s="1966">
        <v>305</v>
      </c>
      <c r="C178" s="2140" t="s">
        <v>243</v>
      </c>
      <c r="D178" s="2156" t="s">
        <v>273</v>
      </c>
      <c r="E178" s="1608"/>
      <c r="F178" s="1609" t="s">
        <v>426</v>
      </c>
      <c r="G178" s="1632"/>
      <c r="H178" s="1633"/>
      <c r="I178" s="1929" t="s">
        <v>300</v>
      </c>
      <c r="J178" s="1931"/>
      <c r="K178" s="2033"/>
    </row>
    <row r="179" spans="1:11" s="194" customFormat="1" ht="16.350000000000001" customHeight="1">
      <c r="A179" s="1578"/>
      <c r="B179" s="1967"/>
      <c r="C179" s="2057"/>
      <c r="D179" s="2139"/>
      <c r="E179" s="240"/>
      <c r="F179" s="229" t="s">
        <v>2451</v>
      </c>
      <c r="G179" s="1600"/>
      <c r="H179" s="1601"/>
      <c r="I179" s="2048"/>
      <c r="J179" s="1924"/>
      <c r="K179" s="2030"/>
    </row>
    <row r="180" spans="1:11" s="194" customFormat="1" ht="25.35" customHeight="1">
      <c r="A180" s="1578"/>
      <c r="B180" s="1981" t="s">
        <v>330</v>
      </c>
      <c r="C180" s="1978" t="s">
        <v>421</v>
      </c>
      <c r="D180" s="1942" t="s">
        <v>2101</v>
      </c>
      <c r="E180" s="1594" t="s">
        <v>428</v>
      </c>
      <c r="F180" s="1595" t="s">
        <v>427</v>
      </c>
      <c r="G180" s="1596"/>
      <c r="H180" s="1597"/>
      <c r="I180" s="2098" t="s">
        <v>300</v>
      </c>
      <c r="J180" s="1933"/>
      <c r="K180" s="2032"/>
    </row>
    <row r="181" spans="1:11" s="194" customFormat="1" ht="25.35" customHeight="1">
      <c r="A181" s="1578"/>
      <c r="B181" s="1981"/>
      <c r="C181" s="1978"/>
      <c r="D181" s="1942"/>
      <c r="E181" s="193"/>
      <c r="F181" s="207" t="s">
        <v>766</v>
      </c>
      <c r="G181" s="235"/>
      <c r="H181" s="192"/>
      <c r="I181" s="2098"/>
      <c r="J181" s="1933"/>
      <c r="K181" s="2026"/>
    </row>
    <row r="182" spans="1:11" s="194" customFormat="1" ht="40.35" customHeight="1">
      <c r="A182" s="244"/>
      <c r="B182" s="1957" t="s">
        <v>332</v>
      </c>
      <c r="C182" s="2062" t="s">
        <v>783</v>
      </c>
      <c r="D182" s="2037" t="s">
        <v>763</v>
      </c>
      <c r="E182" s="1608"/>
      <c r="F182" s="1609" t="s">
        <v>426</v>
      </c>
      <c r="G182" s="1610"/>
      <c r="H182" s="1611"/>
      <c r="I182" s="1929" t="s">
        <v>300</v>
      </c>
      <c r="J182" s="1931"/>
      <c r="K182" s="2033"/>
    </row>
    <row r="183" spans="1:11" s="194" customFormat="1" ht="40.35" customHeight="1">
      <c r="A183" s="244"/>
      <c r="B183" s="1958"/>
      <c r="C183" s="1998"/>
      <c r="D183" s="2012"/>
      <c r="E183" s="240"/>
      <c r="F183" s="229" t="s">
        <v>759</v>
      </c>
      <c r="G183" s="1636"/>
      <c r="H183" s="232"/>
      <c r="I183" s="2048"/>
      <c r="J183" s="1924"/>
      <c r="K183" s="2030"/>
    </row>
    <row r="184" spans="1:11" s="194" customFormat="1" ht="40.35" customHeight="1">
      <c r="A184" s="1578"/>
      <c r="B184" s="1958"/>
      <c r="C184" s="1998"/>
      <c r="D184" s="2012"/>
      <c r="E184" s="240"/>
      <c r="F184" s="229"/>
      <c r="G184" s="1600"/>
      <c r="H184" s="232"/>
      <c r="I184" s="2048"/>
      <c r="J184" s="1924"/>
      <c r="K184" s="2030"/>
    </row>
    <row r="185" spans="1:11" s="194" customFormat="1" ht="45" customHeight="1">
      <c r="A185" s="1578"/>
      <c r="B185" s="1958"/>
      <c r="C185" s="1990" t="s">
        <v>2396</v>
      </c>
      <c r="D185" s="2011" t="s">
        <v>736</v>
      </c>
      <c r="E185" s="1594" t="s">
        <v>428</v>
      </c>
      <c r="F185" s="1595" t="s">
        <v>427</v>
      </c>
      <c r="G185" s="1596"/>
      <c r="H185" s="1597"/>
      <c r="I185" s="2027" t="s">
        <v>300</v>
      </c>
      <c r="J185" s="1922"/>
      <c r="K185" s="2032"/>
    </row>
    <row r="186" spans="1:11" s="194" customFormat="1" ht="45" customHeight="1">
      <c r="A186" s="1578"/>
      <c r="B186" s="1958"/>
      <c r="C186" s="1990"/>
      <c r="D186" s="2015"/>
      <c r="E186" s="193"/>
      <c r="F186" s="207" t="s">
        <v>759</v>
      </c>
      <c r="G186" s="235"/>
      <c r="H186" s="192"/>
      <c r="I186" s="2028"/>
      <c r="J186" s="1923"/>
      <c r="K186" s="2026"/>
    </row>
    <row r="187" spans="1:11" s="194" customFormat="1" ht="45" customHeight="1">
      <c r="A187" s="1578"/>
      <c r="B187" s="1958"/>
      <c r="C187" s="1989" t="s">
        <v>2397</v>
      </c>
      <c r="D187" s="2012" t="s">
        <v>736</v>
      </c>
      <c r="E187" s="240" t="s">
        <v>428</v>
      </c>
      <c r="F187" s="229" t="s">
        <v>427</v>
      </c>
      <c r="G187" s="236"/>
      <c r="H187" s="232"/>
      <c r="I187" s="2048" t="s">
        <v>300</v>
      </c>
      <c r="J187" s="1924"/>
      <c r="K187" s="2030"/>
    </row>
    <row r="188" spans="1:11" s="194" customFormat="1" ht="45" customHeight="1">
      <c r="A188" s="1578"/>
      <c r="B188" s="1980"/>
      <c r="C188" s="1990"/>
      <c r="D188" s="2015"/>
      <c r="E188" s="193"/>
      <c r="F188" s="207" t="s">
        <v>759</v>
      </c>
      <c r="G188" s="235"/>
      <c r="H188" s="192"/>
      <c r="I188" s="2028"/>
      <c r="J188" s="1923"/>
      <c r="K188" s="2026"/>
    </row>
    <row r="189" spans="1:11" s="194" customFormat="1" ht="16.350000000000001" customHeight="1">
      <c r="A189" s="1578"/>
      <c r="B189" s="2132" t="s">
        <v>999</v>
      </c>
      <c r="C189" s="2062" t="s">
        <v>166</v>
      </c>
      <c r="D189" s="2037" t="s">
        <v>775</v>
      </c>
      <c r="E189" s="1637"/>
      <c r="F189" s="1609" t="s">
        <v>426</v>
      </c>
      <c r="G189" s="1610"/>
      <c r="H189" s="1611"/>
      <c r="I189" s="2058" t="s">
        <v>300</v>
      </c>
      <c r="J189" s="2060"/>
      <c r="K189" s="2033"/>
    </row>
    <row r="190" spans="1:11" s="194" customFormat="1" ht="16.350000000000001" customHeight="1">
      <c r="A190" s="1881"/>
      <c r="B190" s="2133"/>
      <c r="C190" s="1998"/>
      <c r="D190" s="2012"/>
      <c r="E190" s="1598"/>
      <c r="F190" s="1920" t="s">
        <v>2405</v>
      </c>
      <c r="G190" s="236"/>
      <c r="H190" s="1883"/>
      <c r="I190" s="2028"/>
      <c r="J190" s="1923"/>
      <c r="K190" s="2030"/>
    </row>
    <row r="191" spans="1:11" s="194" customFormat="1" ht="16.350000000000001" customHeight="1">
      <c r="A191" s="1578"/>
      <c r="B191" s="2134"/>
      <c r="C191" s="1989"/>
      <c r="D191" s="2038"/>
      <c r="E191" s="1599"/>
      <c r="F191" s="1921"/>
      <c r="G191" s="235"/>
      <c r="H191" s="192"/>
      <c r="I191" s="2098"/>
      <c r="J191" s="1933"/>
      <c r="K191" s="2026"/>
    </row>
    <row r="192" spans="1:11" s="194" customFormat="1" ht="16.350000000000001" customHeight="1">
      <c r="A192" s="1578"/>
      <c r="B192" s="1961" t="s">
        <v>1299</v>
      </c>
      <c r="C192" s="1942" t="s">
        <v>1297</v>
      </c>
      <c r="D192" s="2138" t="s">
        <v>767</v>
      </c>
      <c r="E192" s="1594"/>
      <c r="F192" s="2168" t="s">
        <v>2423</v>
      </c>
      <c r="G192" s="1596"/>
      <c r="H192" s="1597"/>
      <c r="I192" s="1925" t="s">
        <v>300</v>
      </c>
      <c r="J192" s="1922"/>
      <c r="K192" s="2034"/>
    </row>
    <row r="193" spans="1:11" s="194" customFormat="1" ht="16.350000000000001" customHeight="1">
      <c r="A193" s="1578"/>
      <c r="B193" s="1961"/>
      <c r="C193" s="1942"/>
      <c r="D193" s="2139"/>
      <c r="E193" s="2158"/>
      <c r="F193" s="2160"/>
      <c r="G193" s="2169"/>
      <c r="H193" s="2161"/>
      <c r="I193" s="1926"/>
      <c r="J193" s="1924"/>
      <c r="K193" s="2035"/>
    </row>
    <row r="194" spans="1:11" s="194" customFormat="1" ht="16.350000000000001" customHeight="1">
      <c r="A194" s="1578"/>
      <c r="B194" s="1977" t="s">
        <v>1300</v>
      </c>
      <c r="C194" s="1942" t="s">
        <v>1298</v>
      </c>
      <c r="D194" s="2139"/>
      <c r="E194" s="2158"/>
      <c r="F194" s="2160"/>
      <c r="G194" s="2169"/>
      <c r="H194" s="2161"/>
      <c r="I194" s="1926"/>
      <c r="J194" s="1924"/>
      <c r="K194" s="2035"/>
    </row>
    <row r="195" spans="1:11" s="194" customFormat="1" ht="16.350000000000001" customHeight="1">
      <c r="A195" s="1578"/>
      <c r="B195" s="1977"/>
      <c r="C195" s="1942"/>
      <c r="D195" s="2139"/>
      <c r="E195" s="2158"/>
      <c r="F195" s="2160"/>
      <c r="G195" s="2169"/>
      <c r="H195" s="2161"/>
      <c r="I195" s="1926"/>
      <c r="J195" s="1924"/>
      <c r="K195" s="2035"/>
    </row>
    <row r="196" spans="1:11" s="194" customFormat="1" ht="16.350000000000001" customHeight="1">
      <c r="A196" s="1578"/>
      <c r="B196" s="1977" t="s">
        <v>1301</v>
      </c>
      <c r="C196" s="1942" t="s">
        <v>1304</v>
      </c>
      <c r="D196" s="2139"/>
      <c r="E196" s="2158"/>
      <c r="F196" s="2160"/>
      <c r="G196" s="2169"/>
      <c r="H196" s="2161"/>
      <c r="I196" s="1926"/>
      <c r="J196" s="1924"/>
      <c r="K196" s="2035"/>
    </row>
    <row r="197" spans="1:11" s="194" customFormat="1" ht="16.350000000000001" customHeight="1">
      <c r="A197" s="1578"/>
      <c r="B197" s="1977"/>
      <c r="C197" s="1942"/>
      <c r="D197" s="2139"/>
      <c r="E197" s="2158"/>
      <c r="F197" s="2160"/>
      <c r="G197" s="2169"/>
      <c r="H197" s="2161"/>
      <c r="I197" s="1926"/>
      <c r="J197" s="1924"/>
      <c r="K197" s="2035"/>
    </row>
    <row r="198" spans="1:11" s="194" customFormat="1" ht="16.350000000000001" customHeight="1">
      <c r="A198" s="1578"/>
      <c r="B198" s="1977" t="s">
        <v>1302</v>
      </c>
      <c r="C198" s="1942" t="s">
        <v>1305</v>
      </c>
      <c r="D198" s="2139"/>
      <c r="E198" s="2158"/>
      <c r="F198" s="2160"/>
      <c r="G198" s="2169"/>
      <c r="H198" s="2161"/>
      <c r="I198" s="1926"/>
      <c r="J198" s="1924"/>
      <c r="K198" s="2035"/>
    </row>
    <row r="199" spans="1:11" s="194" customFormat="1" ht="16.350000000000001" customHeight="1">
      <c r="A199" s="1578"/>
      <c r="B199" s="1977"/>
      <c r="C199" s="1942"/>
      <c r="D199" s="2139"/>
      <c r="E199" s="2158"/>
      <c r="F199" s="2160"/>
      <c r="G199" s="2169"/>
      <c r="H199" s="2161"/>
      <c r="I199" s="1926"/>
      <c r="J199" s="1924"/>
      <c r="K199" s="2035"/>
    </row>
    <row r="200" spans="1:11" s="194" customFormat="1" ht="16.350000000000001" customHeight="1">
      <c r="A200" s="1578"/>
      <c r="B200" s="1977" t="s">
        <v>1303</v>
      </c>
      <c r="C200" s="1942" t="s">
        <v>1306</v>
      </c>
      <c r="D200" s="2139"/>
      <c r="E200" s="2158"/>
      <c r="F200" s="2160"/>
      <c r="G200" s="2169"/>
      <c r="H200" s="2161"/>
      <c r="I200" s="1926"/>
      <c r="J200" s="1924"/>
      <c r="K200" s="2035"/>
    </row>
    <row r="201" spans="1:11" s="194" customFormat="1" ht="16.350000000000001" customHeight="1">
      <c r="A201" s="1578"/>
      <c r="B201" s="1977"/>
      <c r="C201" s="1942"/>
      <c r="D201" s="2038"/>
      <c r="E201" s="2164"/>
      <c r="F201" s="2165"/>
      <c r="G201" s="2170"/>
      <c r="H201" s="2162"/>
      <c r="I201" s="1927"/>
      <c r="J201" s="1923"/>
      <c r="K201" s="2036"/>
    </row>
    <row r="202" spans="1:11" s="194" customFormat="1" ht="25.35" customHeight="1">
      <c r="A202" s="1578"/>
      <c r="B202" s="1940" t="s">
        <v>999</v>
      </c>
      <c r="C202" s="1988" t="s">
        <v>430</v>
      </c>
      <c r="D202" s="2012" t="s">
        <v>881</v>
      </c>
      <c r="E202" s="240"/>
      <c r="F202" s="229" t="s">
        <v>427</v>
      </c>
      <c r="G202" s="236"/>
      <c r="H202" s="232"/>
      <c r="I202" s="2028" t="s">
        <v>300</v>
      </c>
      <c r="J202" s="1923"/>
      <c r="K202" s="2030"/>
    </row>
    <row r="203" spans="1:11" s="194" customFormat="1" ht="25.35" customHeight="1">
      <c r="A203" s="1578"/>
      <c r="B203" s="1941"/>
      <c r="C203" s="1986"/>
      <c r="D203" s="2015"/>
      <c r="E203" s="193"/>
      <c r="F203" s="207" t="s">
        <v>769</v>
      </c>
      <c r="G203" s="235"/>
      <c r="H203" s="192"/>
      <c r="I203" s="2098"/>
      <c r="J203" s="1933"/>
      <c r="K203" s="2026"/>
    </row>
    <row r="204" spans="1:11" s="194" customFormat="1" ht="16.350000000000001" customHeight="1">
      <c r="A204" s="1578"/>
      <c r="B204" s="1941" t="s">
        <v>999</v>
      </c>
      <c r="C204" s="1978" t="s">
        <v>422</v>
      </c>
      <c r="D204" s="2011" t="s">
        <v>855</v>
      </c>
      <c r="E204" s="1594" t="s">
        <v>428</v>
      </c>
      <c r="F204" s="1595" t="s">
        <v>427</v>
      </c>
      <c r="G204" s="1596"/>
      <c r="H204" s="1597"/>
      <c r="I204" s="2098" t="s">
        <v>300</v>
      </c>
      <c r="J204" s="1933"/>
      <c r="K204" s="2032"/>
    </row>
    <row r="205" spans="1:11" s="194" customFormat="1" ht="16.350000000000001" customHeight="1">
      <c r="A205" s="1578"/>
      <c r="B205" s="1941"/>
      <c r="C205" s="1978"/>
      <c r="D205" s="2015"/>
      <c r="E205" s="193"/>
      <c r="F205" s="207" t="s">
        <v>2424</v>
      </c>
      <c r="G205" s="235"/>
      <c r="H205" s="192"/>
      <c r="I205" s="2098"/>
      <c r="J205" s="1933"/>
      <c r="K205" s="2026"/>
    </row>
    <row r="206" spans="1:11" s="194" customFormat="1" ht="16.350000000000001" customHeight="1">
      <c r="A206" s="1578"/>
      <c r="B206" s="1940" t="s">
        <v>999</v>
      </c>
      <c r="C206" s="1988" t="s">
        <v>2106</v>
      </c>
      <c r="D206" s="2012" t="s">
        <v>2081</v>
      </c>
      <c r="E206" s="240"/>
      <c r="F206" s="229"/>
      <c r="G206" s="236"/>
      <c r="H206" s="232"/>
      <c r="I206" s="2028" t="s">
        <v>300</v>
      </c>
      <c r="J206" s="1923"/>
      <c r="K206" s="2030"/>
    </row>
    <row r="207" spans="1:11" s="194" customFormat="1" ht="16.350000000000001" customHeight="1">
      <c r="A207" s="1578"/>
      <c r="B207" s="1941"/>
      <c r="C207" s="1978"/>
      <c r="D207" s="2015"/>
      <c r="E207" s="193"/>
      <c r="F207" s="207"/>
      <c r="G207" s="235"/>
      <c r="H207" s="192"/>
      <c r="I207" s="2098"/>
      <c r="J207" s="1933"/>
      <c r="K207" s="2026"/>
    </row>
    <row r="208" spans="1:11" s="194" customFormat="1" ht="16.350000000000001" customHeight="1">
      <c r="A208" s="1578"/>
      <c r="B208" s="1969">
        <v>307</v>
      </c>
      <c r="C208" s="1978" t="s">
        <v>878</v>
      </c>
      <c r="D208" s="2011" t="s">
        <v>289</v>
      </c>
      <c r="E208" s="1594"/>
      <c r="F208" s="1595"/>
      <c r="G208" s="1596"/>
      <c r="H208" s="1597"/>
      <c r="I208" s="2098" t="s">
        <v>300</v>
      </c>
      <c r="J208" s="1933"/>
      <c r="K208" s="2032"/>
    </row>
    <row r="209" spans="1:17" s="194" customFormat="1" ht="16.350000000000001" customHeight="1">
      <c r="A209" s="1578"/>
      <c r="B209" s="1969"/>
      <c r="C209" s="1978"/>
      <c r="D209" s="2015"/>
      <c r="E209" s="1599"/>
      <c r="F209" s="207"/>
      <c r="G209" s="1593"/>
      <c r="H209" s="1612"/>
      <c r="I209" s="2098"/>
      <c r="J209" s="1933"/>
      <c r="K209" s="2026"/>
    </row>
    <row r="210" spans="1:17" s="194" customFormat="1" ht="16.350000000000001" customHeight="1">
      <c r="A210" s="1578"/>
      <c r="B210" s="1961">
        <v>308</v>
      </c>
      <c r="C210" s="1988" t="s">
        <v>856</v>
      </c>
      <c r="D210" s="2011" t="s">
        <v>921</v>
      </c>
      <c r="E210" s="1594"/>
      <c r="F210" s="1595"/>
      <c r="G210" s="1596"/>
      <c r="H210" s="1597"/>
      <c r="I210" s="2098" t="s">
        <v>859</v>
      </c>
      <c r="J210" s="1933"/>
      <c r="K210" s="2032"/>
    </row>
    <row r="211" spans="1:17" s="194" customFormat="1" ht="16.350000000000001" customHeight="1">
      <c r="A211" s="1578"/>
      <c r="B211" s="1961"/>
      <c r="C211" s="1978"/>
      <c r="D211" s="2015"/>
      <c r="E211" s="1599"/>
      <c r="F211" s="207"/>
      <c r="G211" s="1593"/>
      <c r="H211" s="1612"/>
      <c r="I211" s="2098"/>
      <c r="J211" s="1933"/>
      <c r="K211" s="2026"/>
    </row>
    <row r="212" spans="1:17" s="194" customFormat="1" ht="16.350000000000001" customHeight="1">
      <c r="A212" s="1578"/>
      <c r="B212" s="1961">
        <v>309</v>
      </c>
      <c r="C212" s="1978" t="s">
        <v>860</v>
      </c>
      <c r="D212" s="2011" t="s">
        <v>922</v>
      </c>
      <c r="E212" s="1594"/>
      <c r="F212" s="1595"/>
      <c r="G212" s="1596"/>
      <c r="H212" s="1597"/>
      <c r="I212" s="2098" t="s">
        <v>859</v>
      </c>
      <c r="J212" s="1933"/>
      <c r="K212" s="2032"/>
    </row>
    <row r="213" spans="1:17" s="194" customFormat="1" ht="16.350000000000001" customHeight="1">
      <c r="A213" s="1578"/>
      <c r="B213" s="1961"/>
      <c r="C213" s="1978"/>
      <c r="D213" s="2015"/>
      <c r="E213" s="1599"/>
      <c r="F213" s="207"/>
      <c r="G213" s="1593"/>
      <c r="H213" s="1612"/>
      <c r="I213" s="2098"/>
      <c r="J213" s="1933"/>
      <c r="K213" s="2026"/>
    </row>
    <row r="214" spans="1:17" s="129" customFormat="1" ht="16.350000000000001" customHeight="1">
      <c r="A214" s="1578"/>
      <c r="B214" s="1961">
        <v>310</v>
      </c>
      <c r="C214" s="1978" t="s">
        <v>223</v>
      </c>
      <c r="D214" s="1942" t="s">
        <v>434</v>
      </c>
      <c r="E214" s="1594"/>
      <c r="F214" s="1595"/>
      <c r="G214" s="1596"/>
      <c r="H214" s="1597"/>
      <c r="I214" s="2098" t="s">
        <v>300</v>
      </c>
      <c r="J214" s="1933"/>
      <c r="K214" s="2032"/>
      <c r="L214" s="194"/>
      <c r="M214" s="194"/>
      <c r="N214" s="194"/>
      <c r="O214" s="194"/>
      <c r="P214" s="194"/>
      <c r="Q214" s="194"/>
    </row>
    <row r="215" spans="1:17" s="129" customFormat="1" ht="16.350000000000001" customHeight="1" thickBot="1">
      <c r="A215" s="1578"/>
      <c r="B215" s="1961"/>
      <c r="C215" s="1986"/>
      <c r="D215" s="1942"/>
      <c r="E215" s="193"/>
      <c r="F215" s="207"/>
      <c r="G215" s="235"/>
      <c r="H215" s="192"/>
      <c r="I215" s="2098"/>
      <c r="J215" s="1933"/>
      <c r="K215" s="2026"/>
      <c r="L215" s="33"/>
      <c r="M215" s="194"/>
      <c r="N215" s="194"/>
      <c r="O215" s="194"/>
      <c r="P215" s="194"/>
      <c r="Q215" s="194"/>
    </row>
    <row r="216" spans="1:17" s="194" customFormat="1" ht="16.350000000000001" customHeight="1" thickTop="1">
      <c r="A216" s="243"/>
      <c r="B216" s="2086">
        <v>401</v>
      </c>
      <c r="C216" s="2135" t="s">
        <v>866</v>
      </c>
      <c r="D216" s="2073"/>
      <c r="E216" s="1589"/>
      <c r="F216" s="1590"/>
      <c r="G216" s="1591"/>
      <c r="H216" s="1592"/>
      <c r="I216" s="2097" t="s">
        <v>300</v>
      </c>
      <c r="J216" s="1932"/>
      <c r="K216" s="2025"/>
    </row>
    <row r="217" spans="1:17" s="194" customFormat="1" ht="16.350000000000001" customHeight="1">
      <c r="A217" s="1936" t="s">
        <v>923</v>
      </c>
      <c r="B217" s="1961"/>
      <c r="C217" s="2136"/>
      <c r="D217" s="2012"/>
      <c r="E217" s="240"/>
      <c r="F217" s="229"/>
      <c r="G217" s="236"/>
      <c r="H217" s="232"/>
      <c r="I217" s="2098"/>
      <c r="J217" s="1933"/>
      <c r="K217" s="2030"/>
    </row>
    <row r="218" spans="1:17" s="194" customFormat="1" ht="16.350000000000001" customHeight="1">
      <c r="A218" s="1936"/>
      <c r="B218" s="1961">
        <v>402</v>
      </c>
      <c r="C218" s="2137" t="s">
        <v>867</v>
      </c>
      <c r="D218" s="2011"/>
      <c r="E218" s="1594"/>
      <c r="F218" s="1595"/>
      <c r="G218" s="1596"/>
      <c r="H218" s="1597"/>
      <c r="I218" s="2098" t="s">
        <v>300</v>
      </c>
      <c r="J218" s="1933"/>
      <c r="K218" s="2032"/>
    </row>
    <row r="219" spans="1:17" s="194" customFormat="1" ht="16.350000000000001" customHeight="1">
      <c r="A219" s="1936"/>
      <c r="B219" s="1961"/>
      <c r="C219" s="2136"/>
      <c r="D219" s="2012"/>
      <c r="E219" s="240"/>
      <c r="F219" s="229"/>
      <c r="G219" s="236"/>
      <c r="H219" s="232"/>
      <c r="I219" s="2027"/>
      <c r="J219" s="1922"/>
      <c r="K219" s="2030"/>
    </row>
    <row r="220" spans="1:17" s="194" customFormat="1" ht="16.350000000000001" customHeight="1">
      <c r="A220" s="1936"/>
      <c r="B220" s="2009"/>
      <c r="C220" s="1978" t="s">
        <v>2074</v>
      </c>
      <c r="D220" s="2011" t="s">
        <v>910</v>
      </c>
      <c r="E220" s="1594"/>
      <c r="F220" s="1595"/>
      <c r="G220" s="1596"/>
      <c r="H220" s="1597"/>
      <c r="I220" s="2098"/>
      <c r="J220" s="1933" t="s">
        <v>300</v>
      </c>
      <c r="K220" s="2032"/>
    </row>
    <row r="221" spans="1:17" s="194" customFormat="1" ht="16.350000000000001" customHeight="1">
      <c r="A221" s="1936"/>
      <c r="B221" s="2009"/>
      <c r="C221" s="1978"/>
      <c r="D221" s="2012"/>
      <c r="E221" s="240"/>
      <c r="F221" s="229"/>
      <c r="G221" s="236"/>
      <c r="H221" s="232"/>
      <c r="I221" s="2098"/>
      <c r="J221" s="1933"/>
      <c r="K221" s="2030"/>
    </row>
    <row r="222" spans="1:17" s="194" customFormat="1" ht="16.350000000000001" customHeight="1">
      <c r="A222" s="1936"/>
      <c r="B222" s="2009"/>
      <c r="C222" s="1978"/>
      <c r="D222" s="2012"/>
      <c r="E222" s="240"/>
      <c r="F222" s="229"/>
      <c r="G222" s="236"/>
      <c r="H222" s="232"/>
      <c r="I222" s="2098"/>
      <c r="J222" s="1933"/>
      <c r="K222" s="2030"/>
    </row>
    <row r="223" spans="1:17" s="194" customFormat="1" ht="16.350000000000001" customHeight="1">
      <c r="A223" s="1578"/>
      <c r="B223" s="1961">
        <v>404</v>
      </c>
      <c r="C223" s="1978" t="s">
        <v>2054</v>
      </c>
      <c r="D223" s="2011" t="s">
        <v>911</v>
      </c>
      <c r="E223" s="1594"/>
      <c r="F223" s="1595"/>
      <c r="G223" s="1596"/>
      <c r="H223" s="1597"/>
      <c r="I223" s="2098"/>
      <c r="J223" s="1933" t="s">
        <v>300</v>
      </c>
      <c r="K223" s="2032"/>
    </row>
    <row r="224" spans="1:17" s="194" customFormat="1" ht="16.350000000000001" customHeight="1" thickBot="1">
      <c r="A224" s="385"/>
      <c r="B224" s="2163"/>
      <c r="C224" s="2128"/>
      <c r="D224" s="2039"/>
      <c r="E224" s="1602"/>
      <c r="F224" s="1603"/>
      <c r="G224" s="1640"/>
      <c r="H224" s="1641"/>
      <c r="I224" s="2130"/>
      <c r="J224" s="2129"/>
      <c r="K224" s="2031"/>
    </row>
    <row r="225" spans="1:11" s="194" customFormat="1" ht="16.350000000000001" customHeight="1" thickTop="1">
      <c r="A225" s="1964" t="s">
        <v>917</v>
      </c>
      <c r="B225" s="1961">
        <v>405</v>
      </c>
      <c r="C225" s="1978" t="s">
        <v>913</v>
      </c>
      <c r="D225" s="2011" t="s">
        <v>914</v>
      </c>
      <c r="E225" s="1594"/>
      <c r="F225" s="1595"/>
      <c r="G225" s="1596"/>
      <c r="H225" s="1597"/>
      <c r="I225" s="2098"/>
      <c r="J225" s="1933" t="s">
        <v>300</v>
      </c>
      <c r="K225" s="2032"/>
    </row>
    <row r="226" spans="1:11" s="194" customFormat="1" ht="16.350000000000001" customHeight="1">
      <c r="A226" s="1936"/>
      <c r="B226" s="1961"/>
      <c r="C226" s="1986"/>
      <c r="D226" s="2012"/>
      <c r="E226" s="240"/>
      <c r="F226" s="229"/>
      <c r="G226" s="236"/>
      <c r="H226" s="232"/>
      <c r="I226" s="2098"/>
      <c r="J226" s="1933"/>
      <c r="K226" s="2030"/>
    </row>
    <row r="227" spans="1:11" s="194" customFormat="1" ht="16.350000000000001" customHeight="1">
      <c r="A227" s="1936"/>
      <c r="B227" s="1961"/>
      <c r="C227" s="1986"/>
      <c r="D227" s="2012"/>
      <c r="E227" s="240"/>
      <c r="F227" s="229"/>
      <c r="G227" s="236"/>
      <c r="H227" s="232"/>
      <c r="I227" s="2098"/>
      <c r="J227" s="1933"/>
      <c r="K227" s="2030"/>
    </row>
    <row r="228" spans="1:11" s="194" customFormat="1" ht="16.350000000000001" customHeight="1">
      <c r="A228" s="1936"/>
      <c r="B228" s="1961">
        <v>406</v>
      </c>
      <c r="C228" s="1978" t="s">
        <v>915</v>
      </c>
      <c r="D228" s="2011" t="s">
        <v>916</v>
      </c>
      <c r="E228" s="1594"/>
      <c r="F228" s="1595"/>
      <c r="G228" s="1596"/>
      <c r="H228" s="1597"/>
      <c r="I228" s="2098"/>
      <c r="J228" s="1933" t="s">
        <v>300</v>
      </c>
      <c r="K228" s="2032"/>
    </row>
    <row r="229" spans="1:11" s="194" customFormat="1" ht="16.350000000000001" customHeight="1">
      <c r="A229" s="1965"/>
      <c r="B229" s="1961"/>
      <c r="C229" s="1986"/>
      <c r="D229" s="2012"/>
      <c r="E229" s="240"/>
      <c r="F229" s="229"/>
      <c r="G229" s="236"/>
      <c r="H229" s="232"/>
      <c r="I229" s="2027"/>
      <c r="J229" s="1922"/>
      <c r="K229" s="2030"/>
    </row>
    <row r="230" spans="1:11" s="194" customFormat="1" ht="16.350000000000001" customHeight="1">
      <c r="A230" s="386"/>
      <c r="B230" s="1961">
        <v>407</v>
      </c>
      <c r="C230" s="1978" t="s">
        <v>918</v>
      </c>
      <c r="D230" s="2011" t="s">
        <v>920</v>
      </c>
      <c r="E230" s="1594"/>
      <c r="F230" s="1595"/>
      <c r="G230" s="1596"/>
      <c r="H230" s="1597"/>
      <c r="I230" s="2098"/>
      <c r="J230" s="1933" t="s">
        <v>300</v>
      </c>
      <c r="K230" s="2032"/>
    </row>
    <row r="231" spans="1:11" s="194" customFormat="1" ht="16.350000000000001" customHeight="1">
      <c r="A231" s="1936" t="s">
        <v>924</v>
      </c>
      <c r="B231" s="1961"/>
      <c r="C231" s="1986"/>
      <c r="D231" s="2012"/>
      <c r="E231" s="240"/>
      <c r="F231" s="229"/>
      <c r="G231" s="236"/>
      <c r="H231" s="232"/>
      <c r="I231" s="2098"/>
      <c r="J231" s="1933"/>
      <c r="K231" s="2030"/>
    </row>
    <row r="232" spans="1:11" s="194" customFormat="1" ht="16.350000000000001" customHeight="1">
      <c r="A232" s="1936"/>
      <c r="B232" s="1961"/>
      <c r="C232" s="1986"/>
      <c r="D232" s="2012"/>
      <c r="E232" s="240"/>
      <c r="F232" s="229"/>
      <c r="G232" s="236"/>
      <c r="H232" s="232"/>
      <c r="I232" s="2098"/>
      <c r="J232" s="1933"/>
      <c r="K232" s="2030"/>
    </row>
    <row r="233" spans="1:11" s="194" customFormat="1" ht="16.350000000000001" customHeight="1">
      <c r="A233" s="1936"/>
      <c r="B233" s="1961">
        <v>408</v>
      </c>
      <c r="C233" s="1978" t="s">
        <v>919</v>
      </c>
      <c r="D233" s="2011" t="s">
        <v>920</v>
      </c>
      <c r="E233" s="1594"/>
      <c r="F233" s="1595"/>
      <c r="G233" s="1596"/>
      <c r="H233" s="1597"/>
      <c r="I233" s="2098"/>
      <c r="J233" s="1933" t="s">
        <v>300</v>
      </c>
      <c r="K233" s="2032"/>
    </row>
    <row r="234" spans="1:11" s="194" customFormat="1" ht="16.350000000000001" customHeight="1">
      <c r="A234" s="1936"/>
      <c r="B234" s="1962"/>
      <c r="C234" s="1986"/>
      <c r="D234" s="2012"/>
      <c r="E234" s="240"/>
      <c r="F234" s="229"/>
      <c r="G234" s="236"/>
      <c r="H234" s="232"/>
      <c r="I234" s="2027"/>
      <c r="J234" s="1922"/>
      <c r="K234" s="2030"/>
    </row>
    <row r="235" spans="1:11" s="194" customFormat="1" ht="16.350000000000001" customHeight="1" thickBot="1">
      <c r="A235" s="244"/>
      <c r="B235" s="1962"/>
      <c r="C235" s="1986"/>
      <c r="D235" s="2012"/>
      <c r="E235" s="240"/>
      <c r="F235" s="229"/>
      <c r="G235" s="236"/>
      <c r="H235" s="232"/>
      <c r="I235" s="2027"/>
      <c r="J235" s="1922"/>
      <c r="K235" s="2030"/>
    </row>
    <row r="236" spans="1:11" s="194" customFormat="1" ht="16.350000000000001" customHeight="1" thickTop="1">
      <c r="A236" s="243"/>
      <c r="B236" s="1987">
        <v>501</v>
      </c>
      <c r="C236" s="1993" t="s">
        <v>861</v>
      </c>
      <c r="D236" s="2073" t="s">
        <v>862</v>
      </c>
      <c r="E236" s="1589"/>
      <c r="F236" s="1590"/>
      <c r="G236" s="1591"/>
      <c r="H236" s="1592"/>
      <c r="I236" s="2097"/>
      <c r="J236" s="1932" t="s">
        <v>300</v>
      </c>
      <c r="K236" s="2025"/>
    </row>
    <row r="237" spans="1:11" s="194" customFormat="1" ht="16.350000000000001" customHeight="1">
      <c r="A237" s="244"/>
      <c r="B237" s="1969"/>
      <c r="C237" s="1978"/>
      <c r="D237" s="2015"/>
      <c r="E237" s="193"/>
      <c r="F237" s="207"/>
      <c r="G237" s="235"/>
      <c r="H237" s="192"/>
      <c r="I237" s="2098"/>
      <c r="J237" s="1933"/>
      <c r="K237" s="2026"/>
    </row>
    <row r="238" spans="1:11" s="194" customFormat="1" ht="40.35" customHeight="1">
      <c r="A238" s="1936" t="s">
        <v>882</v>
      </c>
      <c r="B238" s="2154" t="s">
        <v>331</v>
      </c>
      <c r="C238" s="1978" t="s">
        <v>883</v>
      </c>
      <c r="D238" s="1942" t="s">
        <v>2398</v>
      </c>
      <c r="E238" s="1594" t="s">
        <v>428</v>
      </c>
      <c r="F238" s="1595"/>
      <c r="G238" s="1596"/>
      <c r="H238" s="1597"/>
      <c r="I238" s="2098" t="s">
        <v>301</v>
      </c>
      <c r="J238" s="1933"/>
      <c r="K238" s="2032"/>
    </row>
    <row r="239" spans="1:11" s="194" customFormat="1" ht="40.35" customHeight="1">
      <c r="A239" s="1936"/>
      <c r="B239" s="2150"/>
      <c r="C239" s="1978"/>
      <c r="D239" s="1942"/>
      <c r="E239" s="193"/>
      <c r="F239" s="207"/>
      <c r="G239" s="235"/>
      <c r="H239" s="192"/>
      <c r="I239" s="2098"/>
      <c r="J239" s="1933"/>
      <c r="K239" s="2026"/>
    </row>
    <row r="240" spans="1:11" s="194" customFormat="1" ht="16.350000000000001" customHeight="1">
      <c r="A240" s="1936"/>
      <c r="B240" s="2166" t="s">
        <v>2253</v>
      </c>
      <c r="C240" s="2002" t="s">
        <v>885</v>
      </c>
      <c r="D240" s="2076" t="s">
        <v>894</v>
      </c>
      <c r="E240" s="1594" t="s">
        <v>428</v>
      </c>
      <c r="F240" s="1595" t="s">
        <v>427</v>
      </c>
      <c r="G240" s="1596"/>
      <c r="H240" s="1597"/>
      <c r="I240" s="1928" t="s">
        <v>300</v>
      </c>
      <c r="J240" s="1930" t="s">
        <v>300</v>
      </c>
      <c r="K240" s="2099"/>
    </row>
    <row r="241" spans="1:11" s="194" customFormat="1" ht="16.350000000000001" customHeight="1">
      <c r="A241" s="1936"/>
      <c r="B241" s="2167"/>
      <c r="C241" s="2062"/>
      <c r="D241" s="2037"/>
      <c r="E241" s="240"/>
      <c r="F241" s="229" t="s">
        <v>795</v>
      </c>
      <c r="G241" s="236"/>
      <c r="H241" s="232"/>
      <c r="I241" s="1929"/>
      <c r="J241" s="1931"/>
      <c r="K241" s="2033"/>
    </row>
    <row r="242" spans="1:11" s="194" customFormat="1" ht="16.350000000000001" customHeight="1">
      <c r="A242" s="1578"/>
      <c r="B242" s="2000" t="s">
        <v>751</v>
      </c>
      <c r="C242" s="2002" t="s">
        <v>892</v>
      </c>
      <c r="D242" s="2076" t="s">
        <v>2399</v>
      </c>
      <c r="E242" s="1594" t="s">
        <v>428</v>
      </c>
      <c r="F242" s="1595" t="s">
        <v>427</v>
      </c>
      <c r="G242" s="1596"/>
      <c r="H242" s="1597"/>
      <c r="I242" s="1928" t="s">
        <v>300</v>
      </c>
      <c r="J242" s="1930" t="s">
        <v>300</v>
      </c>
      <c r="K242" s="2099"/>
    </row>
    <row r="243" spans="1:11" s="194" customFormat="1" ht="16.350000000000001" customHeight="1">
      <c r="A243" s="1578"/>
      <c r="B243" s="2001"/>
      <c r="C243" s="2003"/>
      <c r="D243" s="2077"/>
      <c r="E243" s="193"/>
      <c r="F243" s="207" t="s">
        <v>893</v>
      </c>
      <c r="G243" s="235"/>
      <c r="H243" s="192"/>
      <c r="I243" s="2058"/>
      <c r="J243" s="2060"/>
      <c r="K243" s="2100"/>
    </row>
    <row r="244" spans="1:11" s="194" customFormat="1" ht="16.350000000000001" customHeight="1">
      <c r="A244" s="1578"/>
      <c r="B244" s="2000" t="s">
        <v>751</v>
      </c>
      <c r="C244" s="2061" t="s">
        <v>887</v>
      </c>
      <c r="D244" s="2059" t="s">
        <v>895</v>
      </c>
      <c r="E244" s="240" t="s">
        <v>428</v>
      </c>
      <c r="F244" s="229" t="s">
        <v>427</v>
      </c>
      <c r="G244" s="236"/>
      <c r="H244" s="232"/>
      <c r="I244" s="2092" t="s">
        <v>300</v>
      </c>
      <c r="J244" s="2065" t="s">
        <v>300</v>
      </c>
      <c r="K244" s="2101"/>
    </row>
    <row r="245" spans="1:11" s="194" customFormat="1" ht="16.350000000000001" customHeight="1">
      <c r="A245" s="1881"/>
      <c r="B245" s="2004"/>
      <c r="C245" s="1998"/>
      <c r="D245" s="2012"/>
      <c r="E245" s="240"/>
      <c r="F245" s="1920" t="s">
        <v>863</v>
      </c>
      <c r="G245" s="236"/>
      <c r="H245" s="1883"/>
      <c r="I245" s="2048"/>
      <c r="J245" s="1924"/>
      <c r="K245" s="2030"/>
    </row>
    <row r="246" spans="1:11" s="194" customFormat="1" ht="16.350000000000001" customHeight="1">
      <c r="A246" s="1578"/>
      <c r="B246" s="2001"/>
      <c r="C246" s="2062"/>
      <c r="D246" s="2037"/>
      <c r="E246" s="240"/>
      <c r="F246" s="1921"/>
      <c r="G246" s="236"/>
      <c r="H246" s="232"/>
      <c r="I246" s="1929"/>
      <c r="J246" s="1931"/>
      <c r="K246" s="2033"/>
    </row>
    <row r="247" spans="1:11" s="194" customFormat="1" ht="16.350000000000001" customHeight="1">
      <c r="A247" s="1578"/>
      <c r="B247" s="2000" t="s">
        <v>751</v>
      </c>
      <c r="C247" s="1986" t="s">
        <v>888</v>
      </c>
      <c r="D247" s="2011" t="s">
        <v>896</v>
      </c>
      <c r="E247" s="1594" t="s">
        <v>428</v>
      </c>
      <c r="F247" s="1595" t="s">
        <v>427</v>
      </c>
      <c r="G247" s="1596"/>
      <c r="H247" s="1597"/>
      <c r="I247" s="1925" t="s">
        <v>300</v>
      </c>
      <c r="J247" s="1922" t="s">
        <v>300</v>
      </c>
      <c r="K247" s="2032"/>
    </row>
    <row r="248" spans="1:11" s="194" customFormat="1" ht="16.350000000000001" customHeight="1">
      <c r="A248" s="1881"/>
      <c r="B248" s="2004"/>
      <c r="C248" s="1998"/>
      <c r="D248" s="2012"/>
      <c r="E248" s="240"/>
      <c r="F248" s="1920" t="s">
        <v>864</v>
      </c>
      <c r="G248" s="236"/>
      <c r="H248" s="1883"/>
      <c r="I248" s="1926"/>
      <c r="J248" s="1924"/>
      <c r="K248" s="2030"/>
    </row>
    <row r="249" spans="1:11" s="194" customFormat="1" ht="16.350000000000001" customHeight="1">
      <c r="A249" s="1578"/>
      <c r="B249" s="2001"/>
      <c r="C249" s="1988"/>
      <c r="D249" s="2015"/>
      <c r="E249" s="193"/>
      <c r="F249" s="1921"/>
      <c r="G249" s="235"/>
      <c r="H249" s="192"/>
      <c r="I249" s="1927"/>
      <c r="J249" s="1923"/>
      <c r="K249" s="2026"/>
    </row>
    <row r="250" spans="1:11" s="194" customFormat="1" ht="16.350000000000001" customHeight="1">
      <c r="A250" s="1578"/>
      <c r="B250" s="2007" t="s">
        <v>2218</v>
      </c>
      <c r="C250" s="1988" t="s">
        <v>889</v>
      </c>
      <c r="D250" s="2015" t="s">
        <v>897</v>
      </c>
      <c r="E250" s="240" t="s">
        <v>428</v>
      </c>
      <c r="F250" s="229" t="s">
        <v>427</v>
      </c>
      <c r="G250" s="236"/>
      <c r="H250" s="232"/>
      <c r="I250" s="2028" t="s">
        <v>300</v>
      </c>
      <c r="J250" s="1923" t="s">
        <v>300</v>
      </c>
      <c r="K250" s="2030"/>
    </row>
    <row r="251" spans="1:11" s="194" customFormat="1" ht="16.350000000000001" customHeight="1">
      <c r="A251" s="1578"/>
      <c r="B251" s="2008"/>
      <c r="C251" s="1986"/>
      <c r="D251" s="2011"/>
      <c r="E251" s="240"/>
      <c r="F251" s="229" t="s">
        <v>796</v>
      </c>
      <c r="G251" s="236"/>
      <c r="H251" s="232"/>
      <c r="I251" s="2027"/>
      <c r="J251" s="1922"/>
      <c r="K251" s="2030"/>
    </row>
    <row r="252" spans="1:11" s="194" customFormat="1" ht="16.350000000000001" customHeight="1">
      <c r="A252" s="1578"/>
      <c r="B252" s="2005" t="s">
        <v>2219</v>
      </c>
      <c r="C252" s="1978" t="s">
        <v>890</v>
      </c>
      <c r="D252" s="1942"/>
      <c r="E252" s="1594" t="s">
        <v>428</v>
      </c>
      <c r="F252" s="1595" t="s">
        <v>427</v>
      </c>
      <c r="G252" s="1596"/>
      <c r="H252" s="1597"/>
      <c r="I252" s="2098" t="s">
        <v>300</v>
      </c>
      <c r="J252" s="1933" t="s">
        <v>300</v>
      </c>
      <c r="K252" s="2032"/>
    </row>
    <row r="253" spans="1:11" s="194" customFormat="1" ht="16.350000000000001" customHeight="1">
      <c r="A253" s="1578"/>
      <c r="B253" s="2006"/>
      <c r="C253" s="1978"/>
      <c r="D253" s="1942"/>
      <c r="E253" s="193"/>
      <c r="F253" s="207" t="s">
        <v>797</v>
      </c>
      <c r="G253" s="235"/>
      <c r="H253" s="192"/>
      <c r="I253" s="2098"/>
      <c r="J253" s="1933"/>
      <c r="K253" s="2026"/>
    </row>
    <row r="254" spans="1:11" s="194" customFormat="1" ht="16.350000000000001" customHeight="1">
      <c r="A254" s="1578"/>
      <c r="B254" s="2007" t="s">
        <v>2220</v>
      </c>
      <c r="C254" s="1988" t="s">
        <v>891</v>
      </c>
      <c r="D254" s="2015" t="s">
        <v>2391</v>
      </c>
      <c r="E254" s="240" t="s">
        <v>428</v>
      </c>
      <c r="F254" s="229" t="s">
        <v>427</v>
      </c>
      <c r="G254" s="236"/>
      <c r="H254" s="232"/>
      <c r="I254" s="2028" t="s">
        <v>300</v>
      </c>
      <c r="J254" s="1923" t="s">
        <v>886</v>
      </c>
      <c r="K254" s="2030"/>
    </row>
    <row r="255" spans="1:11" s="194" customFormat="1" ht="16.350000000000001" customHeight="1">
      <c r="A255" s="1578"/>
      <c r="B255" s="2008"/>
      <c r="C255" s="1986"/>
      <c r="D255" s="2011"/>
      <c r="E255" s="240"/>
      <c r="F255" s="229" t="s">
        <v>798</v>
      </c>
      <c r="G255" s="236"/>
      <c r="H255" s="232"/>
      <c r="I255" s="2027"/>
      <c r="J255" s="1922"/>
      <c r="K255" s="2030"/>
    </row>
    <row r="256" spans="1:11" s="194" customFormat="1" ht="16.350000000000001" customHeight="1">
      <c r="A256" s="1580"/>
      <c r="B256" s="2149" t="s">
        <v>751</v>
      </c>
      <c r="C256" s="1978" t="s">
        <v>755</v>
      </c>
      <c r="D256" s="1942"/>
      <c r="E256" s="1594" t="s">
        <v>428</v>
      </c>
      <c r="F256" s="1595" t="s">
        <v>427</v>
      </c>
      <c r="G256" s="1596"/>
      <c r="H256" s="1597"/>
      <c r="I256" s="2098" t="s">
        <v>300</v>
      </c>
      <c r="J256" s="1933"/>
      <c r="K256" s="2032"/>
    </row>
    <row r="257" spans="1:17" s="194" customFormat="1" ht="16.350000000000001" customHeight="1">
      <c r="A257" s="1578"/>
      <c r="B257" s="2150"/>
      <c r="C257" s="1978"/>
      <c r="D257" s="1942"/>
      <c r="E257" s="193"/>
      <c r="F257" s="207" t="s">
        <v>2400</v>
      </c>
      <c r="G257" s="235"/>
      <c r="H257" s="192"/>
      <c r="I257" s="2098"/>
      <c r="J257" s="1933"/>
      <c r="K257" s="2026"/>
    </row>
    <row r="258" spans="1:17" s="129" customFormat="1" ht="16.350000000000001" customHeight="1">
      <c r="A258" s="1936" t="s">
        <v>884</v>
      </c>
      <c r="B258" s="2152"/>
      <c r="C258" s="1978" t="s">
        <v>927</v>
      </c>
      <c r="D258" s="1942" t="s">
        <v>928</v>
      </c>
      <c r="E258" s="1594" t="s">
        <v>428</v>
      </c>
      <c r="F258" s="1595"/>
      <c r="G258" s="1596"/>
      <c r="H258" s="1597"/>
      <c r="I258" s="2098" t="s">
        <v>301</v>
      </c>
      <c r="J258" s="1933"/>
      <c r="K258" s="2032"/>
      <c r="L258" s="194"/>
      <c r="M258" s="194"/>
      <c r="N258" s="194"/>
      <c r="O258" s="194"/>
      <c r="P258" s="194"/>
      <c r="Q258" s="194"/>
    </row>
    <row r="259" spans="1:17" s="129" customFormat="1" ht="16.350000000000001" customHeight="1">
      <c r="A259" s="1936"/>
      <c r="B259" s="2153"/>
      <c r="C259" s="1986"/>
      <c r="D259" s="2011"/>
      <c r="E259" s="240"/>
      <c r="F259" s="229"/>
      <c r="G259" s="236"/>
      <c r="H259" s="232"/>
      <c r="I259" s="2027"/>
      <c r="J259" s="1922"/>
      <c r="K259" s="2030"/>
      <c r="L259" s="194"/>
      <c r="M259" s="194"/>
      <c r="N259" s="194"/>
      <c r="O259" s="194"/>
      <c r="P259" s="194"/>
      <c r="Q259" s="194"/>
    </row>
    <row r="260" spans="1:17" s="194" customFormat="1" ht="16.350000000000001" customHeight="1">
      <c r="A260" s="1936"/>
      <c r="B260" s="2151" t="s">
        <v>2222</v>
      </c>
      <c r="C260" s="1978" t="s">
        <v>791</v>
      </c>
      <c r="D260" s="1942"/>
      <c r="E260" s="1594" t="s">
        <v>428</v>
      </c>
      <c r="F260" s="1595" t="s">
        <v>427</v>
      </c>
      <c r="G260" s="1596"/>
      <c r="H260" s="1597"/>
      <c r="I260" s="2098" t="s">
        <v>300</v>
      </c>
      <c r="J260" s="1933"/>
      <c r="K260" s="2032"/>
    </row>
    <row r="261" spans="1:17" s="194" customFormat="1" ht="16.350000000000001" customHeight="1">
      <c r="A261" s="1936"/>
      <c r="B261" s="1977"/>
      <c r="C261" s="1978"/>
      <c r="D261" s="1942"/>
      <c r="E261" s="193"/>
      <c r="F261" s="207" t="s">
        <v>792</v>
      </c>
      <c r="G261" s="235"/>
      <c r="H261" s="192"/>
      <c r="I261" s="2098"/>
      <c r="J261" s="1933"/>
      <c r="K261" s="2026"/>
    </row>
    <row r="262" spans="1:17" s="194" customFormat="1" ht="16.350000000000001" customHeight="1">
      <c r="A262" s="1578"/>
      <c r="B262" s="2148" t="s">
        <v>2223</v>
      </c>
      <c r="C262" s="1988" t="s">
        <v>793</v>
      </c>
      <c r="D262" s="2015"/>
      <c r="E262" s="240" t="s">
        <v>428</v>
      </c>
      <c r="F262" s="229" t="s">
        <v>427</v>
      </c>
      <c r="G262" s="236"/>
      <c r="H262" s="232"/>
      <c r="I262" s="2028" t="s">
        <v>300</v>
      </c>
      <c r="J262" s="1923"/>
      <c r="K262" s="2030"/>
    </row>
    <row r="263" spans="1:17" s="194" customFormat="1" ht="16.350000000000001" customHeight="1">
      <c r="A263" s="1578"/>
      <c r="B263" s="1977"/>
      <c r="C263" s="1978"/>
      <c r="D263" s="1942"/>
      <c r="E263" s="193"/>
      <c r="F263" s="207" t="s">
        <v>794</v>
      </c>
      <c r="G263" s="235"/>
      <c r="H263" s="192"/>
      <c r="I263" s="2098"/>
      <c r="J263" s="1933"/>
      <c r="K263" s="2026"/>
    </row>
    <row r="264" spans="1:17" s="194" customFormat="1" ht="16.350000000000001" customHeight="1">
      <c r="A264" s="1578"/>
      <c r="B264" s="1972" t="s">
        <v>865</v>
      </c>
      <c r="C264" s="1988" t="s">
        <v>37</v>
      </c>
      <c r="D264" s="2015" t="s">
        <v>757</v>
      </c>
      <c r="E264" s="240" t="s">
        <v>428</v>
      </c>
      <c r="F264" s="229" t="s">
        <v>427</v>
      </c>
      <c r="G264" s="236"/>
      <c r="H264" s="232"/>
      <c r="I264" s="2098" t="s">
        <v>300</v>
      </c>
      <c r="J264" s="1933"/>
      <c r="K264" s="2032"/>
    </row>
    <row r="265" spans="1:17" s="194" customFormat="1" ht="16.350000000000001" customHeight="1">
      <c r="A265" s="1578"/>
      <c r="B265" s="1960"/>
      <c r="C265" s="1978"/>
      <c r="D265" s="1942"/>
      <c r="E265" s="193"/>
      <c r="F265" s="207" t="s">
        <v>758</v>
      </c>
      <c r="G265" s="235"/>
      <c r="H265" s="192"/>
      <c r="I265" s="2098"/>
      <c r="J265" s="1933"/>
      <c r="K265" s="2026"/>
    </row>
    <row r="266" spans="1:17" s="194" customFormat="1" ht="16.350000000000001" customHeight="1">
      <c r="A266" s="1578"/>
      <c r="B266" s="1959" t="s">
        <v>331</v>
      </c>
      <c r="C266" s="1988" t="s">
        <v>38</v>
      </c>
      <c r="D266" s="2012" t="s">
        <v>2055</v>
      </c>
      <c r="E266" s="240"/>
      <c r="F266" s="229"/>
      <c r="G266" s="236"/>
      <c r="H266" s="232"/>
      <c r="I266" s="2098" t="s">
        <v>300</v>
      </c>
      <c r="J266" s="1933"/>
      <c r="K266" s="2032"/>
    </row>
    <row r="267" spans="1:17" s="194" customFormat="1" ht="16.350000000000001" customHeight="1">
      <c r="A267" s="1578"/>
      <c r="B267" s="1960"/>
      <c r="C267" s="1978"/>
      <c r="D267" s="2015"/>
      <c r="E267" s="193"/>
      <c r="F267" s="207"/>
      <c r="G267" s="235"/>
      <c r="H267" s="192"/>
      <c r="I267" s="2098"/>
      <c r="J267" s="1933"/>
      <c r="K267" s="2026"/>
    </row>
    <row r="268" spans="1:17" s="194" customFormat="1" ht="16.350000000000001" customHeight="1">
      <c r="A268" s="1578"/>
      <c r="B268" s="1959" t="s">
        <v>331</v>
      </c>
      <c r="C268" s="1988" t="s">
        <v>770</v>
      </c>
      <c r="D268" s="2012" t="s">
        <v>771</v>
      </c>
      <c r="E268" s="240"/>
      <c r="F268" s="229"/>
      <c r="G268" s="236"/>
      <c r="H268" s="232"/>
      <c r="I268" s="2098" t="s">
        <v>300</v>
      </c>
      <c r="J268" s="1933"/>
      <c r="K268" s="2032"/>
    </row>
    <row r="269" spans="1:17" s="194" customFormat="1" ht="16.350000000000001" customHeight="1">
      <c r="A269" s="1578"/>
      <c r="B269" s="1960"/>
      <c r="C269" s="1978"/>
      <c r="D269" s="2015"/>
      <c r="E269" s="193"/>
      <c r="F269" s="207"/>
      <c r="G269" s="235"/>
      <c r="H269" s="192"/>
      <c r="I269" s="2098"/>
      <c r="J269" s="1933"/>
      <c r="K269" s="2026"/>
    </row>
    <row r="270" spans="1:17" s="194" customFormat="1" ht="25.35" customHeight="1">
      <c r="A270" s="1578"/>
      <c r="B270" s="1979">
        <v>504</v>
      </c>
      <c r="C270" s="1988" t="s">
        <v>39</v>
      </c>
      <c r="D270" s="2012" t="s">
        <v>2102</v>
      </c>
      <c r="E270" s="240" t="s">
        <v>428</v>
      </c>
      <c r="F270" s="229" t="s">
        <v>427</v>
      </c>
      <c r="G270" s="236"/>
      <c r="H270" s="232"/>
      <c r="I270" s="2098" t="s">
        <v>300</v>
      </c>
      <c r="J270" s="1933"/>
      <c r="K270" s="2032"/>
    </row>
    <row r="271" spans="1:17" s="194" customFormat="1" ht="25.35" customHeight="1">
      <c r="A271" s="1578"/>
      <c r="B271" s="1977"/>
      <c r="C271" s="1978"/>
      <c r="D271" s="2015"/>
      <c r="E271" s="193"/>
      <c r="F271" s="207" t="s">
        <v>759</v>
      </c>
      <c r="G271" s="235"/>
      <c r="H271" s="192"/>
      <c r="I271" s="2098"/>
      <c r="J271" s="1933"/>
      <c r="K271" s="2026"/>
    </row>
    <row r="272" spans="1:17" s="194" customFormat="1" ht="16.350000000000001" customHeight="1">
      <c r="A272" s="1578"/>
      <c r="B272" s="1979">
        <v>505</v>
      </c>
      <c r="C272" s="1988" t="s">
        <v>684</v>
      </c>
      <c r="D272" s="2012" t="s">
        <v>2084</v>
      </c>
      <c r="E272" s="240"/>
      <c r="F272" s="229" t="s">
        <v>427</v>
      </c>
      <c r="G272" s="236"/>
      <c r="H272" s="232"/>
      <c r="I272" s="2098" t="s">
        <v>300</v>
      </c>
      <c r="J272" s="1933"/>
      <c r="K272" s="2032"/>
    </row>
    <row r="273" spans="1:12" s="194" customFormat="1" ht="16.350000000000001" customHeight="1">
      <c r="A273" s="1578"/>
      <c r="B273" s="1977"/>
      <c r="C273" s="1978"/>
      <c r="D273" s="2015"/>
      <c r="E273" s="193"/>
      <c r="F273" s="207" t="s">
        <v>759</v>
      </c>
      <c r="G273" s="1593"/>
      <c r="H273" s="192"/>
      <c r="I273" s="2098"/>
      <c r="J273" s="1933"/>
      <c r="K273" s="2026"/>
      <c r="L273" s="33"/>
    </row>
    <row r="274" spans="1:12" s="194" customFormat="1" ht="40.35" customHeight="1">
      <c r="A274" s="244"/>
      <c r="B274" s="1958" t="s">
        <v>1307</v>
      </c>
      <c r="C274" s="2062" t="s">
        <v>159</v>
      </c>
      <c r="D274" s="2037" t="s">
        <v>763</v>
      </c>
      <c r="E274" s="1608"/>
      <c r="F274" s="1609" t="s">
        <v>731</v>
      </c>
      <c r="G274" s="1610"/>
      <c r="H274" s="1611"/>
      <c r="I274" s="1929" t="s">
        <v>300</v>
      </c>
      <c r="J274" s="1931"/>
      <c r="K274" s="2033"/>
    </row>
    <row r="275" spans="1:12" s="194" customFormat="1" ht="40.35" customHeight="1">
      <c r="A275" s="244"/>
      <c r="B275" s="1958"/>
      <c r="C275" s="1998"/>
      <c r="D275" s="2012"/>
      <c r="E275" s="240"/>
      <c r="F275" s="229" t="s">
        <v>759</v>
      </c>
      <c r="G275" s="1636"/>
      <c r="H275" s="232"/>
      <c r="I275" s="2048"/>
      <c r="J275" s="1924"/>
      <c r="K275" s="2030"/>
    </row>
    <row r="276" spans="1:12" s="194" customFormat="1" ht="40.35" customHeight="1">
      <c r="A276" s="1578"/>
      <c r="B276" s="1958"/>
      <c r="C276" s="1998"/>
      <c r="D276" s="2012"/>
      <c r="E276" s="240"/>
      <c r="F276" s="229"/>
      <c r="G276" s="1600"/>
      <c r="H276" s="232"/>
      <c r="I276" s="2048"/>
      <c r="J276" s="1924"/>
      <c r="K276" s="2030"/>
    </row>
    <row r="277" spans="1:12" s="194" customFormat="1" ht="45" customHeight="1">
      <c r="A277" s="1578"/>
      <c r="B277" s="1958"/>
      <c r="C277" s="1978" t="s">
        <v>2412</v>
      </c>
      <c r="D277" s="2011" t="s">
        <v>736</v>
      </c>
      <c r="E277" s="1594" t="s">
        <v>428</v>
      </c>
      <c r="F277" s="1595" t="s">
        <v>427</v>
      </c>
      <c r="G277" s="1596"/>
      <c r="H277" s="1597"/>
      <c r="I277" s="2027" t="s">
        <v>300</v>
      </c>
      <c r="J277" s="1922"/>
      <c r="K277" s="2032"/>
    </row>
    <row r="278" spans="1:12" s="194" customFormat="1" ht="45" customHeight="1">
      <c r="A278" s="1578"/>
      <c r="B278" s="1958"/>
      <c r="C278" s="1978"/>
      <c r="D278" s="2015"/>
      <c r="E278" s="193"/>
      <c r="F278" s="207" t="s">
        <v>759</v>
      </c>
      <c r="G278" s="235"/>
      <c r="H278" s="192"/>
      <c r="I278" s="2028"/>
      <c r="J278" s="1923"/>
      <c r="K278" s="2026"/>
    </row>
    <row r="279" spans="1:12" s="194" customFormat="1" ht="45" customHeight="1">
      <c r="A279" s="1578"/>
      <c r="B279" s="1958"/>
      <c r="C279" s="1988" t="s">
        <v>2413</v>
      </c>
      <c r="D279" s="2012" t="s">
        <v>736</v>
      </c>
      <c r="E279" s="240" t="s">
        <v>428</v>
      </c>
      <c r="F279" s="229" t="s">
        <v>427</v>
      </c>
      <c r="G279" s="236"/>
      <c r="H279" s="232"/>
      <c r="I279" s="2048" t="s">
        <v>300</v>
      </c>
      <c r="J279" s="1924"/>
      <c r="K279" s="2030"/>
    </row>
    <row r="280" spans="1:12" s="194" customFormat="1" ht="45" customHeight="1">
      <c r="A280" s="1578"/>
      <c r="B280" s="1980"/>
      <c r="C280" s="1978"/>
      <c r="D280" s="2015"/>
      <c r="E280" s="193"/>
      <c r="F280" s="207" t="s">
        <v>759</v>
      </c>
      <c r="G280" s="235"/>
      <c r="H280" s="192"/>
      <c r="I280" s="2028"/>
      <c r="J280" s="1923"/>
      <c r="K280" s="2026"/>
    </row>
    <row r="281" spans="1:12" s="194" customFormat="1" ht="16.350000000000001" customHeight="1">
      <c r="A281" s="244"/>
      <c r="B281" s="1976">
        <v>506</v>
      </c>
      <c r="C281" s="2003" t="s">
        <v>270</v>
      </c>
      <c r="D281" s="2037" t="s">
        <v>768</v>
      </c>
      <c r="E281" s="1608"/>
      <c r="F281" s="229" t="s">
        <v>427</v>
      </c>
      <c r="G281" s="1610"/>
      <c r="H281" s="1611"/>
      <c r="I281" s="1929" t="s">
        <v>300</v>
      </c>
      <c r="J281" s="1931"/>
      <c r="K281" s="2033"/>
    </row>
    <row r="282" spans="1:12" s="194" customFormat="1" ht="16.350000000000001" customHeight="1">
      <c r="A282" s="244"/>
      <c r="B282" s="1977"/>
      <c r="C282" s="1978"/>
      <c r="D282" s="2015"/>
      <c r="E282" s="193"/>
      <c r="F282" s="207" t="s">
        <v>2107</v>
      </c>
      <c r="G282" s="235"/>
      <c r="H282" s="192"/>
      <c r="I282" s="2028"/>
      <c r="J282" s="1923"/>
      <c r="K282" s="2026"/>
    </row>
    <row r="283" spans="1:12" s="194" customFormat="1" ht="16.350000000000001" customHeight="1">
      <c r="A283" s="1578"/>
      <c r="B283" s="1976">
        <v>507</v>
      </c>
      <c r="C283" s="2003" t="s">
        <v>305</v>
      </c>
      <c r="D283" s="2077" t="s">
        <v>341</v>
      </c>
      <c r="E283" s="1608"/>
      <c r="F283" s="1609"/>
      <c r="G283" s="1610"/>
      <c r="H283" s="1611"/>
      <c r="I283" s="1929" t="s">
        <v>300</v>
      </c>
      <c r="J283" s="1931"/>
      <c r="K283" s="2033"/>
    </row>
    <row r="284" spans="1:12" s="194" customFormat="1" ht="16.350000000000001" customHeight="1">
      <c r="A284" s="1578"/>
      <c r="B284" s="1977"/>
      <c r="C284" s="1978"/>
      <c r="D284" s="1942"/>
      <c r="E284" s="193"/>
      <c r="F284" s="207"/>
      <c r="G284" s="1593"/>
      <c r="H284" s="192"/>
      <c r="I284" s="2028"/>
      <c r="J284" s="1923"/>
      <c r="K284" s="2026"/>
    </row>
    <row r="285" spans="1:12" s="194" customFormat="1" ht="16.350000000000001" customHeight="1">
      <c r="A285" s="1578"/>
      <c r="B285" s="1982" t="s">
        <v>613</v>
      </c>
      <c r="C285" s="1988" t="s">
        <v>898</v>
      </c>
      <c r="D285" s="2012" t="s">
        <v>899</v>
      </c>
      <c r="E285" s="240"/>
      <c r="F285" s="229"/>
      <c r="G285" s="236"/>
      <c r="H285" s="232"/>
      <c r="I285" s="2098" t="s">
        <v>300</v>
      </c>
      <c r="J285" s="1933"/>
      <c r="K285" s="2032"/>
    </row>
    <row r="286" spans="1:12" s="194" customFormat="1" ht="16.350000000000001" customHeight="1">
      <c r="A286" s="1578"/>
      <c r="B286" s="1983"/>
      <c r="C286" s="1986"/>
      <c r="D286" s="2012"/>
      <c r="E286" s="240"/>
      <c r="F286" s="229"/>
      <c r="G286" s="236"/>
      <c r="H286" s="232"/>
      <c r="I286" s="2027"/>
      <c r="J286" s="1922"/>
      <c r="K286" s="2030"/>
    </row>
    <row r="287" spans="1:12" s="194" customFormat="1" ht="16.350000000000001" customHeight="1">
      <c r="A287" s="1578"/>
      <c r="B287" s="2147" t="s">
        <v>331</v>
      </c>
      <c r="C287" s="1978" t="s">
        <v>799</v>
      </c>
      <c r="D287" s="1942" t="s">
        <v>2082</v>
      </c>
      <c r="E287" s="1594"/>
      <c r="F287" s="1595"/>
      <c r="G287" s="1596"/>
      <c r="H287" s="1597"/>
      <c r="I287" s="2098" t="s">
        <v>300</v>
      </c>
      <c r="J287" s="1933"/>
      <c r="K287" s="2032"/>
    </row>
    <row r="288" spans="1:12" s="194" customFormat="1" ht="16.350000000000001" customHeight="1">
      <c r="A288" s="1578"/>
      <c r="B288" s="1983"/>
      <c r="C288" s="1986"/>
      <c r="D288" s="2011"/>
      <c r="E288" s="240"/>
      <c r="F288" s="229"/>
      <c r="G288" s="236"/>
      <c r="H288" s="232"/>
      <c r="I288" s="2027"/>
      <c r="J288" s="1922"/>
      <c r="K288" s="2030"/>
    </row>
    <row r="289" spans="1:12" s="194" customFormat="1" ht="16.350000000000001" customHeight="1">
      <c r="A289" s="1578"/>
      <c r="B289" s="2147" t="s">
        <v>331</v>
      </c>
      <c r="C289" s="1978" t="s">
        <v>800</v>
      </c>
      <c r="D289" s="1942" t="s">
        <v>801</v>
      </c>
      <c r="E289" s="1594"/>
      <c r="F289" s="1595"/>
      <c r="G289" s="1596"/>
      <c r="H289" s="1597"/>
      <c r="I289" s="2098" t="s">
        <v>300</v>
      </c>
      <c r="J289" s="1933"/>
      <c r="K289" s="2032"/>
    </row>
    <row r="290" spans="1:12" s="194" customFormat="1" ht="16.350000000000001" customHeight="1">
      <c r="A290" s="1578"/>
      <c r="B290" s="1960"/>
      <c r="C290" s="1978"/>
      <c r="D290" s="1942"/>
      <c r="E290" s="193"/>
      <c r="F290" s="207"/>
      <c r="G290" s="235"/>
      <c r="H290" s="192"/>
      <c r="I290" s="2098"/>
      <c r="J290" s="1933"/>
      <c r="K290" s="2026"/>
    </row>
    <row r="291" spans="1:12" s="194" customFormat="1" ht="30" customHeight="1">
      <c r="A291" s="1578"/>
      <c r="B291" s="1980" t="s">
        <v>330</v>
      </c>
      <c r="C291" s="1988" t="s">
        <v>433</v>
      </c>
      <c r="D291" s="2015" t="s">
        <v>2103</v>
      </c>
      <c r="E291" s="240" t="s">
        <v>428</v>
      </c>
      <c r="F291" s="229" t="s">
        <v>427</v>
      </c>
      <c r="G291" s="236"/>
      <c r="H291" s="232"/>
      <c r="I291" s="2027" t="s">
        <v>300</v>
      </c>
      <c r="J291" s="1922"/>
      <c r="K291" s="2030"/>
    </row>
    <row r="292" spans="1:12" s="194" customFormat="1" ht="30" customHeight="1">
      <c r="A292" s="1578"/>
      <c r="B292" s="1981"/>
      <c r="C292" s="1978"/>
      <c r="D292" s="1942"/>
      <c r="E292" s="193"/>
      <c r="F292" s="207" t="s">
        <v>2402</v>
      </c>
      <c r="G292" s="235"/>
      <c r="H292" s="192"/>
      <c r="I292" s="2028"/>
      <c r="J292" s="1923"/>
      <c r="K292" s="2026"/>
    </row>
    <row r="293" spans="1:12" s="194" customFormat="1" ht="16.350000000000001" customHeight="1">
      <c r="A293" s="244"/>
      <c r="B293" s="1959" t="s">
        <v>331</v>
      </c>
      <c r="C293" s="1978" t="s">
        <v>614</v>
      </c>
      <c r="D293" s="2015" t="s">
        <v>615</v>
      </c>
      <c r="E293" s="240"/>
      <c r="F293" s="229"/>
      <c r="G293" s="1596"/>
      <c r="H293" s="232"/>
      <c r="I293" s="2027" t="s">
        <v>611</v>
      </c>
      <c r="J293" s="1922"/>
      <c r="K293" s="2030"/>
    </row>
    <row r="294" spans="1:12" s="194" customFormat="1" ht="16.350000000000001" customHeight="1">
      <c r="A294" s="244"/>
      <c r="B294" s="1960"/>
      <c r="C294" s="1978"/>
      <c r="D294" s="1942"/>
      <c r="E294" s="193"/>
      <c r="F294" s="207"/>
      <c r="G294" s="235"/>
      <c r="H294" s="192"/>
      <c r="I294" s="2028"/>
      <c r="J294" s="1923"/>
      <c r="K294" s="2026"/>
      <c r="L294" s="33"/>
    </row>
    <row r="295" spans="1:12" s="194" customFormat="1" ht="16.350000000000001" customHeight="1">
      <c r="A295" s="244"/>
      <c r="B295" s="1977" t="s">
        <v>2200</v>
      </c>
      <c r="C295" s="1978" t="s">
        <v>2191</v>
      </c>
      <c r="D295" s="1942" t="s">
        <v>290</v>
      </c>
      <c r="E295" s="1594"/>
      <c r="F295" s="1595" t="s">
        <v>426</v>
      </c>
      <c r="G295" s="1596"/>
      <c r="H295" s="1597"/>
      <c r="I295" s="2027" t="s">
        <v>300</v>
      </c>
      <c r="J295" s="1922"/>
      <c r="K295" s="2032"/>
    </row>
    <row r="296" spans="1:12" s="194" customFormat="1" ht="16.350000000000001" customHeight="1">
      <c r="A296" s="244"/>
      <c r="B296" s="1977"/>
      <c r="C296" s="1978"/>
      <c r="D296" s="1942"/>
      <c r="E296" s="1599"/>
      <c r="F296" s="1638" t="s">
        <v>754</v>
      </c>
      <c r="G296" s="1593"/>
      <c r="H296" s="1639"/>
      <c r="I296" s="2028"/>
      <c r="J296" s="1923"/>
      <c r="K296" s="2026"/>
    </row>
    <row r="297" spans="1:12" s="194" customFormat="1" ht="16.350000000000001" customHeight="1">
      <c r="A297" s="244"/>
      <c r="B297" s="1977" t="s">
        <v>2201</v>
      </c>
      <c r="C297" s="1978" t="s">
        <v>2199</v>
      </c>
      <c r="D297" s="1942" t="s">
        <v>290</v>
      </c>
      <c r="E297" s="1594"/>
      <c r="F297" s="1595" t="s">
        <v>731</v>
      </c>
      <c r="G297" s="1596"/>
      <c r="H297" s="1597"/>
      <c r="I297" s="2027" t="s">
        <v>300</v>
      </c>
      <c r="J297" s="1922"/>
      <c r="K297" s="2032"/>
    </row>
    <row r="298" spans="1:12" s="194" customFormat="1" ht="16.350000000000001" customHeight="1" thickBot="1">
      <c r="A298" s="244"/>
      <c r="B298" s="1977"/>
      <c r="C298" s="1978"/>
      <c r="D298" s="1942"/>
      <c r="E298" s="1599"/>
      <c r="F298" s="207" t="s">
        <v>754</v>
      </c>
      <c r="G298" s="1593"/>
      <c r="H298" s="192"/>
      <c r="I298" s="2028"/>
      <c r="J298" s="1923"/>
      <c r="K298" s="2026"/>
    </row>
    <row r="299" spans="1:12" s="194" customFormat="1" ht="16.350000000000001" customHeight="1" thickTop="1">
      <c r="A299" s="243"/>
      <c r="B299" s="2080"/>
      <c r="C299" s="1993" t="s">
        <v>2075</v>
      </c>
      <c r="D299" s="2073" t="s">
        <v>910</v>
      </c>
      <c r="E299" s="1589"/>
      <c r="F299" s="1590"/>
      <c r="G299" s="1591"/>
      <c r="H299" s="1592"/>
      <c r="I299" s="2097"/>
      <c r="J299" s="1932" t="s">
        <v>300</v>
      </c>
      <c r="K299" s="2025"/>
    </row>
    <row r="300" spans="1:12" s="194" customFormat="1" ht="16.350000000000001" customHeight="1">
      <c r="A300" s="244"/>
      <c r="B300" s="2081"/>
      <c r="C300" s="1998"/>
      <c r="D300" s="2012"/>
      <c r="E300" s="240"/>
      <c r="F300" s="229"/>
      <c r="G300" s="236"/>
      <c r="H300" s="232"/>
      <c r="I300" s="2028"/>
      <c r="J300" s="1923"/>
      <c r="K300" s="2030"/>
    </row>
    <row r="301" spans="1:12" s="194" customFormat="1" ht="16.350000000000001" customHeight="1">
      <c r="A301" s="1936" t="s">
        <v>925</v>
      </c>
      <c r="B301" s="2009"/>
      <c r="C301" s="1986"/>
      <c r="D301" s="2012"/>
      <c r="E301" s="240"/>
      <c r="F301" s="229"/>
      <c r="G301" s="236"/>
      <c r="H301" s="232"/>
      <c r="I301" s="2098"/>
      <c r="J301" s="1933"/>
      <c r="K301" s="2030"/>
    </row>
    <row r="302" spans="1:12" s="194" customFormat="1" ht="16.350000000000001" customHeight="1">
      <c r="A302" s="1936"/>
      <c r="B302" s="1961">
        <v>602</v>
      </c>
      <c r="C302" s="1978" t="s">
        <v>2053</v>
      </c>
      <c r="D302" s="2011" t="s">
        <v>912</v>
      </c>
      <c r="E302" s="1594"/>
      <c r="F302" s="1595"/>
      <c r="G302" s="1596"/>
      <c r="H302" s="1597"/>
      <c r="I302" s="2098"/>
      <c r="J302" s="1933" t="s">
        <v>300</v>
      </c>
      <c r="K302" s="2032"/>
    </row>
    <row r="303" spans="1:12" s="194" customFormat="1" ht="16.350000000000001" customHeight="1" thickBot="1">
      <c r="A303" s="1578"/>
      <c r="B303" s="1962"/>
      <c r="C303" s="1986"/>
      <c r="D303" s="2012"/>
      <c r="E303" s="240"/>
      <c r="F303" s="229"/>
      <c r="G303" s="236"/>
      <c r="H303" s="232"/>
      <c r="I303" s="2027"/>
      <c r="J303" s="1922"/>
      <c r="K303" s="2030"/>
    </row>
    <row r="304" spans="1:12" s="194" customFormat="1" ht="16.350000000000001" customHeight="1" thickTop="1">
      <c r="A304" s="243"/>
      <c r="B304" s="2086">
        <v>701</v>
      </c>
      <c r="C304" s="1993" t="s">
        <v>868</v>
      </c>
      <c r="D304" s="2029" t="s">
        <v>869</v>
      </c>
      <c r="E304" s="1589"/>
      <c r="F304" s="1590"/>
      <c r="G304" s="1591"/>
      <c r="H304" s="1592"/>
      <c r="I304" s="2070"/>
      <c r="J304" s="2069"/>
      <c r="K304" s="2025"/>
    </row>
    <row r="305" spans="1:17" s="194" customFormat="1" ht="16.350000000000001" customHeight="1">
      <c r="A305" s="1578" t="s">
        <v>926</v>
      </c>
      <c r="B305" s="1962"/>
      <c r="C305" s="1986"/>
      <c r="D305" s="2011"/>
      <c r="E305" s="240"/>
      <c r="F305" s="229"/>
      <c r="G305" s="236"/>
      <c r="H305" s="232"/>
      <c r="I305" s="2048"/>
      <c r="J305" s="1924"/>
      <c r="K305" s="2030"/>
    </row>
    <row r="306" spans="1:17" s="194" customFormat="1" ht="21" customHeight="1">
      <c r="A306" s="1936"/>
      <c r="B306" s="1937" t="s">
        <v>2034</v>
      </c>
      <c r="C306" s="1978" t="s">
        <v>930</v>
      </c>
      <c r="D306" s="1942" t="s">
        <v>929</v>
      </c>
      <c r="E306" s="1594" t="s">
        <v>428</v>
      </c>
      <c r="F306" s="1595"/>
      <c r="G306" s="1596"/>
      <c r="H306" s="1597" t="s">
        <v>424</v>
      </c>
      <c r="I306" s="1925"/>
      <c r="J306" s="1922" t="s">
        <v>300</v>
      </c>
      <c r="K306" s="2032"/>
    </row>
    <row r="307" spans="1:17" s="194" customFormat="1" ht="21" customHeight="1">
      <c r="A307" s="1936"/>
      <c r="B307" s="1999"/>
      <c r="C307" s="1978"/>
      <c r="D307" s="1942"/>
      <c r="E307" s="193"/>
      <c r="F307" s="1642"/>
      <c r="G307" s="1593"/>
      <c r="H307" s="1612"/>
      <c r="I307" s="1927"/>
      <c r="J307" s="1923"/>
      <c r="K307" s="2026"/>
    </row>
    <row r="308" spans="1:17" s="194" customFormat="1" ht="16.350000000000001" customHeight="1">
      <c r="A308" s="244"/>
      <c r="B308" s="2082"/>
      <c r="C308" s="2084"/>
      <c r="D308" s="2078"/>
      <c r="E308" s="240"/>
      <c r="F308" s="229"/>
      <c r="G308" s="236"/>
      <c r="H308" s="232"/>
      <c r="I308" s="2048"/>
      <c r="J308" s="1924"/>
      <c r="K308" s="2030"/>
    </row>
    <row r="309" spans="1:17" s="194" customFormat="1" ht="16.350000000000001" customHeight="1">
      <c r="A309" s="244"/>
      <c r="B309" s="2083"/>
      <c r="C309" s="2085"/>
      <c r="D309" s="2087"/>
      <c r="E309" s="193"/>
      <c r="F309" s="207"/>
      <c r="G309" s="235"/>
      <c r="H309" s="192"/>
      <c r="I309" s="2028"/>
      <c r="J309" s="1923"/>
      <c r="K309" s="2026"/>
    </row>
    <row r="310" spans="1:17" s="174" customFormat="1" ht="16.350000000000001" customHeight="1">
      <c r="A310" s="244"/>
      <c r="B310" s="2082"/>
      <c r="C310" s="2084"/>
      <c r="D310" s="2078"/>
      <c r="E310" s="240"/>
      <c r="F310" s="229"/>
      <c r="G310" s="236"/>
      <c r="H310" s="232"/>
      <c r="I310" s="2048"/>
      <c r="J310" s="1924"/>
      <c r="K310" s="2030"/>
      <c r="L310" s="194"/>
      <c r="M310" s="194"/>
      <c r="N310" s="194"/>
      <c r="O310" s="194"/>
      <c r="P310" s="194"/>
      <c r="Q310" s="194"/>
    </row>
    <row r="311" spans="1:17" s="174" customFormat="1" ht="16.350000000000001" customHeight="1" thickBot="1">
      <c r="A311" s="245"/>
      <c r="B311" s="2088"/>
      <c r="C311" s="2089"/>
      <c r="D311" s="2079"/>
      <c r="E311" s="241"/>
      <c r="F311" s="230"/>
      <c r="G311" s="237"/>
      <c r="H311" s="233"/>
      <c r="I311" s="2095"/>
      <c r="J311" s="2096"/>
      <c r="K311" s="2094"/>
      <c r="L311" s="194"/>
      <c r="M311" s="194"/>
      <c r="N311" s="194"/>
      <c r="O311" s="194"/>
      <c r="P311" s="194"/>
      <c r="Q311" s="194"/>
    </row>
    <row r="312" spans="1:17" s="227" customFormat="1" ht="19.2">
      <c r="A312" s="228" t="s">
        <v>2387</v>
      </c>
      <c r="B312" s="225"/>
      <c r="C312" s="225"/>
      <c r="D312" s="226"/>
      <c r="E312" s="226"/>
      <c r="F312" s="231"/>
      <c r="G312" s="238"/>
      <c r="H312" s="231"/>
    </row>
    <row r="313" spans="1:17" ht="19.2">
      <c r="A313" s="382" t="s">
        <v>726</v>
      </c>
    </row>
    <row r="314" spans="1:17" ht="19.2">
      <c r="A314" s="224" t="s">
        <v>436</v>
      </c>
    </row>
    <row r="315" spans="1:17" ht="19.2">
      <c r="A315" s="224" t="s">
        <v>437</v>
      </c>
    </row>
  </sheetData>
  <mergeCells count="859">
    <mergeCell ref="E172:E173"/>
    <mergeCell ref="F172:F173"/>
    <mergeCell ref="B295:B296"/>
    <mergeCell ref="C295:C296"/>
    <mergeCell ref="D295:D296"/>
    <mergeCell ref="I295:I296"/>
    <mergeCell ref="J295:J296"/>
    <mergeCell ref="K295:K296"/>
    <mergeCell ref="J154:J155"/>
    <mergeCell ref="I158:I159"/>
    <mergeCell ref="B194:B195"/>
    <mergeCell ref="C204:C205"/>
    <mergeCell ref="B240:B241"/>
    <mergeCell ref="K158:K159"/>
    <mergeCell ref="K216:K217"/>
    <mergeCell ref="I185:I186"/>
    <mergeCell ref="D210:D211"/>
    <mergeCell ref="I210:I211"/>
    <mergeCell ref="I192:I201"/>
    <mergeCell ref="D204:D205"/>
    <mergeCell ref="I206:I207"/>
    <mergeCell ref="E193:E201"/>
    <mergeCell ref="F192:F201"/>
    <mergeCell ref="G193:G201"/>
    <mergeCell ref="H193:H201"/>
    <mergeCell ref="I162:I163"/>
    <mergeCell ref="K166:K167"/>
    <mergeCell ref="J208:J209"/>
    <mergeCell ref="K204:K205"/>
    <mergeCell ref="B297:B298"/>
    <mergeCell ref="A98:A102"/>
    <mergeCell ref="D220:D222"/>
    <mergeCell ref="I220:I222"/>
    <mergeCell ref="J220:J222"/>
    <mergeCell ref="B154:B155"/>
    <mergeCell ref="B156:B157"/>
    <mergeCell ref="D225:D227"/>
    <mergeCell ref="I225:I227"/>
    <mergeCell ref="B230:B232"/>
    <mergeCell ref="C230:C232"/>
    <mergeCell ref="D230:D232"/>
    <mergeCell ref="I230:I232"/>
    <mergeCell ref="A231:A234"/>
    <mergeCell ref="D228:D229"/>
    <mergeCell ref="I228:I229"/>
    <mergeCell ref="I233:I235"/>
    <mergeCell ref="B223:B224"/>
    <mergeCell ref="C223:C224"/>
    <mergeCell ref="J216:J217"/>
    <mergeCell ref="I170:I173"/>
    <mergeCell ref="J212:J213"/>
    <mergeCell ref="K212:K213"/>
    <mergeCell ref="J178:J179"/>
    <mergeCell ref="J189:J191"/>
    <mergeCell ref="J182:J184"/>
    <mergeCell ref="J168:J169"/>
    <mergeCell ref="J185:J186"/>
    <mergeCell ref="J176:J177"/>
    <mergeCell ref="J192:J201"/>
    <mergeCell ref="J174:J175"/>
    <mergeCell ref="K208:K209"/>
    <mergeCell ref="J202:J203"/>
    <mergeCell ref="K202:K203"/>
    <mergeCell ref="K206:K207"/>
    <mergeCell ref="K210:K211"/>
    <mergeCell ref="J206:J207"/>
    <mergeCell ref="K189:K191"/>
    <mergeCell ref="D218:D219"/>
    <mergeCell ref="I218:I219"/>
    <mergeCell ref="D164:D165"/>
    <mergeCell ref="D178:D179"/>
    <mergeCell ref="D180:D181"/>
    <mergeCell ref="I180:I181"/>
    <mergeCell ref="I214:I215"/>
    <mergeCell ref="I187:I188"/>
    <mergeCell ref="I202:I203"/>
    <mergeCell ref="I166:I167"/>
    <mergeCell ref="I204:I205"/>
    <mergeCell ref="D182:D184"/>
    <mergeCell ref="D185:D186"/>
    <mergeCell ref="I182:I184"/>
    <mergeCell ref="I174:I175"/>
    <mergeCell ref="I208:I209"/>
    <mergeCell ref="D216:D217"/>
    <mergeCell ref="I216:I217"/>
    <mergeCell ref="D202:D203"/>
    <mergeCell ref="I176:I177"/>
    <mergeCell ref="I178:I179"/>
    <mergeCell ref="I189:I191"/>
    <mergeCell ref="E170:E171"/>
    <mergeCell ref="F170:F171"/>
    <mergeCell ref="F190:F191"/>
    <mergeCell ref="K182:K184"/>
    <mergeCell ref="D156:D157"/>
    <mergeCell ref="D158:D159"/>
    <mergeCell ref="C158:C159"/>
    <mergeCell ref="C154:C155"/>
    <mergeCell ref="D154:D155"/>
    <mergeCell ref="I154:I155"/>
    <mergeCell ref="I160:I161"/>
    <mergeCell ref="D168:D169"/>
    <mergeCell ref="I168:I169"/>
    <mergeCell ref="I156:I157"/>
    <mergeCell ref="C164:C165"/>
    <mergeCell ref="D162:D163"/>
    <mergeCell ref="K156:K157"/>
    <mergeCell ref="D170:D173"/>
    <mergeCell ref="D174:D175"/>
    <mergeCell ref="K185:K186"/>
    <mergeCell ref="K160:K161"/>
    <mergeCell ref="K174:K175"/>
    <mergeCell ref="J180:J181"/>
    <mergeCell ref="K180:K181"/>
    <mergeCell ref="J187:J188"/>
    <mergeCell ref="J162:J163"/>
    <mergeCell ref="D236:D237"/>
    <mergeCell ref="I236:I237"/>
    <mergeCell ref="I252:I253"/>
    <mergeCell ref="I242:I243"/>
    <mergeCell ref="I297:I298"/>
    <mergeCell ref="J297:J298"/>
    <mergeCell ref="I281:I282"/>
    <mergeCell ref="J260:J261"/>
    <mergeCell ref="J262:J263"/>
    <mergeCell ref="J264:J265"/>
    <mergeCell ref="J287:J288"/>
    <mergeCell ref="I291:I292"/>
    <mergeCell ref="J291:J292"/>
    <mergeCell ref="I277:I278"/>
    <mergeCell ref="I285:I286"/>
    <mergeCell ref="J285:J286"/>
    <mergeCell ref="I283:I284"/>
    <mergeCell ref="J283:J284"/>
    <mergeCell ref="I293:I294"/>
    <mergeCell ref="J293:J294"/>
    <mergeCell ref="I289:I290"/>
    <mergeCell ref="J289:J290"/>
    <mergeCell ref="I287:I288"/>
    <mergeCell ref="D240:D241"/>
    <mergeCell ref="C247:C249"/>
    <mergeCell ref="C274:C276"/>
    <mergeCell ref="I250:I251"/>
    <mergeCell ref="J250:J251"/>
    <mergeCell ref="B258:B259"/>
    <mergeCell ref="I238:I239"/>
    <mergeCell ref="I256:I257"/>
    <mergeCell ref="I247:I249"/>
    <mergeCell ref="D274:D276"/>
    <mergeCell ref="J252:J253"/>
    <mergeCell ref="C238:C239"/>
    <mergeCell ref="D247:D249"/>
    <mergeCell ref="D250:D251"/>
    <mergeCell ref="C240:C241"/>
    <mergeCell ref="B274:B280"/>
    <mergeCell ref="B238:B239"/>
    <mergeCell ref="D238:D239"/>
    <mergeCell ref="B244:B246"/>
    <mergeCell ref="C244:C246"/>
    <mergeCell ref="D242:D243"/>
    <mergeCell ref="D244:D246"/>
    <mergeCell ref="C285:C286"/>
    <mergeCell ref="D285:D286"/>
    <mergeCell ref="D264:D265"/>
    <mergeCell ref="C287:C288"/>
    <mergeCell ref="D260:D261"/>
    <mergeCell ref="B250:B251"/>
    <mergeCell ref="B256:B257"/>
    <mergeCell ref="C256:C257"/>
    <mergeCell ref="D256:D257"/>
    <mergeCell ref="D254:D255"/>
    <mergeCell ref="B260:B261"/>
    <mergeCell ref="C260:C261"/>
    <mergeCell ref="D272:D273"/>
    <mergeCell ref="C277:C278"/>
    <mergeCell ref="D279:D280"/>
    <mergeCell ref="C283:C284"/>
    <mergeCell ref="D283:D284"/>
    <mergeCell ref="B272:B273"/>
    <mergeCell ref="C252:C253"/>
    <mergeCell ref="D252:D253"/>
    <mergeCell ref="I94:I95"/>
    <mergeCell ref="I96:I102"/>
    <mergeCell ref="D297:D298"/>
    <mergeCell ref="C270:C271"/>
    <mergeCell ref="D281:D282"/>
    <mergeCell ref="D289:D290"/>
    <mergeCell ref="B289:B290"/>
    <mergeCell ref="B264:B265"/>
    <mergeCell ref="C264:C265"/>
    <mergeCell ref="B262:B263"/>
    <mergeCell ref="C262:C263"/>
    <mergeCell ref="D291:D292"/>
    <mergeCell ref="D277:D278"/>
    <mergeCell ref="D266:D267"/>
    <mergeCell ref="C268:C269"/>
    <mergeCell ref="D268:D269"/>
    <mergeCell ref="D262:D263"/>
    <mergeCell ref="C291:C292"/>
    <mergeCell ref="B287:B288"/>
    <mergeCell ref="C272:C273"/>
    <mergeCell ref="C289:C290"/>
    <mergeCell ref="D293:D294"/>
    <mergeCell ref="D287:D288"/>
    <mergeCell ref="B293:B294"/>
    <mergeCell ref="K149:K150"/>
    <mergeCell ref="J158:J159"/>
    <mergeCell ref="J164:J165"/>
    <mergeCell ref="D149:D150"/>
    <mergeCell ref="J75:J76"/>
    <mergeCell ref="K75:K76"/>
    <mergeCell ref="I105:I106"/>
    <mergeCell ref="J105:J106"/>
    <mergeCell ref="K105:K106"/>
    <mergeCell ref="J84:J85"/>
    <mergeCell ref="K84:K85"/>
    <mergeCell ref="J80:J81"/>
    <mergeCell ref="J86:J87"/>
    <mergeCell ref="K80:K81"/>
    <mergeCell ref="J92:J93"/>
    <mergeCell ref="K90:K91"/>
    <mergeCell ref="J88:J89"/>
    <mergeCell ref="K88:K89"/>
    <mergeCell ref="J90:J91"/>
    <mergeCell ref="K94:K95"/>
    <mergeCell ref="K92:K93"/>
    <mergeCell ref="J96:J102"/>
    <mergeCell ref="D94:D95"/>
    <mergeCell ref="J103:J104"/>
    <mergeCell ref="D176:D177"/>
    <mergeCell ref="C180:C181"/>
    <mergeCell ref="C178:C179"/>
    <mergeCell ref="C194:C195"/>
    <mergeCell ref="B182:B188"/>
    <mergeCell ref="B166:B167"/>
    <mergeCell ref="C166:C167"/>
    <mergeCell ref="K141:K142"/>
    <mergeCell ref="B149:B150"/>
    <mergeCell ref="K147:K148"/>
    <mergeCell ref="D143:D144"/>
    <mergeCell ref="D160:D161"/>
    <mergeCell ref="K143:K144"/>
    <mergeCell ref="K145:K146"/>
    <mergeCell ref="J145:J146"/>
    <mergeCell ref="B162:B163"/>
    <mergeCell ref="C162:C163"/>
    <mergeCell ref="B151:B153"/>
    <mergeCell ref="D151:D153"/>
    <mergeCell ref="I151:I153"/>
    <mergeCell ref="J151:J153"/>
    <mergeCell ref="K151:K153"/>
    <mergeCell ref="C151:C153"/>
    <mergeCell ref="K154:K155"/>
    <mergeCell ref="J228:J229"/>
    <mergeCell ref="D212:D213"/>
    <mergeCell ref="I212:I213"/>
    <mergeCell ref="K223:K224"/>
    <mergeCell ref="D214:D215"/>
    <mergeCell ref="K214:K215"/>
    <mergeCell ref="B202:B203"/>
    <mergeCell ref="C202:C203"/>
    <mergeCell ref="B189:B191"/>
    <mergeCell ref="C192:C193"/>
    <mergeCell ref="C196:C197"/>
    <mergeCell ref="K220:K222"/>
    <mergeCell ref="B216:B217"/>
    <mergeCell ref="C216:C217"/>
    <mergeCell ref="B218:B219"/>
    <mergeCell ref="C218:C219"/>
    <mergeCell ref="J210:J211"/>
    <mergeCell ref="D208:D209"/>
    <mergeCell ref="B198:B199"/>
    <mergeCell ref="B200:B201"/>
    <mergeCell ref="B192:B193"/>
    <mergeCell ref="B196:B197"/>
    <mergeCell ref="D192:D201"/>
    <mergeCell ref="C189:C191"/>
    <mergeCell ref="B86:B87"/>
    <mergeCell ref="B88:B89"/>
    <mergeCell ref="K240:K241"/>
    <mergeCell ref="B214:B215"/>
    <mergeCell ref="C214:C215"/>
    <mergeCell ref="K285:K286"/>
    <mergeCell ref="K283:K284"/>
    <mergeCell ref="K262:K263"/>
    <mergeCell ref="K247:K249"/>
    <mergeCell ref="K266:K267"/>
    <mergeCell ref="D270:D271"/>
    <mergeCell ref="C279:C280"/>
    <mergeCell ref="D258:D259"/>
    <mergeCell ref="J258:J259"/>
    <mergeCell ref="K256:K257"/>
    <mergeCell ref="C258:C259"/>
    <mergeCell ref="C266:C267"/>
    <mergeCell ref="I258:I259"/>
    <mergeCell ref="K238:K239"/>
    <mergeCell ref="B281:B282"/>
    <mergeCell ref="C281:C282"/>
    <mergeCell ref="K228:K229"/>
    <mergeCell ref="J230:J232"/>
    <mergeCell ref="K86:K87"/>
    <mergeCell ref="K103:K104"/>
    <mergeCell ref="K107:K108"/>
    <mergeCell ref="K111:K112"/>
    <mergeCell ref="K109:K110"/>
    <mergeCell ref="K129:K130"/>
    <mergeCell ref="K127:K128"/>
    <mergeCell ref="K121:K122"/>
    <mergeCell ref="K137:K138"/>
    <mergeCell ref="K135:K136"/>
    <mergeCell ref="K133:K134"/>
    <mergeCell ref="K117:K118"/>
    <mergeCell ref="K123:K124"/>
    <mergeCell ref="K96:K102"/>
    <mergeCell ref="C107:C108"/>
    <mergeCell ref="D107:D108"/>
    <mergeCell ref="C113:C114"/>
    <mergeCell ref="C123:C124"/>
    <mergeCell ref="J233:J235"/>
    <mergeCell ref="K115:K116"/>
    <mergeCell ref="J113:J114"/>
    <mergeCell ref="K113:K114"/>
    <mergeCell ref="K139:K140"/>
    <mergeCell ref="J139:J140"/>
    <mergeCell ref="K131:K132"/>
    <mergeCell ref="J121:J122"/>
    <mergeCell ref="J123:J124"/>
    <mergeCell ref="J125:J126"/>
    <mergeCell ref="J127:J128"/>
    <mergeCell ref="J218:J219"/>
    <mergeCell ref="C212:C213"/>
    <mergeCell ref="K230:K232"/>
    <mergeCell ref="J225:J227"/>
    <mergeCell ref="K225:K227"/>
    <mergeCell ref="C228:C229"/>
    <mergeCell ref="K218:K219"/>
    <mergeCell ref="I223:I224"/>
    <mergeCell ref="J223:J224"/>
    <mergeCell ref="C88:C89"/>
    <mergeCell ref="I80:I81"/>
    <mergeCell ref="C84:C85"/>
    <mergeCell ref="D84:D85"/>
    <mergeCell ref="C90:C91"/>
    <mergeCell ref="D90:D91"/>
    <mergeCell ref="I90:I91"/>
    <mergeCell ref="C92:C93"/>
    <mergeCell ref="D80:D81"/>
    <mergeCell ref="D82:D83"/>
    <mergeCell ref="D92:D93"/>
    <mergeCell ref="I82:I83"/>
    <mergeCell ref="I92:I93"/>
    <mergeCell ref="D88:D89"/>
    <mergeCell ref="I88:I89"/>
    <mergeCell ref="C80:C81"/>
    <mergeCell ref="I84:I85"/>
    <mergeCell ref="D86:D87"/>
    <mergeCell ref="I86:I87"/>
    <mergeCell ref="D135:D136"/>
    <mergeCell ref="C127:C128"/>
    <mergeCell ref="D127:D128"/>
    <mergeCell ref="D139:D140"/>
    <mergeCell ref="D75:D76"/>
    <mergeCell ref="C75:C76"/>
    <mergeCell ref="C7:C8"/>
    <mergeCell ref="C11:C12"/>
    <mergeCell ref="D11:D12"/>
    <mergeCell ref="C9:C10"/>
    <mergeCell ref="D37:D38"/>
    <mergeCell ref="C35:C36"/>
    <mergeCell ref="C37:C38"/>
    <mergeCell ref="C45:C46"/>
    <mergeCell ref="C43:C44"/>
    <mergeCell ref="C41:C42"/>
    <mergeCell ref="D69:D70"/>
    <mergeCell ref="C39:C40"/>
    <mergeCell ref="C57:C58"/>
    <mergeCell ref="C49:C50"/>
    <mergeCell ref="C53:C54"/>
    <mergeCell ref="C51:C52"/>
    <mergeCell ref="C47:C48"/>
    <mergeCell ref="C55:C56"/>
    <mergeCell ref="J25:J26"/>
    <mergeCell ref="C15:C17"/>
    <mergeCell ref="I18:I20"/>
    <mergeCell ref="C25:C26"/>
    <mergeCell ref="C27:C28"/>
    <mergeCell ref="I15:I17"/>
    <mergeCell ref="J15:J17"/>
    <mergeCell ref="J18:J20"/>
    <mergeCell ref="D9:D10"/>
    <mergeCell ref="I9:I10"/>
    <mergeCell ref="J9:J10"/>
    <mergeCell ref="I11:I12"/>
    <mergeCell ref="J11:J12"/>
    <mergeCell ref="D18:D20"/>
    <mergeCell ref="I13:I14"/>
    <mergeCell ref="J13:J14"/>
    <mergeCell ref="A2:K2"/>
    <mergeCell ref="K5:K6"/>
    <mergeCell ref="K25:K26"/>
    <mergeCell ref="D5:D6"/>
    <mergeCell ref="K27:K28"/>
    <mergeCell ref="K31:K32"/>
    <mergeCell ref="A5:A6"/>
    <mergeCell ref="B5:B6"/>
    <mergeCell ref="C5:C6"/>
    <mergeCell ref="I4:K4"/>
    <mergeCell ref="B7:B8"/>
    <mergeCell ref="E5:H6"/>
    <mergeCell ref="C31:C32"/>
    <mergeCell ref="B11:B12"/>
    <mergeCell ref="I25:I26"/>
    <mergeCell ref="I31:I32"/>
    <mergeCell ref="D25:D26"/>
    <mergeCell ref="C4:H4"/>
    <mergeCell ref="I5:J5"/>
    <mergeCell ref="J27:J28"/>
    <mergeCell ref="D7:D8"/>
    <mergeCell ref="I7:I8"/>
    <mergeCell ref="J7:J8"/>
    <mergeCell ref="I21:I24"/>
    <mergeCell ref="K15:K17"/>
    <mergeCell ref="J247:J249"/>
    <mergeCell ref="J281:J282"/>
    <mergeCell ref="K233:K235"/>
    <mergeCell ref="K7:K8"/>
    <mergeCell ref="K21:K24"/>
    <mergeCell ref="K18:K20"/>
    <mergeCell ref="D33:D34"/>
    <mergeCell ref="D43:D44"/>
    <mergeCell ref="D47:D48"/>
    <mergeCell ref="I164:I165"/>
    <mergeCell ref="J21:J24"/>
    <mergeCell ref="K9:K10"/>
    <mergeCell ref="K11:K12"/>
    <mergeCell ref="K13:K14"/>
    <mergeCell ref="I75:I76"/>
    <mergeCell ref="J37:J38"/>
    <mergeCell ref="K37:K38"/>
    <mergeCell ref="K49:K50"/>
    <mergeCell ref="J39:J40"/>
    <mergeCell ref="J82:J83"/>
    <mergeCell ref="K82:K83"/>
    <mergeCell ref="D35:D36"/>
    <mergeCell ref="J115:J116"/>
    <mergeCell ref="K289:K290"/>
    <mergeCell ref="K291:K292"/>
    <mergeCell ref="K293:K294"/>
    <mergeCell ref="K281:K282"/>
    <mergeCell ref="K260:K261"/>
    <mergeCell ref="K264:K265"/>
    <mergeCell ref="C13:C14"/>
    <mergeCell ref="D13:D14"/>
    <mergeCell ref="K287:K288"/>
    <mergeCell ref="I262:I263"/>
    <mergeCell ref="J256:J257"/>
    <mergeCell ref="J242:J243"/>
    <mergeCell ref="K242:K243"/>
    <mergeCell ref="I244:I246"/>
    <mergeCell ref="J244:J246"/>
    <mergeCell ref="K244:K246"/>
    <mergeCell ref="K258:K259"/>
    <mergeCell ref="I274:I276"/>
    <mergeCell ref="J274:J276"/>
    <mergeCell ref="K274:K276"/>
    <mergeCell ref="J270:J271"/>
    <mergeCell ref="I272:I273"/>
    <mergeCell ref="J272:J273"/>
    <mergeCell ref="I254:I255"/>
    <mergeCell ref="K252:K253"/>
    <mergeCell ref="I270:I271"/>
    <mergeCell ref="J268:J269"/>
    <mergeCell ref="K268:K269"/>
    <mergeCell ref="J277:J278"/>
    <mergeCell ref="K277:K278"/>
    <mergeCell ref="I279:I280"/>
    <mergeCell ref="J279:J280"/>
    <mergeCell ref="K279:K280"/>
    <mergeCell ref="I268:I269"/>
    <mergeCell ref="I260:I261"/>
    <mergeCell ref="I264:I265"/>
    <mergeCell ref="I266:I267"/>
    <mergeCell ref="K272:K273"/>
    <mergeCell ref="J254:J255"/>
    <mergeCell ref="K254:K255"/>
    <mergeCell ref="J266:J267"/>
    <mergeCell ref="K310:K311"/>
    <mergeCell ref="I308:I309"/>
    <mergeCell ref="I310:I311"/>
    <mergeCell ref="J310:J311"/>
    <mergeCell ref="J299:J301"/>
    <mergeCell ref="I299:I301"/>
    <mergeCell ref="J308:J309"/>
    <mergeCell ref="K308:K309"/>
    <mergeCell ref="I302:I303"/>
    <mergeCell ref="J302:J303"/>
    <mergeCell ref="K302:K303"/>
    <mergeCell ref="I304:I305"/>
    <mergeCell ref="J304:J305"/>
    <mergeCell ref="K304:K305"/>
    <mergeCell ref="I306:I307"/>
    <mergeCell ref="J306:J307"/>
    <mergeCell ref="K306:K307"/>
    <mergeCell ref="K299:K301"/>
    <mergeCell ref="K297:K298"/>
    <mergeCell ref="K270:K271"/>
    <mergeCell ref="K250:K251"/>
    <mergeCell ref="I147:I148"/>
    <mergeCell ref="C103:C104"/>
    <mergeCell ref="B96:B106"/>
    <mergeCell ref="I103:I104"/>
    <mergeCell ref="B135:B136"/>
    <mergeCell ref="C135:C136"/>
    <mergeCell ref="D103:D104"/>
    <mergeCell ref="D129:D130"/>
    <mergeCell ref="C96:C102"/>
    <mergeCell ref="D96:D102"/>
    <mergeCell ref="I113:I114"/>
    <mergeCell ref="B113:B114"/>
    <mergeCell ref="D113:D114"/>
    <mergeCell ref="D121:D122"/>
    <mergeCell ref="B131:B132"/>
    <mergeCell ref="C131:C132"/>
    <mergeCell ref="B127:B128"/>
    <mergeCell ref="C129:C130"/>
    <mergeCell ref="C105:C106"/>
    <mergeCell ref="D105:D106"/>
    <mergeCell ref="D131:D132"/>
    <mergeCell ref="C94:C95"/>
    <mergeCell ref="B111:B112"/>
    <mergeCell ref="C111:C112"/>
    <mergeCell ref="D111:D112"/>
    <mergeCell ref="D310:D311"/>
    <mergeCell ref="B299:B301"/>
    <mergeCell ref="B308:B309"/>
    <mergeCell ref="C308:C309"/>
    <mergeCell ref="B304:B305"/>
    <mergeCell ref="C304:C305"/>
    <mergeCell ref="D304:D305"/>
    <mergeCell ref="D308:D309"/>
    <mergeCell ref="D306:D307"/>
    <mergeCell ref="B310:B311"/>
    <mergeCell ref="C310:C311"/>
    <mergeCell ref="D302:D303"/>
    <mergeCell ref="D299:D301"/>
    <mergeCell ref="B302:B303"/>
    <mergeCell ref="C302:C303"/>
    <mergeCell ref="C299:C301"/>
    <mergeCell ref="B115:B116"/>
    <mergeCell ref="C115:C116"/>
    <mergeCell ref="D115:D116"/>
    <mergeCell ref="C182:C184"/>
    <mergeCell ref="I73:I74"/>
    <mergeCell ref="D73:D74"/>
    <mergeCell ref="D57:D58"/>
    <mergeCell ref="I45:I46"/>
    <mergeCell ref="J45:J46"/>
    <mergeCell ref="K45:K46"/>
    <mergeCell ref="J57:J58"/>
    <mergeCell ref="I57:I58"/>
    <mergeCell ref="K57:K58"/>
    <mergeCell ref="I71:I72"/>
    <mergeCell ref="J71:J72"/>
    <mergeCell ref="I61:I62"/>
    <mergeCell ref="J61:J62"/>
    <mergeCell ref="I59:I60"/>
    <mergeCell ref="J59:J60"/>
    <mergeCell ref="K71:K72"/>
    <mergeCell ref="D63:D64"/>
    <mergeCell ref="D65:D66"/>
    <mergeCell ref="K53:K54"/>
    <mergeCell ref="K73:K74"/>
    <mergeCell ref="J73:J74"/>
    <mergeCell ref="K41:K42"/>
    <mergeCell ref="D41:D42"/>
    <mergeCell ref="D59:D60"/>
    <mergeCell ref="D53:D54"/>
    <mergeCell ref="D61:D62"/>
    <mergeCell ref="D55:D56"/>
    <mergeCell ref="D51:D52"/>
    <mergeCell ref="I51:I52"/>
    <mergeCell ref="J51:J52"/>
    <mergeCell ref="K51:K52"/>
    <mergeCell ref="D49:D50"/>
    <mergeCell ref="I49:I50"/>
    <mergeCell ref="J49:J50"/>
    <mergeCell ref="K43:K44"/>
    <mergeCell ref="J47:J48"/>
    <mergeCell ref="J43:J44"/>
    <mergeCell ref="K47:K48"/>
    <mergeCell ref="I47:I48"/>
    <mergeCell ref="I55:I56"/>
    <mergeCell ref="D45:D46"/>
    <mergeCell ref="I53:I54"/>
    <mergeCell ref="J53:J54"/>
    <mergeCell ref="I43:I44"/>
    <mergeCell ref="I33:I34"/>
    <mergeCell ref="J33:J34"/>
    <mergeCell ref="K33:K34"/>
    <mergeCell ref="I27:I28"/>
    <mergeCell ref="K35:K36"/>
    <mergeCell ref="I35:I36"/>
    <mergeCell ref="J35:J36"/>
    <mergeCell ref="J31:J32"/>
    <mergeCell ref="K29:K30"/>
    <mergeCell ref="I29:I30"/>
    <mergeCell ref="J29:J30"/>
    <mergeCell ref="I37:I38"/>
    <mergeCell ref="D77:D79"/>
    <mergeCell ref="I77:I79"/>
    <mergeCell ref="J77:J79"/>
    <mergeCell ref="K77:K79"/>
    <mergeCell ref="K61:K62"/>
    <mergeCell ref="D71:D72"/>
    <mergeCell ref="I63:I64"/>
    <mergeCell ref="J63:J64"/>
    <mergeCell ref="K63:K64"/>
    <mergeCell ref="I65:I66"/>
    <mergeCell ref="J65:J66"/>
    <mergeCell ref="K65:K66"/>
    <mergeCell ref="I69:I70"/>
    <mergeCell ref="J69:J70"/>
    <mergeCell ref="K69:K70"/>
    <mergeCell ref="J55:J56"/>
    <mergeCell ref="K55:K56"/>
    <mergeCell ref="K59:K60"/>
    <mergeCell ref="D39:D40"/>
    <mergeCell ref="I39:I40"/>
    <mergeCell ref="K39:K40"/>
    <mergeCell ref="I41:I42"/>
    <mergeCell ref="J41:J42"/>
    <mergeCell ref="B137:B138"/>
    <mergeCell ref="C137:C138"/>
    <mergeCell ref="D117:D118"/>
    <mergeCell ref="I117:I118"/>
    <mergeCell ref="B139:B140"/>
    <mergeCell ref="C139:C140"/>
    <mergeCell ref="J107:J108"/>
    <mergeCell ref="J117:J118"/>
    <mergeCell ref="B107:B108"/>
    <mergeCell ref="B133:B134"/>
    <mergeCell ref="C133:C134"/>
    <mergeCell ref="B117:B118"/>
    <mergeCell ref="C117:C118"/>
    <mergeCell ref="I115:I116"/>
    <mergeCell ref="I139:I140"/>
    <mergeCell ref="D109:D110"/>
    <mergeCell ref="I111:I112"/>
    <mergeCell ref="J111:J112"/>
    <mergeCell ref="C109:C110"/>
    <mergeCell ref="I109:I110"/>
    <mergeCell ref="J109:J110"/>
    <mergeCell ref="I107:I108"/>
    <mergeCell ref="D133:D134"/>
    <mergeCell ref="D137:D138"/>
    <mergeCell ref="I143:I144"/>
    <mergeCell ref="J143:J144"/>
    <mergeCell ref="D145:D146"/>
    <mergeCell ref="I145:I146"/>
    <mergeCell ref="D141:D142"/>
    <mergeCell ref="I141:I142"/>
    <mergeCell ref="D147:D148"/>
    <mergeCell ref="J141:J142"/>
    <mergeCell ref="D123:D124"/>
    <mergeCell ref="B125:B126"/>
    <mergeCell ref="C125:C126"/>
    <mergeCell ref="B119:B120"/>
    <mergeCell ref="C119:C120"/>
    <mergeCell ref="D119:D120"/>
    <mergeCell ref="I119:I120"/>
    <mergeCell ref="J119:J120"/>
    <mergeCell ref="K119:K120"/>
    <mergeCell ref="B121:B122"/>
    <mergeCell ref="C121:C122"/>
    <mergeCell ref="K125:K126"/>
    <mergeCell ref="D125:D126"/>
    <mergeCell ref="B123:B124"/>
    <mergeCell ref="K236:K237"/>
    <mergeCell ref="C156:C157"/>
    <mergeCell ref="I149:I150"/>
    <mergeCell ref="J149:J150"/>
    <mergeCell ref="J204:J205"/>
    <mergeCell ref="J160:J161"/>
    <mergeCell ref="D166:D167"/>
    <mergeCell ref="K164:K165"/>
    <mergeCell ref="K162:K163"/>
    <mergeCell ref="J170:J173"/>
    <mergeCell ref="J156:J157"/>
    <mergeCell ref="J214:J215"/>
    <mergeCell ref="K170:K173"/>
    <mergeCell ref="K176:K177"/>
    <mergeCell ref="K168:K169"/>
    <mergeCell ref="K192:K201"/>
    <mergeCell ref="K178:K179"/>
    <mergeCell ref="K187:K188"/>
    <mergeCell ref="D206:D207"/>
    <mergeCell ref="D187:D188"/>
    <mergeCell ref="D189:D191"/>
    <mergeCell ref="C149:C150"/>
    <mergeCell ref="D223:D224"/>
    <mergeCell ref="D233:D235"/>
    <mergeCell ref="B59:B60"/>
    <mergeCell ref="C86:C87"/>
    <mergeCell ref="B84:B85"/>
    <mergeCell ref="B82:B83"/>
    <mergeCell ref="C82:C83"/>
    <mergeCell ref="C65:C66"/>
    <mergeCell ref="B71:B72"/>
    <mergeCell ref="C250:C251"/>
    <mergeCell ref="B208:B209"/>
    <mergeCell ref="C208:C209"/>
    <mergeCell ref="C168:C169"/>
    <mergeCell ref="B143:B144"/>
    <mergeCell ref="C143:C144"/>
    <mergeCell ref="C170:C173"/>
    <mergeCell ref="B160:B161"/>
    <mergeCell ref="C160:C161"/>
    <mergeCell ref="B141:B142"/>
    <mergeCell ref="C141:C142"/>
    <mergeCell ref="B75:B76"/>
    <mergeCell ref="B77:B79"/>
    <mergeCell ref="B61:B62"/>
    <mergeCell ref="B63:B64"/>
    <mergeCell ref="B65:B66"/>
    <mergeCell ref="B69:B70"/>
    <mergeCell ref="B15:B17"/>
    <mergeCell ref="C21:C24"/>
    <mergeCell ref="D21:D24"/>
    <mergeCell ref="B25:B26"/>
    <mergeCell ref="D27:D28"/>
    <mergeCell ref="C33:C34"/>
    <mergeCell ref="B29:B30"/>
    <mergeCell ref="C29:C30"/>
    <mergeCell ref="D29:D30"/>
    <mergeCell ref="B18:B20"/>
    <mergeCell ref="C18:C20"/>
    <mergeCell ref="D15:D17"/>
    <mergeCell ref="B21:B24"/>
    <mergeCell ref="B27:B28"/>
    <mergeCell ref="D31:D32"/>
    <mergeCell ref="B73:B74"/>
    <mergeCell ref="C59:C60"/>
    <mergeCell ref="C61:C62"/>
    <mergeCell ref="C71:C72"/>
    <mergeCell ref="C69:C70"/>
    <mergeCell ref="C73:C74"/>
    <mergeCell ref="C77:C79"/>
    <mergeCell ref="C63:C64"/>
    <mergeCell ref="A306:A307"/>
    <mergeCell ref="B306:B307"/>
    <mergeCell ref="C306:C307"/>
    <mergeCell ref="A238:A241"/>
    <mergeCell ref="A258:A261"/>
    <mergeCell ref="B242:B243"/>
    <mergeCell ref="C242:C243"/>
    <mergeCell ref="B247:B249"/>
    <mergeCell ref="B210:B211"/>
    <mergeCell ref="C210:C211"/>
    <mergeCell ref="B252:B253"/>
    <mergeCell ref="C297:C298"/>
    <mergeCell ref="B254:B255"/>
    <mergeCell ref="C254:C255"/>
    <mergeCell ref="B220:B222"/>
    <mergeCell ref="C220:C222"/>
    <mergeCell ref="A301:A302"/>
    <mergeCell ref="B283:B284"/>
    <mergeCell ref="C293:C294"/>
    <mergeCell ref="B270:B271"/>
    <mergeCell ref="B291:B292"/>
    <mergeCell ref="B285:B286"/>
    <mergeCell ref="C145:C146"/>
    <mergeCell ref="C233:C235"/>
    <mergeCell ref="B236:B237"/>
    <mergeCell ref="C225:C227"/>
    <mergeCell ref="C206:C207"/>
    <mergeCell ref="C176:C177"/>
    <mergeCell ref="C174:C175"/>
    <mergeCell ref="C187:C188"/>
    <mergeCell ref="C185:C186"/>
    <mergeCell ref="B168:B169"/>
    <mergeCell ref="B178:B179"/>
    <mergeCell ref="C147:C148"/>
    <mergeCell ref="C236:C237"/>
    <mergeCell ref="B225:B227"/>
    <mergeCell ref="B176:B177"/>
    <mergeCell ref="B180:B181"/>
    <mergeCell ref="B164:B165"/>
    <mergeCell ref="B268:B269"/>
    <mergeCell ref="A13:A14"/>
    <mergeCell ref="A18:A20"/>
    <mergeCell ref="A43:A47"/>
    <mergeCell ref="A217:A222"/>
    <mergeCell ref="B266:B267"/>
    <mergeCell ref="B228:B229"/>
    <mergeCell ref="B212:B213"/>
    <mergeCell ref="B233:B235"/>
    <mergeCell ref="A168:A171"/>
    <mergeCell ref="B174:B175"/>
    <mergeCell ref="B90:B91"/>
    <mergeCell ref="B92:B93"/>
    <mergeCell ref="B94:B95"/>
    <mergeCell ref="B13:B14"/>
    <mergeCell ref="A225:A229"/>
    <mergeCell ref="B158:B159"/>
    <mergeCell ref="B170:B173"/>
    <mergeCell ref="B147:B148"/>
    <mergeCell ref="B57:B58"/>
    <mergeCell ref="B80:B81"/>
    <mergeCell ref="B129:B130"/>
    <mergeCell ref="B55:B56"/>
    <mergeCell ref="B204:B205"/>
    <mergeCell ref="B145:B146"/>
    <mergeCell ref="B9:B10"/>
    <mergeCell ref="A26:A31"/>
    <mergeCell ref="B39:B40"/>
    <mergeCell ref="A1:K1"/>
    <mergeCell ref="B206:B207"/>
    <mergeCell ref="C198:C199"/>
    <mergeCell ref="C200:C201"/>
    <mergeCell ref="A8:A9"/>
    <mergeCell ref="B41:B42"/>
    <mergeCell ref="B43:B44"/>
    <mergeCell ref="B45:B46"/>
    <mergeCell ref="B47:B48"/>
    <mergeCell ref="B49:B50"/>
    <mergeCell ref="B51:B52"/>
    <mergeCell ref="B53:B54"/>
    <mergeCell ref="A11:A12"/>
    <mergeCell ref="B31:B32"/>
    <mergeCell ref="B35:B36"/>
    <mergeCell ref="A33:A34"/>
    <mergeCell ref="B33:B34"/>
    <mergeCell ref="A35:A36"/>
    <mergeCell ref="B37:B38"/>
    <mergeCell ref="A15:A17"/>
    <mergeCell ref="A37:A40"/>
    <mergeCell ref="F78:F79"/>
    <mergeCell ref="F245:F246"/>
    <mergeCell ref="F248:F249"/>
    <mergeCell ref="J131:J132"/>
    <mergeCell ref="J133:J134"/>
    <mergeCell ref="J135:J136"/>
    <mergeCell ref="J137:J138"/>
    <mergeCell ref="I121:I122"/>
    <mergeCell ref="I123:I124"/>
    <mergeCell ref="I125:I126"/>
    <mergeCell ref="I127:I128"/>
    <mergeCell ref="I129:I130"/>
    <mergeCell ref="I131:I132"/>
    <mergeCell ref="I133:I134"/>
    <mergeCell ref="I135:I136"/>
    <mergeCell ref="I137:I138"/>
    <mergeCell ref="I240:I241"/>
    <mergeCell ref="J147:J148"/>
    <mergeCell ref="J240:J241"/>
    <mergeCell ref="J236:J237"/>
    <mergeCell ref="J238:J239"/>
    <mergeCell ref="J166:J167"/>
    <mergeCell ref="J129:J130"/>
    <mergeCell ref="J94:J95"/>
  </mergeCells>
  <phoneticPr fontId="14"/>
  <hyperlinks>
    <hyperlink ref="B156:B157" location="'218'!A1" display="218"/>
    <hyperlink ref="B272:B273" location="'505'!A1" display="'505'!A1"/>
    <hyperlink ref="B107:B108" location="'205'!A1" display="205"/>
    <hyperlink ref="B67" location="'201-1'!A1" display="201-1"/>
    <hyperlink ref="B68" location="'201-2'!A1" display="201-2"/>
    <hyperlink ref="B73:B74" location="'202'!A1" display="202"/>
    <hyperlink ref="B86:B87" location="'203'!A1" display="203"/>
    <hyperlink ref="B88:B89" location="'204'!A1" display="204"/>
    <hyperlink ref="B117:B118" location="'206'!A1" display="206"/>
    <hyperlink ref="B121:B122" location="'207'!A1" display="207"/>
    <hyperlink ref="B125:B126" location="'208'!A1" display="208"/>
    <hyperlink ref="B127:B128" location="'209'!A1" display="209"/>
    <hyperlink ref="B135:B136" location="'211'!A1" display="211"/>
    <hyperlink ref="B137:B138" location="'212'!A1" display="212"/>
    <hyperlink ref="B143:B144" location="'213'!A1" display="213"/>
    <hyperlink ref="B133:B134" location="'210'!A1" display="'210'!A1"/>
    <hyperlink ref="B145:B146" location="'214'!A1" display="214"/>
    <hyperlink ref="B139:B140" location="'201-3'!A1" display="201-3"/>
    <hyperlink ref="B147:B148" location="'215'!A1" display="215"/>
    <hyperlink ref="B151:B153" location="'216'!A1" display="'216'!A1"/>
    <hyperlink ref="B158:B159" location="'219-1'!A1" display="219-1"/>
    <hyperlink ref="B160:B161" location="'219-2'!A1" display="219-2"/>
    <hyperlink ref="B166:B167" location="'301'!A1" display="'301'!A1"/>
    <hyperlink ref="B168:B169" location="'302'!A1" display="'302'!A1"/>
    <hyperlink ref="B170:B173" location="'303'!A1" display="'303'!A1"/>
    <hyperlink ref="B174:B175" location="'304-1'!A1" display="304-1"/>
    <hyperlink ref="B176:B177" location="'304-2'!A1" display="304-2"/>
    <hyperlink ref="B178:B179" location="'305'!A1" display="'305'!A1"/>
    <hyperlink ref="B192:B193" location="'306-1'!A1" display="306-1"/>
    <hyperlink ref="B194:B195" location="'306-2'!A1" display="306-2"/>
    <hyperlink ref="B196:B197" location="'306-3'!A1" display="306-3"/>
    <hyperlink ref="B198:B199" location="'306-4'!A1" display="306-4"/>
    <hyperlink ref="B200:B201" location="'306-5'!A1" display="306-5"/>
    <hyperlink ref="B270:B271" location="'504'!A1" display="'504'!A1"/>
    <hyperlink ref="B27:B28" location="'109'!A1" display="109"/>
    <hyperlink ref="B29:B30" location="'110'!A1" display="110"/>
    <hyperlink ref="B31:B32" location="'111'!A1" display="'111'!A1"/>
    <hyperlink ref="B236:B237" location="'501'!A1" display="'501'!A1"/>
    <hyperlink ref="B7:B8" location="'101'!A1" display="'101'!A1"/>
    <hyperlink ref="B9:B10" location="'102'!A1" display="'102'!A1"/>
    <hyperlink ref="B11:B12" location="'103'!A1" display="'103'!A1"/>
    <hyperlink ref="B13:B14" location="'104'!A1" display="'104'!A1"/>
    <hyperlink ref="B15:B17" location="'105'!A1" display="'105'!A1"/>
    <hyperlink ref="B18:B20" location="'106'!A1" display="'106'!A1"/>
    <hyperlink ref="B21:B24" location="'107'!A1" display="'107'!A1"/>
    <hyperlink ref="B25:B26" location="'108'!A1" display="108"/>
    <hyperlink ref="B306:B307" location="'702'!A1" display="702"/>
    <hyperlink ref="B35:B36" location="'112'!A1" display="112"/>
    <hyperlink ref="B37:B38" location="'113'!A1" display="113"/>
    <hyperlink ref="B39:B40" location="'114'!A1" display="114"/>
    <hyperlink ref="B210:B211" location="'308'!A1" display="'308'!A1"/>
    <hyperlink ref="B281:B282" location="'506'!A1" display="'506'!A1"/>
    <hyperlink ref="B283:B284" location="'507'!A1" display="'507'!A1"/>
    <hyperlink ref="B297:B298" location="'508-2'!A1" display="508-2"/>
    <hyperlink ref="B208:B209" location="'307'!A1" display="'307'!A1"/>
    <hyperlink ref="B212:B213" location="'309'!A1" display="'309'!A1"/>
    <hyperlink ref="B216:B217" location="'401'!A1" display="'401'!A1"/>
    <hyperlink ref="B218:B219" location="'402'!A1" display="'402'!A1"/>
    <hyperlink ref="B162:B163" location="'220-1'!A1" display="220-1"/>
    <hyperlink ref="B164:B165" location="'220-2'!A1" display="220-2"/>
    <hyperlink ref="B214:B215" location="'310'!A1" display="'310'!A1"/>
    <hyperlink ref="B304:B305" location="'701'!A1" display="'701'!A1"/>
    <hyperlink ref="B228:B229" location="'406'!A1" display="'406'!A1"/>
    <hyperlink ref="B225:B227" location="'405'!A1" display="'405'!A1"/>
    <hyperlink ref="B230:B232" location="'407'!A1" display="'407'!A1"/>
    <hyperlink ref="B233:B235" location="'408'!A1" display="'408'!A1"/>
    <hyperlink ref="B223:B224" location="'404'!A1" display="'404'!A1"/>
    <hyperlink ref="B302:B303" location="'602'!A1" display="'602'!A1"/>
    <hyperlink ref="B154:B155" location="'217'!A1" display="'217'!A1"/>
    <hyperlink ref="B295:B296" location="'508-1'!A1" display="508-1"/>
    <hyperlink ref="B252:B253" location="'502-6'!A1" display="502-6"/>
    <hyperlink ref="B250:B251" location="'502-5'!A1" display="502-5"/>
    <hyperlink ref="B260:B261" location="'503-1'!A1" display="503-1"/>
    <hyperlink ref="B262:B263" location="'503-2'!A1" display="503-2"/>
    <hyperlink ref="B254:B255" location="'502-7'!A1" display="502-7"/>
  </hyperlinks>
  <printOptions horizontalCentered="1"/>
  <pageMargins left="0.31496062992125984" right="0.31496062992125984" top="0.35433070866141736" bottom="0.35433070866141736" header="0.31496062992125984" footer="0.31496062992125984"/>
  <pageSetup paperSize="9" scale="49" fitToHeight="0" orientation="portrait" r:id="rId1"/>
  <headerFooter alignWithMargins="0"/>
  <rowBreaks count="4" manualBreakCount="4">
    <brk id="95" max="10" man="1"/>
    <brk id="165" max="2" man="1"/>
    <brk id="246" max="10" man="1"/>
    <brk id="317" max="12" man="1"/>
  </rowBreaks>
  <ignoredErrors>
    <ignoredError sqref="B15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CN38"/>
  <sheetViews>
    <sheetView view="pageBreakPreview" zoomScaleNormal="75" zoomScaleSheetLayoutView="100" workbookViewId="0"/>
  </sheetViews>
  <sheetFormatPr defaultColWidth="9" defaultRowHeight="13.2"/>
  <cols>
    <col min="1" max="1" width="3.44140625" style="923" customWidth="1"/>
    <col min="2" max="2" width="24.33203125" style="923" customWidth="1"/>
    <col min="3" max="92" width="1.88671875" style="923" customWidth="1"/>
    <col min="93" max="256" width="9" style="923"/>
    <col min="257" max="257" width="3.44140625" style="923" customWidth="1"/>
    <col min="258" max="258" width="24.33203125" style="923" customWidth="1"/>
    <col min="259" max="348" width="1.88671875" style="923" customWidth="1"/>
    <col min="349" max="512" width="9" style="923"/>
    <col min="513" max="513" width="3.44140625" style="923" customWidth="1"/>
    <col min="514" max="514" width="24.33203125" style="923" customWidth="1"/>
    <col min="515" max="604" width="1.88671875" style="923" customWidth="1"/>
    <col min="605" max="768" width="9" style="923"/>
    <col min="769" max="769" width="3.44140625" style="923" customWidth="1"/>
    <col min="770" max="770" width="24.33203125" style="923" customWidth="1"/>
    <col min="771" max="860" width="1.88671875" style="923" customWidth="1"/>
    <col min="861" max="1024" width="9" style="923"/>
    <col min="1025" max="1025" width="3.44140625" style="923" customWidth="1"/>
    <col min="1026" max="1026" width="24.33203125" style="923" customWidth="1"/>
    <col min="1027" max="1116" width="1.88671875" style="923" customWidth="1"/>
    <col min="1117" max="1280" width="9" style="923"/>
    <col min="1281" max="1281" width="3.44140625" style="923" customWidth="1"/>
    <col min="1282" max="1282" width="24.33203125" style="923" customWidth="1"/>
    <col min="1283" max="1372" width="1.88671875" style="923" customWidth="1"/>
    <col min="1373" max="1536" width="9" style="923"/>
    <col min="1537" max="1537" width="3.44140625" style="923" customWidth="1"/>
    <col min="1538" max="1538" width="24.33203125" style="923" customWidth="1"/>
    <col min="1539" max="1628" width="1.88671875" style="923" customWidth="1"/>
    <col min="1629" max="1792" width="9" style="923"/>
    <col min="1793" max="1793" width="3.44140625" style="923" customWidth="1"/>
    <col min="1794" max="1794" width="24.33203125" style="923" customWidth="1"/>
    <col min="1795" max="1884" width="1.88671875" style="923" customWidth="1"/>
    <col min="1885" max="2048" width="9" style="923"/>
    <col min="2049" max="2049" width="3.44140625" style="923" customWidth="1"/>
    <col min="2050" max="2050" width="24.33203125" style="923" customWidth="1"/>
    <col min="2051" max="2140" width="1.88671875" style="923" customWidth="1"/>
    <col min="2141" max="2304" width="9" style="923"/>
    <col min="2305" max="2305" width="3.44140625" style="923" customWidth="1"/>
    <col min="2306" max="2306" width="24.33203125" style="923" customWidth="1"/>
    <col min="2307" max="2396" width="1.88671875" style="923" customWidth="1"/>
    <col min="2397" max="2560" width="9" style="923"/>
    <col min="2561" max="2561" width="3.44140625" style="923" customWidth="1"/>
    <col min="2562" max="2562" width="24.33203125" style="923" customWidth="1"/>
    <col min="2563" max="2652" width="1.88671875" style="923" customWidth="1"/>
    <col min="2653" max="2816" width="9" style="923"/>
    <col min="2817" max="2817" width="3.44140625" style="923" customWidth="1"/>
    <col min="2818" max="2818" width="24.33203125" style="923" customWidth="1"/>
    <col min="2819" max="2908" width="1.88671875" style="923" customWidth="1"/>
    <col min="2909" max="3072" width="9" style="923"/>
    <col min="3073" max="3073" width="3.44140625" style="923" customWidth="1"/>
    <col min="3074" max="3074" width="24.33203125" style="923" customWidth="1"/>
    <col min="3075" max="3164" width="1.88671875" style="923" customWidth="1"/>
    <col min="3165" max="3328" width="9" style="923"/>
    <col min="3329" max="3329" width="3.44140625" style="923" customWidth="1"/>
    <col min="3330" max="3330" width="24.33203125" style="923" customWidth="1"/>
    <col min="3331" max="3420" width="1.88671875" style="923" customWidth="1"/>
    <col min="3421" max="3584" width="9" style="923"/>
    <col min="3585" max="3585" width="3.44140625" style="923" customWidth="1"/>
    <col min="3586" max="3586" width="24.33203125" style="923" customWidth="1"/>
    <col min="3587" max="3676" width="1.88671875" style="923" customWidth="1"/>
    <col min="3677" max="3840" width="9" style="923"/>
    <col min="3841" max="3841" width="3.44140625" style="923" customWidth="1"/>
    <col min="3842" max="3842" width="24.33203125" style="923" customWidth="1"/>
    <col min="3843" max="3932" width="1.88671875" style="923" customWidth="1"/>
    <col min="3933" max="4096" width="9" style="923"/>
    <col min="4097" max="4097" width="3.44140625" style="923" customWidth="1"/>
    <col min="4098" max="4098" width="24.33203125" style="923" customWidth="1"/>
    <col min="4099" max="4188" width="1.88671875" style="923" customWidth="1"/>
    <col min="4189" max="4352" width="9" style="923"/>
    <col min="4353" max="4353" width="3.44140625" style="923" customWidth="1"/>
    <col min="4354" max="4354" width="24.33203125" style="923" customWidth="1"/>
    <col min="4355" max="4444" width="1.88671875" style="923" customWidth="1"/>
    <col min="4445" max="4608" width="9" style="923"/>
    <col min="4609" max="4609" width="3.44140625" style="923" customWidth="1"/>
    <col min="4610" max="4610" width="24.33203125" style="923" customWidth="1"/>
    <col min="4611" max="4700" width="1.88671875" style="923" customWidth="1"/>
    <col min="4701" max="4864" width="9" style="923"/>
    <col min="4865" max="4865" width="3.44140625" style="923" customWidth="1"/>
    <col min="4866" max="4866" width="24.33203125" style="923" customWidth="1"/>
    <col min="4867" max="4956" width="1.88671875" style="923" customWidth="1"/>
    <col min="4957" max="5120" width="9" style="923"/>
    <col min="5121" max="5121" width="3.44140625" style="923" customWidth="1"/>
    <col min="5122" max="5122" width="24.33203125" style="923" customWidth="1"/>
    <col min="5123" max="5212" width="1.88671875" style="923" customWidth="1"/>
    <col min="5213" max="5376" width="9" style="923"/>
    <col min="5377" max="5377" width="3.44140625" style="923" customWidth="1"/>
    <col min="5378" max="5378" width="24.33203125" style="923" customWidth="1"/>
    <col min="5379" max="5468" width="1.88671875" style="923" customWidth="1"/>
    <col min="5469" max="5632" width="9" style="923"/>
    <col min="5633" max="5633" width="3.44140625" style="923" customWidth="1"/>
    <col min="5634" max="5634" width="24.33203125" style="923" customWidth="1"/>
    <col min="5635" max="5724" width="1.88671875" style="923" customWidth="1"/>
    <col min="5725" max="5888" width="9" style="923"/>
    <col min="5889" max="5889" width="3.44140625" style="923" customWidth="1"/>
    <col min="5890" max="5890" width="24.33203125" style="923" customWidth="1"/>
    <col min="5891" max="5980" width="1.88671875" style="923" customWidth="1"/>
    <col min="5981" max="6144" width="9" style="923"/>
    <col min="6145" max="6145" width="3.44140625" style="923" customWidth="1"/>
    <col min="6146" max="6146" width="24.33203125" style="923" customWidth="1"/>
    <col min="6147" max="6236" width="1.88671875" style="923" customWidth="1"/>
    <col min="6237" max="6400" width="9" style="923"/>
    <col min="6401" max="6401" width="3.44140625" style="923" customWidth="1"/>
    <col min="6402" max="6402" width="24.33203125" style="923" customWidth="1"/>
    <col min="6403" max="6492" width="1.88671875" style="923" customWidth="1"/>
    <col min="6493" max="6656" width="9" style="923"/>
    <col min="6657" max="6657" width="3.44140625" style="923" customWidth="1"/>
    <col min="6658" max="6658" width="24.33203125" style="923" customWidth="1"/>
    <col min="6659" max="6748" width="1.88671875" style="923" customWidth="1"/>
    <col min="6749" max="6912" width="9" style="923"/>
    <col min="6913" max="6913" width="3.44140625" style="923" customWidth="1"/>
    <col min="6914" max="6914" width="24.33203125" style="923" customWidth="1"/>
    <col min="6915" max="7004" width="1.88671875" style="923" customWidth="1"/>
    <col min="7005" max="7168" width="9" style="923"/>
    <col min="7169" max="7169" width="3.44140625" style="923" customWidth="1"/>
    <col min="7170" max="7170" width="24.33203125" style="923" customWidth="1"/>
    <col min="7171" max="7260" width="1.88671875" style="923" customWidth="1"/>
    <col min="7261" max="7424" width="9" style="923"/>
    <col min="7425" max="7425" width="3.44140625" style="923" customWidth="1"/>
    <col min="7426" max="7426" width="24.33203125" style="923" customWidth="1"/>
    <col min="7427" max="7516" width="1.88671875" style="923" customWidth="1"/>
    <col min="7517" max="7680" width="9" style="923"/>
    <col min="7681" max="7681" width="3.44140625" style="923" customWidth="1"/>
    <col min="7682" max="7682" width="24.33203125" style="923" customWidth="1"/>
    <col min="7683" max="7772" width="1.88671875" style="923" customWidth="1"/>
    <col min="7773" max="7936" width="9" style="923"/>
    <col min="7937" max="7937" width="3.44140625" style="923" customWidth="1"/>
    <col min="7938" max="7938" width="24.33203125" style="923" customWidth="1"/>
    <col min="7939" max="8028" width="1.88671875" style="923" customWidth="1"/>
    <col min="8029" max="8192" width="9" style="923"/>
    <col min="8193" max="8193" width="3.44140625" style="923" customWidth="1"/>
    <col min="8194" max="8194" width="24.33203125" style="923" customWidth="1"/>
    <col min="8195" max="8284" width="1.88671875" style="923" customWidth="1"/>
    <col min="8285" max="8448" width="9" style="923"/>
    <col min="8449" max="8449" width="3.44140625" style="923" customWidth="1"/>
    <col min="8450" max="8450" width="24.33203125" style="923" customWidth="1"/>
    <col min="8451" max="8540" width="1.88671875" style="923" customWidth="1"/>
    <col min="8541" max="8704" width="9" style="923"/>
    <col min="8705" max="8705" width="3.44140625" style="923" customWidth="1"/>
    <col min="8706" max="8706" width="24.33203125" style="923" customWidth="1"/>
    <col min="8707" max="8796" width="1.88671875" style="923" customWidth="1"/>
    <col min="8797" max="8960" width="9" style="923"/>
    <col min="8961" max="8961" width="3.44140625" style="923" customWidth="1"/>
    <col min="8962" max="8962" width="24.33203125" style="923" customWidth="1"/>
    <col min="8963" max="9052" width="1.88671875" style="923" customWidth="1"/>
    <col min="9053" max="9216" width="9" style="923"/>
    <col min="9217" max="9217" width="3.44140625" style="923" customWidth="1"/>
    <col min="9218" max="9218" width="24.33203125" style="923" customWidth="1"/>
    <col min="9219" max="9308" width="1.88671875" style="923" customWidth="1"/>
    <col min="9309" max="9472" width="9" style="923"/>
    <col min="9473" max="9473" width="3.44140625" style="923" customWidth="1"/>
    <col min="9474" max="9474" width="24.33203125" style="923" customWidth="1"/>
    <col min="9475" max="9564" width="1.88671875" style="923" customWidth="1"/>
    <col min="9565" max="9728" width="9" style="923"/>
    <col min="9729" max="9729" width="3.44140625" style="923" customWidth="1"/>
    <col min="9730" max="9730" width="24.33203125" style="923" customWidth="1"/>
    <col min="9731" max="9820" width="1.88671875" style="923" customWidth="1"/>
    <col min="9821" max="9984" width="9" style="923"/>
    <col min="9985" max="9985" width="3.44140625" style="923" customWidth="1"/>
    <col min="9986" max="9986" width="24.33203125" style="923" customWidth="1"/>
    <col min="9987" max="10076" width="1.88671875" style="923" customWidth="1"/>
    <col min="10077" max="10240" width="9" style="923"/>
    <col min="10241" max="10241" width="3.44140625" style="923" customWidth="1"/>
    <col min="10242" max="10242" width="24.33203125" style="923" customWidth="1"/>
    <col min="10243" max="10332" width="1.88671875" style="923" customWidth="1"/>
    <col min="10333" max="10496" width="9" style="923"/>
    <col min="10497" max="10497" width="3.44140625" style="923" customWidth="1"/>
    <col min="10498" max="10498" width="24.33203125" style="923" customWidth="1"/>
    <col min="10499" max="10588" width="1.88671875" style="923" customWidth="1"/>
    <col min="10589" max="10752" width="9" style="923"/>
    <col min="10753" max="10753" width="3.44140625" style="923" customWidth="1"/>
    <col min="10754" max="10754" width="24.33203125" style="923" customWidth="1"/>
    <col min="10755" max="10844" width="1.88671875" style="923" customWidth="1"/>
    <col min="10845" max="11008" width="9" style="923"/>
    <col min="11009" max="11009" width="3.44140625" style="923" customWidth="1"/>
    <col min="11010" max="11010" width="24.33203125" style="923" customWidth="1"/>
    <col min="11011" max="11100" width="1.88671875" style="923" customWidth="1"/>
    <col min="11101" max="11264" width="9" style="923"/>
    <col min="11265" max="11265" width="3.44140625" style="923" customWidth="1"/>
    <col min="11266" max="11266" width="24.33203125" style="923" customWidth="1"/>
    <col min="11267" max="11356" width="1.88671875" style="923" customWidth="1"/>
    <col min="11357" max="11520" width="9" style="923"/>
    <col min="11521" max="11521" width="3.44140625" style="923" customWidth="1"/>
    <col min="11522" max="11522" width="24.33203125" style="923" customWidth="1"/>
    <col min="11523" max="11612" width="1.88671875" style="923" customWidth="1"/>
    <col min="11613" max="11776" width="9" style="923"/>
    <col min="11777" max="11777" width="3.44140625" style="923" customWidth="1"/>
    <col min="11778" max="11778" width="24.33203125" style="923" customWidth="1"/>
    <col min="11779" max="11868" width="1.88671875" style="923" customWidth="1"/>
    <col min="11869" max="12032" width="9" style="923"/>
    <col min="12033" max="12033" width="3.44140625" style="923" customWidth="1"/>
    <col min="12034" max="12034" width="24.33203125" style="923" customWidth="1"/>
    <col min="12035" max="12124" width="1.88671875" style="923" customWidth="1"/>
    <col min="12125" max="12288" width="9" style="923"/>
    <col min="12289" max="12289" width="3.44140625" style="923" customWidth="1"/>
    <col min="12290" max="12290" width="24.33203125" style="923" customWidth="1"/>
    <col min="12291" max="12380" width="1.88671875" style="923" customWidth="1"/>
    <col min="12381" max="12544" width="9" style="923"/>
    <col min="12545" max="12545" width="3.44140625" style="923" customWidth="1"/>
    <col min="12546" max="12546" width="24.33203125" style="923" customWidth="1"/>
    <col min="12547" max="12636" width="1.88671875" style="923" customWidth="1"/>
    <col min="12637" max="12800" width="9" style="923"/>
    <col min="12801" max="12801" width="3.44140625" style="923" customWidth="1"/>
    <col min="12802" max="12802" width="24.33203125" style="923" customWidth="1"/>
    <col min="12803" max="12892" width="1.88671875" style="923" customWidth="1"/>
    <col min="12893" max="13056" width="9" style="923"/>
    <col min="13057" max="13057" width="3.44140625" style="923" customWidth="1"/>
    <col min="13058" max="13058" width="24.33203125" style="923" customWidth="1"/>
    <col min="13059" max="13148" width="1.88671875" style="923" customWidth="1"/>
    <col min="13149" max="13312" width="9" style="923"/>
    <col min="13313" max="13313" width="3.44140625" style="923" customWidth="1"/>
    <col min="13314" max="13314" width="24.33203125" style="923" customWidth="1"/>
    <col min="13315" max="13404" width="1.88671875" style="923" customWidth="1"/>
    <col min="13405" max="13568" width="9" style="923"/>
    <col min="13569" max="13569" width="3.44140625" style="923" customWidth="1"/>
    <col min="13570" max="13570" width="24.33203125" style="923" customWidth="1"/>
    <col min="13571" max="13660" width="1.88671875" style="923" customWidth="1"/>
    <col min="13661" max="13824" width="9" style="923"/>
    <col min="13825" max="13825" width="3.44140625" style="923" customWidth="1"/>
    <col min="13826" max="13826" width="24.33203125" style="923" customWidth="1"/>
    <col min="13827" max="13916" width="1.88671875" style="923" customWidth="1"/>
    <col min="13917" max="14080" width="9" style="923"/>
    <col min="14081" max="14081" width="3.44140625" style="923" customWidth="1"/>
    <col min="14082" max="14082" width="24.33203125" style="923" customWidth="1"/>
    <col min="14083" max="14172" width="1.88671875" style="923" customWidth="1"/>
    <col min="14173" max="14336" width="9" style="923"/>
    <col min="14337" max="14337" width="3.44140625" style="923" customWidth="1"/>
    <col min="14338" max="14338" width="24.33203125" style="923" customWidth="1"/>
    <col min="14339" max="14428" width="1.88671875" style="923" customWidth="1"/>
    <col min="14429" max="14592" width="9" style="923"/>
    <col min="14593" max="14593" width="3.44140625" style="923" customWidth="1"/>
    <col min="14594" max="14594" width="24.33203125" style="923" customWidth="1"/>
    <col min="14595" max="14684" width="1.88671875" style="923" customWidth="1"/>
    <col min="14685" max="14848" width="9" style="923"/>
    <col min="14849" max="14849" width="3.44140625" style="923" customWidth="1"/>
    <col min="14850" max="14850" width="24.33203125" style="923" customWidth="1"/>
    <col min="14851" max="14940" width="1.88671875" style="923" customWidth="1"/>
    <col min="14941" max="15104" width="9" style="923"/>
    <col min="15105" max="15105" width="3.44140625" style="923" customWidth="1"/>
    <col min="15106" max="15106" width="24.33203125" style="923" customWidth="1"/>
    <col min="15107" max="15196" width="1.88671875" style="923" customWidth="1"/>
    <col min="15197" max="15360" width="9" style="923"/>
    <col min="15361" max="15361" width="3.44140625" style="923" customWidth="1"/>
    <col min="15362" max="15362" width="24.33203125" style="923" customWidth="1"/>
    <col min="15363" max="15452" width="1.88671875" style="923" customWidth="1"/>
    <col min="15453" max="15616" width="9" style="923"/>
    <col min="15617" max="15617" width="3.44140625" style="923" customWidth="1"/>
    <col min="15618" max="15618" width="24.33203125" style="923" customWidth="1"/>
    <col min="15619" max="15708" width="1.88671875" style="923" customWidth="1"/>
    <col min="15709" max="15872" width="9" style="923"/>
    <col min="15873" max="15873" width="3.44140625" style="923" customWidth="1"/>
    <col min="15874" max="15874" width="24.33203125" style="923" customWidth="1"/>
    <col min="15875" max="15964" width="1.88671875" style="923" customWidth="1"/>
    <col min="15965" max="16128" width="9" style="923"/>
    <col min="16129" max="16129" width="3.44140625" style="923" customWidth="1"/>
    <col min="16130" max="16130" width="24.33203125" style="923" customWidth="1"/>
    <col min="16131" max="16220" width="1.88671875" style="923" customWidth="1"/>
    <col min="16221" max="16384" width="9" style="923"/>
  </cols>
  <sheetData>
    <row r="2" spans="1:92" ht="22.5" customHeight="1">
      <c r="U2" s="2465" t="str">
        <f>入力シート!C10</f>
        <v>○○校区道路改良工事</v>
      </c>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4" t="s">
        <v>33</v>
      </c>
      <c r="BD2" s="2464"/>
      <c r="BE2" s="2464"/>
      <c r="BF2" s="2464"/>
      <c r="BG2" s="2464"/>
      <c r="BK2" s="2468" t="s">
        <v>1729</v>
      </c>
      <c r="BL2" s="2468"/>
      <c r="BM2" s="2468"/>
      <c r="BN2" s="2468"/>
      <c r="BP2" s="2466" t="s">
        <v>1730</v>
      </c>
      <c r="BQ2" s="2466"/>
      <c r="BR2" s="2466"/>
      <c r="BS2" s="2466"/>
      <c r="BU2" s="2467" t="str">
        <f>入力シート!C25</f>
        <v>久留米市〇〇町１２３</v>
      </c>
      <c r="BV2" s="2467"/>
      <c r="BW2" s="2467"/>
      <c r="BX2" s="2467"/>
      <c r="BY2" s="2467"/>
      <c r="BZ2" s="2467"/>
      <c r="CA2" s="2467"/>
      <c r="CB2" s="2467"/>
      <c r="CC2" s="2467"/>
      <c r="CD2" s="2467"/>
      <c r="CE2" s="2467"/>
      <c r="CF2" s="2467"/>
      <c r="CG2" s="2467"/>
      <c r="CH2" s="2467"/>
      <c r="CI2" s="2467"/>
      <c r="CJ2" s="2467"/>
      <c r="CK2" s="2467"/>
      <c r="CL2" s="2467"/>
      <c r="CM2" s="2467"/>
    </row>
    <row r="3" spans="1:92" ht="22.5" customHeight="1">
      <c r="BK3" s="2469" t="s">
        <v>1731</v>
      </c>
      <c r="BL3" s="2469"/>
      <c r="BM3" s="2469"/>
      <c r="BN3" s="2469"/>
      <c r="BU3" s="2467" t="str">
        <f>入力シート!C26</f>
        <v>(株）○○○○建設</v>
      </c>
      <c r="BV3" s="2467"/>
      <c r="BW3" s="2467"/>
      <c r="BX3" s="2467"/>
      <c r="BY3" s="2467"/>
      <c r="BZ3" s="2467"/>
      <c r="CA3" s="2467"/>
      <c r="CB3" s="2467"/>
      <c r="CC3" s="2467"/>
      <c r="CD3" s="2467"/>
      <c r="CE3" s="2467"/>
      <c r="CF3" s="2467"/>
      <c r="CG3" s="2467"/>
      <c r="CH3" s="2467"/>
      <c r="CI3" s="2467"/>
      <c r="CJ3" s="2467"/>
      <c r="CK3" s="2467"/>
      <c r="CL3" s="2467"/>
      <c r="CM3" s="2467"/>
    </row>
    <row r="4" spans="1:92" ht="23.25" customHeight="1" thickBot="1">
      <c r="B4" s="938" t="s">
        <v>1737</v>
      </c>
      <c r="C4" s="2471">
        <f>入力シート!C14</f>
        <v>45384</v>
      </c>
      <c r="D4" s="2471"/>
      <c r="E4" s="2471"/>
      <c r="F4" s="2471"/>
      <c r="G4" s="2471"/>
      <c r="H4" s="2471"/>
      <c r="I4" s="2471"/>
      <c r="J4" s="2471"/>
      <c r="K4" s="2471"/>
      <c r="L4" s="2471"/>
      <c r="M4" s="2472" t="s">
        <v>14</v>
      </c>
      <c r="N4" s="2472"/>
      <c r="O4" s="2472"/>
      <c r="P4" s="2472"/>
      <c r="Q4" s="2472"/>
      <c r="R4" s="2471">
        <f>入力シート!C15</f>
        <v>45473</v>
      </c>
      <c r="S4" s="2471"/>
      <c r="T4" s="2471"/>
      <c r="U4" s="2471"/>
      <c r="V4" s="2471"/>
      <c r="W4" s="2471"/>
      <c r="X4" s="2471"/>
      <c r="Y4" s="2471"/>
      <c r="Z4" s="2471"/>
      <c r="AA4" s="2471"/>
      <c r="AB4" s="937"/>
      <c r="AC4" s="937"/>
      <c r="AD4" s="937"/>
      <c r="AE4" s="937"/>
      <c r="AF4" s="937"/>
      <c r="AG4" s="937"/>
      <c r="AH4" s="937"/>
      <c r="AI4" s="937"/>
      <c r="AJ4" s="937"/>
      <c r="AK4" s="937"/>
      <c r="AL4" s="937"/>
      <c r="AM4" s="937"/>
      <c r="AN4" s="937"/>
      <c r="AO4" s="937"/>
      <c r="AP4" s="937"/>
      <c r="AQ4" s="937"/>
      <c r="AR4" s="937"/>
      <c r="BP4" s="2462" t="s">
        <v>1732</v>
      </c>
      <c r="BQ4" s="2462"/>
      <c r="BR4" s="2462"/>
      <c r="BS4" s="2462"/>
      <c r="BU4" s="2470" t="str">
        <f>入力シート!C27</f>
        <v>代表取締役　久留米一郎</v>
      </c>
      <c r="BV4" s="2470"/>
      <c r="BW4" s="2470"/>
      <c r="BX4" s="2470"/>
      <c r="BY4" s="2470"/>
      <c r="BZ4" s="2470"/>
      <c r="CA4" s="2470"/>
      <c r="CB4" s="2470"/>
      <c r="CC4" s="2470"/>
      <c r="CD4" s="2470"/>
      <c r="CE4" s="2470"/>
      <c r="CF4" s="2470"/>
      <c r="CG4" s="2470"/>
      <c r="CH4" s="2470"/>
      <c r="CI4" s="2470"/>
      <c r="CJ4" s="937" t="s">
        <v>1348</v>
      </c>
      <c r="CK4" s="937"/>
      <c r="CL4" s="937"/>
      <c r="CM4" s="924"/>
    </row>
    <row r="5" spans="1:92" ht="21.75" customHeight="1">
      <c r="A5" s="2458" t="s">
        <v>1733</v>
      </c>
      <c r="B5" s="2459"/>
      <c r="C5" s="925"/>
      <c r="D5" s="926"/>
      <c r="E5" s="926"/>
      <c r="F5" s="926"/>
      <c r="G5" s="926"/>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7"/>
    </row>
    <row r="6" spans="1:92" ht="21.75" customHeight="1" thickBot="1">
      <c r="A6" s="2460" t="s">
        <v>1734</v>
      </c>
      <c r="B6" s="2461"/>
      <c r="C6" s="928"/>
      <c r="D6" s="929"/>
      <c r="E6" s="929"/>
      <c r="F6" s="929"/>
      <c r="G6" s="2462" t="s">
        <v>1735</v>
      </c>
      <c r="H6" s="2462"/>
      <c r="I6" s="929"/>
      <c r="J6" s="929"/>
      <c r="K6" s="929"/>
      <c r="L6" s="2462" t="s">
        <v>1735</v>
      </c>
      <c r="M6" s="2462"/>
      <c r="N6" s="929"/>
      <c r="O6" s="929"/>
      <c r="P6" s="929"/>
      <c r="Q6" s="2462" t="s">
        <v>1735</v>
      </c>
      <c r="R6" s="2462"/>
      <c r="S6" s="929"/>
      <c r="T6" s="929"/>
      <c r="U6" s="929"/>
      <c r="V6" s="2462" t="s">
        <v>1735</v>
      </c>
      <c r="W6" s="2462"/>
      <c r="X6" s="929"/>
      <c r="Y6" s="929"/>
      <c r="Z6" s="929"/>
      <c r="AA6" s="2462" t="s">
        <v>1735</v>
      </c>
      <c r="AB6" s="2462"/>
      <c r="AC6" s="929"/>
      <c r="AD6" s="929"/>
      <c r="AE6" s="929"/>
      <c r="AF6" s="2462" t="s">
        <v>1735</v>
      </c>
      <c r="AG6" s="2462"/>
      <c r="AH6" s="929"/>
      <c r="AI6" s="929"/>
      <c r="AJ6" s="929"/>
      <c r="AK6" s="2462" t="s">
        <v>1735</v>
      </c>
      <c r="AL6" s="2462"/>
      <c r="AM6" s="929"/>
      <c r="AN6" s="929"/>
      <c r="AO6" s="929"/>
      <c r="AP6" s="2462" t="s">
        <v>1735</v>
      </c>
      <c r="AQ6" s="2462"/>
      <c r="AR6" s="929"/>
      <c r="AS6" s="929"/>
      <c r="AT6" s="929"/>
      <c r="AU6" s="2462" t="s">
        <v>1735</v>
      </c>
      <c r="AV6" s="2462"/>
      <c r="AW6" s="929"/>
      <c r="AX6" s="929"/>
      <c r="AY6" s="929"/>
      <c r="AZ6" s="2462" t="s">
        <v>1735</v>
      </c>
      <c r="BA6" s="2462"/>
      <c r="BB6" s="929"/>
      <c r="BC6" s="929"/>
      <c r="BD6" s="929"/>
      <c r="BE6" s="2462" t="s">
        <v>1735</v>
      </c>
      <c r="BF6" s="2462"/>
      <c r="BG6" s="929"/>
      <c r="BH6" s="929"/>
      <c r="BI6" s="929"/>
      <c r="BJ6" s="2462" t="s">
        <v>1735</v>
      </c>
      <c r="BK6" s="2462"/>
      <c r="BL6" s="929"/>
      <c r="BM6" s="929"/>
      <c r="BN6" s="929"/>
      <c r="BO6" s="2462" t="s">
        <v>1735</v>
      </c>
      <c r="BP6" s="2462"/>
      <c r="BQ6" s="929"/>
      <c r="BR6" s="929"/>
      <c r="BS6" s="929"/>
      <c r="BT6" s="2462" t="s">
        <v>1735</v>
      </c>
      <c r="BU6" s="2462"/>
      <c r="BV6" s="929"/>
      <c r="BW6" s="929"/>
      <c r="BX6" s="929"/>
      <c r="BY6" s="2462" t="s">
        <v>1735</v>
      </c>
      <c r="BZ6" s="2462"/>
      <c r="CA6" s="929"/>
      <c r="CB6" s="929"/>
      <c r="CC6" s="929"/>
      <c r="CD6" s="2462" t="s">
        <v>1735</v>
      </c>
      <c r="CE6" s="2462"/>
      <c r="CF6" s="929"/>
      <c r="CG6" s="929"/>
      <c r="CH6" s="929"/>
      <c r="CI6" s="2462" t="s">
        <v>1735</v>
      </c>
      <c r="CJ6" s="2462"/>
      <c r="CK6" s="929"/>
      <c r="CL6" s="929"/>
      <c r="CM6" s="929"/>
      <c r="CN6" s="930"/>
    </row>
    <row r="7" spans="1:92" ht="20.100000000000001" customHeight="1">
      <c r="A7" s="2482"/>
      <c r="B7" s="2484"/>
      <c r="C7" s="931"/>
      <c r="D7" s="932"/>
      <c r="E7" s="932"/>
      <c r="F7" s="932"/>
      <c r="G7" s="933"/>
      <c r="H7" s="931"/>
      <c r="I7" s="932"/>
      <c r="J7" s="932"/>
      <c r="K7" s="932"/>
      <c r="L7" s="933"/>
      <c r="M7" s="931"/>
      <c r="N7" s="932"/>
      <c r="O7" s="932"/>
      <c r="P7" s="932"/>
      <c r="Q7" s="933"/>
      <c r="R7" s="931"/>
      <c r="S7" s="932"/>
      <c r="T7" s="932"/>
      <c r="U7" s="932"/>
      <c r="V7" s="933"/>
      <c r="W7" s="931"/>
      <c r="X7" s="932"/>
      <c r="Y7" s="932"/>
      <c r="Z7" s="932"/>
      <c r="AA7" s="933"/>
      <c r="AB7" s="931"/>
      <c r="AC7" s="932"/>
      <c r="AD7" s="932"/>
      <c r="AE7" s="932"/>
      <c r="AF7" s="933"/>
      <c r="AG7" s="931"/>
      <c r="AH7" s="932"/>
      <c r="AI7" s="932"/>
      <c r="AJ7" s="932"/>
      <c r="AK7" s="933"/>
      <c r="AL7" s="931"/>
      <c r="AM7" s="932"/>
      <c r="AN7" s="932"/>
      <c r="AO7" s="932"/>
      <c r="AP7" s="933"/>
      <c r="AQ7" s="931"/>
      <c r="AR7" s="932"/>
      <c r="AS7" s="932"/>
      <c r="AT7" s="932"/>
      <c r="AU7" s="933"/>
      <c r="AV7" s="931"/>
      <c r="AW7" s="932"/>
      <c r="AX7" s="932"/>
      <c r="AY7" s="932"/>
      <c r="AZ7" s="933"/>
      <c r="BA7" s="931"/>
      <c r="BB7" s="932"/>
      <c r="BC7" s="932"/>
      <c r="BD7" s="932"/>
      <c r="BE7" s="933"/>
      <c r="BF7" s="931"/>
      <c r="BG7" s="932"/>
      <c r="BH7" s="932"/>
      <c r="BI7" s="932"/>
      <c r="BJ7" s="933"/>
      <c r="BK7" s="931"/>
      <c r="BL7" s="932"/>
      <c r="BM7" s="932"/>
      <c r="BN7" s="932"/>
      <c r="BO7" s="933"/>
      <c r="BP7" s="931"/>
      <c r="BQ7" s="932"/>
      <c r="BR7" s="932"/>
      <c r="BS7" s="932"/>
      <c r="BT7" s="933"/>
      <c r="BU7" s="931"/>
      <c r="BV7" s="932"/>
      <c r="BW7" s="932"/>
      <c r="BX7" s="932"/>
      <c r="BY7" s="933"/>
      <c r="BZ7" s="931"/>
      <c r="CA7" s="932"/>
      <c r="CB7" s="932"/>
      <c r="CC7" s="932"/>
      <c r="CD7" s="933"/>
      <c r="CE7" s="931"/>
      <c r="CF7" s="932"/>
      <c r="CG7" s="932"/>
      <c r="CH7" s="932"/>
      <c r="CI7" s="933"/>
      <c r="CJ7" s="931"/>
      <c r="CK7" s="932"/>
      <c r="CL7" s="932"/>
      <c r="CM7" s="932"/>
      <c r="CN7" s="933"/>
    </row>
    <row r="8" spans="1:92" ht="20.100000000000001" customHeight="1">
      <c r="A8" s="2483"/>
      <c r="B8" s="2463"/>
      <c r="C8" s="934"/>
      <c r="D8" s="935"/>
      <c r="E8" s="935"/>
      <c r="F8" s="935"/>
      <c r="G8" s="936"/>
      <c r="H8" s="934"/>
      <c r="I8" s="935"/>
      <c r="J8" s="935"/>
      <c r="K8" s="935"/>
      <c r="L8" s="936"/>
      <c r="M8" s="934"/>
      <c r="N8" s="935"/>
      <c r="O8" s="935"/>
      <c r="P8" s="935"/>
      <c r="Q8" s="936"/>
      <c r="R8" s="934"/>
      <c r="S8" s="935"/>
      <c r="T8" s="935"/>
      <c r="U8" s="935"/>
      <c r="V8" s="936"/>
      <c r="W8" s="934"/>
      <c r="X8" s="935"/>
      <c r="Y8" s="935"/>
      <c r="Z8" s="935"/>
      <c r="AA8" s="936"/>
      <c r="AB8" s="934"/>
      <c r="AC8" s="935"/>
      <c r="AD8" s="935"/>
      <c r="AE8" s="935"/>
      <c r="AF8" s="936"/>
      <c r="AG8" s="934"/>
      <c r="AH8" s="935"/>
      <c r="AI8" s="935"/>
      <c r="AJ8" s="935"/>
      <c r="AK8" s="936"/>
      <c r="AL8" s="934"/>
      <c r="AM8" s="935"/>
      <c r="AN8" s="935"/>
      <c r="AO8" s="935"/>
      <c r="AP8" s="936"/>
      <c r="AQ8" s="934"/>
      <c r="AR8" s="935"/>
      <c r="AS8" s="935"/>
      <c r="AT8" s="935"/>
      <c r="AU8" s="936"/>
      <c r="AV8" s="934"/>
      <c r="AW8" s="935"/>
      <c r="AX8" s="935"/>
      <c r="AY8" s="935"/>
      <c r="AZ8" s="936"/>
      <c r="BA8" s="934"/>
      <c r="BB8" s="935"/>
      <c r="BC8" s="935"/>
      <c r="BD8" s="935"/>
      <c r="BE8" s="936"/>
      <c r="BF8" s="934"/>
      <c r="BG8" s="935"/>
      <c r="BH8" s="935"/>
      <c r="BI8" s="935"/>
      <c r="BJ8" s="936"/>
      <c r="BK8" s="934"/>
      <c r="BL8" s="935"/>
      <c r="BM8" s="935"/>
      <c r="BN8" s="935"/>
      <c r="BO8" s="936"/>
      <c r="BP8" s="934"/>
      <c r="BQ8" s="935"/>
      <c r="BR8" s="935"/>
      <c r="BS8" s="935"/>
      <c r="BT8" s="936"/>
      <c r="BU8" s="934"/>
      <c r="BV8" s="935"/>
      <c r="BW8" s="935"/>
      <c r="BX8" s="935"/>
      <c r="BY8" s="936"/>
      <c r="BZ8" s="934"/>
      <c r="CA8" s="935"/>
      <c r="CB8" s="935"/>
      <c r="CC8" s="935"/>
      <c r="CD8" s="936"/>
      <c r="CE8" s="934"/>
      <c r="CF8" s="935"/>
      <c r="CG8" s="935"/>
      <c r="CH8" s="935"/>
      <c r="CI8" s="936"/>
      <c r="CJ8" s="934"/>
      <c r="CK8" s="935"/>
      <c r="CL8" s="935"/>
      <c r="CM8" s="935"/>
      <c r="CN8" s="936"/>
    </row>
    <row r="9" spans="1:92" ht="20.100000000000001" customHeight="1">
      <c r="A9" s="2483"/>
      <c r="B9" s="2463"/>
      <c r="C9" s="934"/>
      <c r="D9" s="935"/>
      <c r="E9" s="935"/>
      <c r="F9" s="935"/>
      <c r="G9" s="936"/>
      <c r="H9" s="934"/>
      <c r="I9" s="935"/>
      <c r="J9" s="935"/>
      <c r="K9" s="935"/>
      <c r="L9" s="936"/>
      <c r="M9" s="934"/>
      <c r="N9" s="935"/>
      <c r="O9" s="935"/>
      <c r="P9" s="935"/>
      <c r="Q9" s="936"/>
      <c r="R9" s="934"/>
      <c r="S9" s="935"/>
      <c r="T9" s="935"/>
      <c r="U9" s="935"/>
      <c r="V9" s="936"/>
      <c r="W9" s="934"/>
      <c r="X9" s="935"/>
      <c r="Y9" s="935"/>
      <c r="Z9" s="935"/>
      <c r="AA9" s="936"/>
      <c r="AB9" s="934"/>
      <c r="AC9" s="935"/>
      <c r="AD9" s="935"/>
      <c r="AE9" s="935"/>
      <c r="AF9" s="936"/>
      <c r="AG9" s="934"/>
      <c r="AH9" s="935"/>
      <c r="AI9" s="935"/>
      <c r="AJ9" s="935"/>
      <c r="AK9" s="936"/>
      <c r="AL9" s="934"/>
      <c r="AM9" s="935"/>
      <c r="AN9" s="935"/>
      <c r="AO9" s="935"/>
      <c r="AP9" s="936"/>
      <c r="AQ9" s="934"/>
      <c r="AR9" s="935"/>
      <c r="AS9" s="935"/>
      <c r="AT9" s="935"/>
      <c r="AU9" s="936"/>
      <c r="AV9" s="934"/>
      <c r="AW9" s="935"/>
      <c r="AX9" s="935"/>
      <c r="AY9" s="935"/>
      <c r="AZ9" s="936"/>
      <c r="BA9" s="934"/>
      <c r="BB9" s="935"/>
      <c r="BC9" s="935"/>
      <c r="BD9" s="935"/>
      <c r="BE9" s="936"/>
      <c r="BF9" s="934"/>
      <c r="BG9" s="935"/>
      <c r="BH9" s="935"/>
      <c r="BI9" s="935"/>
      <c r="BJ9" s="936"/>
      <c r="BK9" s="934"/>
      <c r="BL9" s="935"/>
      <c r="BM9" s="935"/>
      <c r="BN9" s="935"/>
      <c r="BO9" s="936"/>
      <c r="BP9" s="934"/>
      <c r="BQ9" s="935"/>
      <c r="BR9" s="935"/>
      <c r="BS9" s="935"/>
      <c r="BT9" s="936"/>
      <c r="BU9" s="934"/>
      <c r="BV9" s="935"/>
      <c r="BW9" s="935"/>
      <c r="BX9" s="935"/>
      <c r="BY9" s="936"/>
      <c r="BZ9" s="934"/>
      <c r="CA9" s="935"/>
      <c r="CB9" s="935"/>
      <c r="CC9" s="935"/>
      <c r="CD9" s="936"/>
      <c r="CE9" s="934"/>
      <c r="CF9" s="935"/>
      <c r="CG9" s="935"/>
      <c r="CH9" s="935"/>
      <c r="CI9" s="936"/>
      <c r="CJ9" s="934"/>
      <c r="CK9" s="935"/>
      <c r="CL9" s="935"/>
      <c r="CM9" s="935"/>
      <c r="CN9" s="936"/>
    </row>
    <row r="10" spans="1:92" ht="20.100000000000001" customHeight="1">
      <c r="A10" s="2483"/>
      <c r="B10" s="2463"/>
      <c r="C10" s="934"/>
      <c r="D10" s="935"/>
      <c r="E10" s="935"/>
      <c r="F10" s="935"/>
      <c r="G10" s="936"/>
      <c r="H10" s="934"/>
      <c r="I10" s="935"/>
      <c r="J10" s="935"/>
      <c r="K10" s="935"/>
      <c r="L10" s="936"/>
      <c r="M10" s="934"/>
      <c r="N10" s="935"/>
      <c r="O10" s="935"/>
      <c r="P10" s="935"/>
      <c r="Q10" s="936"/>
      <c r="R10" s="934"/>
      <c r="S10" s="935"/>
      <c r="T10" s="935"/>
      <c r="U10" s="935"/>
      <c r="V10" s="936"/>
      <c r="W10" s="934"/>
      <c r="X10" s="935"/>
      <c r="Y10" s="935"/>
      <c r="Z10" s="935"/>
      <c r="AA10" s="936"/>
      <c r="AB10" s="934"/>
      <c r="AC10" s="935"/>
      <c r="AD10" s="935"/>
      <c r="AE10" s="935"/>
      <c r="AF10" s="936"/>
      <c r="AG10" s="934"/>
      <c r="AH10" s="935"/>
      <c r="AI10" s="935"/>
      <c r="AJ10" s="935"/>
      <c r="AK10" s="936"/>
      <c r="AL10" s="934"/>
      <c r="AM10" s="935"/>
      <c r="AN10" s="935"/>
      <c r="AO10" s="935"/>
      <c r="AP10" s="936"/>
      <c r="AQ10" s="934"/>
      <c r="AR10" s="935"/>
      <c r="AS10" s="935"/>
      <c r="AT10" s="935"/>
      <c r="AU10" s="936"/>
      <c r="AV10" s="934"/>
      <c r="AW10" s="935"/>
      <c r="AX10" s="935"/>
      <c r="AY10" s="935"/>
      <c r="AZ10" s="936"/>
      <c r="BA10" s="934"/>
      <c r="BB10" s="935"/>
      <c r="BC10" s="935"/>
      <c r="BD10" s="935"/>
      <c r="BE10" s="936"/>
      <c r="BF10" s="934"/>
      <c r="BG10" s="935"/>
      <c r="BH10" s="935"/>
      <c r="BI10" s="935"/>
      <c r="BJ10" s="936"/>
      <c r="BK10" s="934"/>
      <c r="BL10" s="935"/>
      <c r="BM10" s="935"/>
      <c r="BN10" s="935"/>
      <c r="BO10" s="936"/>
      <c r="BP10" s="934"/>
      <c r="BQ10" s="935"/>
      <c r="BR10" s="935"/>
      <c r="BS10" s="935"/>
      <c r="BT10" s="936"/>
      <c r="BU10" s="934"/>
      <c r="BV10" s="935"/>
      <c r="BW10" s="935"/>
      <c r="BX10" s="935"/>
      <c r="BY10" s="936"/>
      <c r="BZ10" s="934"/>
      <c r="CA10" s="935"/>
      <c r="CB10" s="935"/>
      <c r="CC10" s="935"/>
      <c r="CD10" s="936"/>
      <c r="CE10" s="934"/>
      <c r="CF10" s="935"/>
      <c r="CG10" s="935"/>
      <c r="CH10" s="935"/>
      <c r="CI10" s="936"/>
      <c r="CJ10" s="934"/>
      <c r="CK10" s="935"/>
      <c r="CL10" s="935"/>
      <c r="CM10" s="935"/>
      <c r="CN10" s="936"/>
    </row>
    <row r="11" spans="1:92" ht="20.100000000000001" customHeight="1">
      <c r="A11" s="2483"/>
      <c r="B11" s="2463"/>
      <c r="C11" s="934"/>
      <c r="D11" s="935"/>
      <c r="E11" s="935"/>
      <c r="F11" s="935"/>
      <c r="G11" s="936"/>
      <c r="H11" s="934"/>
      <c r="I11" s="935"/>
      <c r="J11" s="935"/>
      <c r="K11" s="935"/>
      <c r="L11" s="936"/>
      <c r="M11" s="934"/>
      <c r="N11" s="935"/>
      <c r="O11" s="935"/>
      <c r="P11" s="935"/>
      <c r="Q11" s="936"/>
      <c r="R11" s="934"/>
      <c r="S11" s="935"/>
      <c r="T11" s="935"/>
      <c r="U11" s="935"/>
      <c r="V11" s="936"/>
      <c r="W11" s="934"/>
      <c r="X11" s="935"/>
      <c r="Y11" s="935"/>
      <c r="Z11" s="935"/>
      <c r="AA11" s="936"/>
      <c r="AB11" s="934"/>
      <c r="AC11" s="935"/>
      <c r="AD11" s="935"/>
      <c r="AE11" s="935"/>
      <c r="AF11" s="936"/>
      <c r="AG11" s="934"/>
      <c r="AH11" s="935"/>
      <c r="AI11" s="935"/>
      <c r="AJ11" s="935"/>
      <c r="AK11" s="936"/>
      <c r="AL11" s="934"/>
      <c r="AM11" s="935"/>
      <c r="AN11" s="935"/>
      <c r="AO11" s="935"/>
      <c r="AP11" s="936"/>
      <c r="AQ11" s="934"/>
      <c r="AR11" s="935"/>
      <c r="AS11" s="935"/>
      <c r="AT11" s="935"/>
      <c r="AU11" s="936"/>
      <c r="AV11" s="934"/>
      <c r="AW11" s="935"/>
      <c r="AX11" s="935"/>
      <c r="AY11" s="935"/>
      <c r="AZ11" s="936"/>
      <c r="BA11" s="934"/>
      <c r="BB11" s="935"/>
      <c r="BC11" s="935"/>
      <c r="BD11" s="935"/>
      <c r="BE11" s="936"/>
      <c r="BF11" s="934"/>
      <c r="BG11" s="935"/>
      <c r="BH11" s="935"/>
      <c r="BI11" s="935"/>
      <c r="BJ11" s="936"/>
      <c r="BK11" s="934"/>
      <c r="BL11" s="935"/>
      <c r="BM11" s="935"/>
      <c r="BN11" s="935"/>
      <c r="BO11" s="936"/>
      <c r="BP11" s="934"/>
      <c r="BQ11" s="935"/>
      <c r="BR11" s="935"/>
      <c r="BS11" s="935"/>
      <c r="BT11" s="936"/>
      <c r="BU11" s="934"/>
      <c r="BV11" s="935"/>
      <c r="BW11" s="935"/>
      <c r="BX11" s="935"/>
      <c r="BY11" s="936"/>
      <c r="BZ11" s="934"/>
      <c r="CA11" s="935"/>
      <c r="CB11" s="935"/>
      <c r="CC11" s="935"/>
      <c r="CD11" s="936"/>
      <c r="CE11" s="934"/>
      <c r="CF11" s="935"/>
      <c r="CG11" s="935"/>
      <c r="CH11" s="935"/>
      <c r="CI11" s="936"/>
      <c r="CJ11" s="934"/>
      <c r="CK11" s="935"/>
      <c r="CL11" s="935"/>
      <c r="CM11" s="935"/>
      <c r="CN11" s="936"/>
    </row>
    <row r="12" spans="1:92" ht="20.100000000000001" customHeight="1">
      <c r="A12" s="2483"/>
      <c r="B12" s="2463"/>
      <c r="C12" s="934"/>
      <c r="D12" s="935"/>
      <c r="E12" s="935"/>
      <c r="F12" s="935"/>
      <c r="G12" s="936"/>
      <c r="H12" s="934"/>
      <c r="I12" s="935"/>
      <c r="J12" s="935"/>
      <c r="K12" s="935"/>
      <c r="L12" s="936"/>
      <c r="M12" s="934"/>
      <c r="N12" s="935"/>
      <c r="O12" s="935"/>
      <c r="P12" s="935"/>
      <c r="Q12" s="936"/>
      <c r="R12" s="934"/>
      <c r="S12" s="935"/>
      <c r="T12" s="935"/>
      <c r="U12" s="935"/>
      <c r="V12" s="936"/>
      <c r="W12" s="934"/>
      <c r="X12" s="935"/>
      <c r="Y12" s="935"/>
      <c r="Z12" s="935"/>
      <c r="AA12" s="936"/>
      <c r="AB12" s="934"/>
      <c r="AC12" s="935"/>
      <c r="AD12" s="935"/>
      <c r="AE12" s="935"/>
      <c r="AF12" s="936"/>
      <c r="AG12" s="934"/>
      <c r="AH12" s="935"/>
      <c r="AI12" s="935"/>
      <c r="AJ12" s="935"/>
      <c r="AK12" s="936"/>
      <c r="AL12" s="934"/>
      <c r="AM12" s="935"/>
      <c r="AN12" s="935"/>
      <c r="AO12" s="935"/>
      <c r="AP12" s="936"/>
      <c r="AQ12" s="934"/>
      <c r="AR12" s="935"/>
      <c r="AS12" s="935"/>
      <c r="AT12" s="935"/>
      <c r="AU12" s="936"/>
      <c r="AV12" s="934"/>
      <c r="AW12" s="935"/>
      <c r="AX12" s="935"/>
      <c r="AY12" s="935"/>
      <c r="AZ12" s="936"/>
      <c r="BA12" s="934"/>
      <c r="BB12" s="935"/>
      <c r="BC12" s="935"/>
      <c r="BD12" s="935"/>
      <c r="BE12" s="936"/>
      <c r="BF12" s="934"/>
      <c r="BG12" s="935"/>
      <c r="BH12" s="935"/>
      <c r="BI12" s="935"/>
      <c r="BJ12" s="936"/>
      <c r="BK12" s="934"/>
      <c r="BL12" s="935"/>
      <c r="BM12" s="935"/>
      <c r="BN12" s="935"/>
      <c r="BO12" s="936"/>
      <c r="BP12" s="934"/>
      <c r="BQ12" s="935"/>
      <c r="BR12" s="935"/>
      <c r="BS12" s="935"/>
      <c r="BT12" s="936"/>
      <c r="BU12" s="934"/>
      <c r="BV12" s="935"/>
      <c r="BW12" s="935"/>
      <c r="BX12" s="935"/>
      <c r="BY12" s="936"/>
      <c r="BZ12" s="934"/>
      <c r="CA12" s="935"/>
      <c r="CB12" s="935"/>
      <c r="CC12" s="935"/>
      <c r="CD12" s="936"/>
      <c r="CE12" s="934"/>
      <c r="CF12" s="935"/>
      <c r="CG12" s="935"/>
      <c r="CH12" s="935"/>
      <c r="CI12" s="936"/>
      <c r="CJ12" s="934"/>
      <c r="CK12" s="935"/>
      <c r="CL12" s="935"/>
      <c r="CM12" s="935"/>
      <c r="CN12" s="936"/>
    </row>
    <row r="13" spans="1:92" ht="20.100000000000001" customHeight="1">
      <c r="A13" s="2483"/>
      <c r="B13" s="2463"/>
      <c r="C13" s="934"/>
      <c r="D13" s="935"/>
      <c r="E13" s="935"/>
      <c r="F13" s="935"/>
      <c r="G13" s="936"/>
      <c r="H13" s="934"/>
      <c r="I13" s="935"/>
      <c r="J13" s="935"/>
      <c r="K13" s="935"/>
      <c r="L13" s="936"/>
      <c r="M13" s="934"/>
      <c r="N13" s="935"/>
      <c r="O13" s="935"/>
      <c r="P13" s="935"/>
      <c r="Q13" s="936"/>
      <c r="R13" s="934"/>
      <c r="S13" s="935"/>
      <c r="T13" s="935"/>
      <c r="U13" s="935"/>
      <c r="V13" s="936"/>
      <c r="W13" s="934"/>
      <c r="X13" s="935"/>
      <c r="Y13" s="935"/>
      <c r="Z13" s="935"/>
      <c r="AA13" s="936"/>
      <c r="AB13" s="934"/>
      <c r="AC13" s="935"/>
      <c r="AD13" s="935"/>
      <c r="AE13" s="935"/>
      <c r="AF13" s="936"/>
      <c r="AG13" s="934"/>
      <c r="AH13" s="935"/>
      <c r="AI13" s="935"/>
      <c r="AJ13" s="935"/>
      <c r="AK13" s="936"/>
      <c r="AL13" s="934"/>
      <c r="AM13" s="935"/>
      <c r="AN13" s="935"/>
      <c r="AO13" s="935"/>
      <c r="AP13" s="936"/>
      <c r="AQ13" s="934"/>
      <c r="AR13" s="935"/>
      <c r="AS13" s="935"/>
      <c r="AT13" s="935"/>
      <c r="AU13" s="936"/>
      <c r="AV13" s="934"/>
      <c r="AW13" s="935"/>
      <c r="AX13" s="935"/>
      <c r="AY13" s="935"/>
      <c r="AZ13" s="936"/>
      <c r="BA13" s="934"/>
      <c r="BB13" s="935"/>
      <c r="BC13" s="935"/>
      <c r="BD13" s="935"/>
      <c r="BE13" s="936"/>
      <c r="BF13" s="934"/>
      <c r="BG13" s="935"/>
      <c r="BH13" s="935"/>
      <c r="BI13" s="935"/>
      <c r="BJ13" s="936"/>
      <c r="BK13" s="934"/>
      <c r="BL13" s="935"/>
      <c r="BM13" s="935"/>
      <c r="BN13" s="935"/>
      <c r="BO13" s="936"/>
      <c r="BP13" s="934"/>
      <c r="BQ13" s="935"/>
      <c r="BR13" s="935"/>
      <c r="BS13" s="935"/>
      <c r="BT13" s="936"/>
      <c r="BU13" s="934"/>
      <c r="BV13" s="935"/>
      <c r="BW13" s="935"/>
      <c r="BX13" s="935"/>
      <c r="BY13" s="936"/>
      <c r="BZ13" s="934"/>
      <c r="CA13" s="935"/>
      <c r="CB13" s="935"/>
      <c r="CC13" s="935"/>
      <c r="CD13" s="936"/>
      <c r="CE13" s="934"/>
      <c r="CF13" s="935"/>
      <c r="CG13" s="935"/>
      <c r="CH13" s="935"/>
      <c r="CI13" s="936"/>
      <c r="CJ13" s="934"/>
      <c r="CK13" s="935"/>
      <c r="CL13" s="935"/>
      <c r="CM13" s="935"/>
      <c r="CN13" s="936"/>
    </row>
    <row r="14" spans="1:92" ht="20.100000000000001" customHeight="1">
      <c r="A14" s="2483"/>
      <c r="B14" s="2463"/>
      <c r="C14" s="934"/>
      <c r="D14" s="935"/>
      <c r="E14" s="935"/>
      <c r="F14" s="935"/>
      <c r="G14" s="936"/>
      <c r="H14" s="934"/>
      <c r="I14" s="935"/>
      <c r="J14" s="935"/>
      <c r="K14" s="935"/>
      <c r="L14" s="936"/>
      <c r="M14" s="934"/>
      <c r="N14" s="935"/>
      <c r="O14" s="935"/>
      <c r="P14" s="935"/>
      <c r="Q14" s="936"/>
      <c r="R14" s="934"/>
      <c r="S14" s="935"/>
      <c r="T14" s="935"/>
      <c r="U14" s="935"/>
      <c r="V14" s="936"/>
      <c r="W14" s="934"/>
      <c r="X14" s="935"/>
      <c r="Y14" s="935"/>
      <c r="Z14" s="935"/>
      <c r="AA14" s="936"/>
      <c r="AB14" s="934"/>
      <c r="AC14" s="935"/>
      <c r="AD14" s="935"/>
      <c r="AE14" s="935"/>
      <c r="AF14" s="936"/>
      <c r="AG14" s="934"/>
      <c r="AH14" s="935"/>
      <c r="AI14" s="935"/>
      <c r="AJ14" s="935"/>
      <c r="AK14" s="936"/>
      <c r="AL14" s="934"/>
      <c r="AM14" s="935"/>
      <c r="AN14" s="935"/>
      <c r="AO14" s="935"/>
      <c r="AP14" s="936"/>
      <c r="AQ14" s="934"/>
      <c r="AR14" s="935"/>
      <c r="AS14" s="935"/>
      <c r="AT14" s="935"/>
      <c r="AU14" s="936"/>
      <c r="AV14" s="934"/>
      <c r="AW14" s="935"/>
      <c r="AX14" s="935"/>
      <c r="AY14" s="935"/>
      <c r="AZ14" s="936"/>
      <c r="BA14" s="934"/>
      <c r="BB14" s="935"/>
      <c r="BC14" s="935"/>
      <c r="BD14" s="935"/>
      <c r="BE14" s="936"/>
      <c r="BF14" s="934"/>
      <c r="BG14" s="935"/>
      <c r="BH14" s="935"/>
      <c r="BI14" s="935"/>
      <c r="BJ14" s="936"/>
      <c r="BK14" s="934"/>
      <c r="BL14" s="935"/>
      <c r="BM14" s="935"/>
      <c r="BN14" s="935"/>
      <c r="BO14" s="936"/>
      <c r="BP14" s="934"/>
      <c r="BQ14" s="935"/>
      <c r="BR14" s="935"/>
      <c r="BS14" s="935"/>
      <c r="BT14" s="936"/>
      <c r="BU14" s="934"/>
      <c r="BV14" s="935"/>
      <c r="BW14" s="935"/>
      <c r="BX14" s="935"/>
      <c r="BY14" s="936"/>
      <c r="BZ14" s="934"/>
      <c r="CA14" s="935"/>
      <c r="CB14" s="935"/>
      <c r="CC14" s="935"/>
      <c r="CD14" s="936"/>
      <c r="CE14" s="934"/>
      <c r="CF14" s="935"/>
      <c r="CG14" s="935"/>
      <c r="CH14" s="935"/>
      <c r="CI14" s="936"/>
      <c r="CJ14" s="934"/>
      <c r="CK14" s="935"/>
      <c r="CL14" s="935"/>
      <c r="CM14" s="935"/>
      <c r="CN14" s="936"/>
    </row>
    <row r="15" spans="1:92" ht="20.100000000000001" customHeight="1">
      <c r="A15" s="2483"/>
      <c r="B15" s="2463"/>
      <c r="C15" s="934"/>
      <c r="D15" s="935"/>
      <c r="E15" s="935"/>
      <c r="F15" s="935"/>
      <c r="G15" s="936"/>
      <c r="H15" s="934"/>
      <c r="I15" s="935"/>
      <c r="J15" s="935"/>
      <c r="K15" s="935"/>
      <c r="L15" s="936"/>
      <c r="M15" s="934"/>
      <c r="N15" s="935"/>
      <c r="O15" s="935"/>
      <c r="P15" s="935"/>
      <c r="Q15" s="936"/>
      <c r="R15" s="934"/>
      <c r="S15" s="935"/>
      <c r="T15" s="935"/>
      <c r="U15" s="935"/>
      <c r="V15" s="936"/>
      <c r="W15" s="934"/>
      <c r="X15" s="935"/>
      <c r="Y15" s="935"/>
      <c r="Z15" s="935"/>
      <c r="AA15" s="936"/>
      <c r="AB15" s="934"/>
      <c r="AC15" s="935"/>
      <c r="AD15" s="935"/>
      <c r="AE15" s="935"/>
      <c r="AF15" s="936"/>
      <c r="AG15" s="934"/>
      <c r="AH15" s="935"/>
      <c r="AI15" s="935"/>
      <c r="AJ15" s="935"/>
      <c r="AK15" s="936"/>
      <c r="AL15" s="934"/>
      <c r="AM15" s="935"/>
      <c r="AN15" s="935"/>
      <c r="AO15" s="935"/>
      <c r="AP15" s="936"/>
      <c r="AQ15" s="934"/>
      <c r="AR15" s="935"/>
      <c r="AS15" s="935"/>
      <c r="AT15" s="935"/>
      <c r="AU15" s="936"/>
      <c r="AV15" s="934"/>
      <c r="AW15" s="935"/>
      <c r="AX15" s="935"/>
      <c r="AY15" s="935"/>
      <c r="AZ15" s="936"/>
      <c r="BA15" s="934"/>
      <c r="BB15" s="935"/>
      <c r="BC15" s="935"/>
      <c r="BD15" s="935"/>
      <c r="BE15" s="936"/>
      <c r="BF15" s="934"/>
      <c r="BG15" s="935"/>
      <c r="BH15" s="935"/>
      <c r="BI15" s="935"/>
      <c r="BJ15" s="936"/>
      <c r="BK15" s="934"/>
      <c r="BL15" s="935"/>
      <c r="BM15" s="935"/>
      <c r="BN15" s="935"/>
      <c r="BO15" s="936"/>
      <c r="BP15" s="934"/>
      <c r="BQ15" s="935"/>
      <c r="BR15" s="935"/>
      <c r="BS15" s="935"/>
      <c r="BT15" s="936"/>
      <c r="BU15" s="934"/>
      <c r="BV15" s="935"/>
      <c r="BW15" s="935"/>
      <c r="BX15" s="935"/>
      <c r="BY15" s="936"/>
      <c r="BZ15" s="934"/>
      <c r="CA15" s="935"/>
      <c r="CB15" s="935"/>
      <c r="CC15" s="935"/>
      <c r="CD15" s="936"/>
      <c r="CE15" s="934"/>
      <c r="CF15" s="935"/>
      <c r="CG15" s="935"/>
      <c r="CH15" s="935"/>
      <c r="CI15" s="936"/>
      <c r="CJ15" s="934"/>
      <c r="CK15" s="935"/>
      <c r="CL15" s="935"/>
      <c r="CM15" s="935"/>
      <c r="CN15" s="936"/>
    </row>
    <row r="16" spans="1:92" ht="20.100000000000001" customHeight="1">
      <c r="A16" s="2483"/>
      <c r="B16" s="2463"/>
      <c r="C16" s="934"/>
      <c r="D16" s="935"/>
      <c r="E16" s="935"/>
      <c r="F16" s="935"/>
      <c r="G16" s="936"/>
      <c r="H16" s="934"/>
      <c r="I16" s="935"/>
      <c r="J16" s="935"/>
      <c r="K16" s="935"/>
      <c r="L16" s="936"/>
      <c r="M16" s="934"/>
      <c r="N16" s="935"/>
      <c r="O16" s="935"/>
      <c r="P16" s="935"/>
      <c r="Q16" s="936"/>
      <c r="R16" s="934"/>
      <c r="S16" s="935"/>
      <c r="T16" s="935"/>
      <c r="U16" s="935"/>
      <c r="V16" s="936"/>
      <c r="W16" s="934"/>
      <c r="X16" s="935"/>
      <c r="Y16" s="935"/>
      <c r="Z16" s="935"/>
      <c r="AA16" s="936"/>
      <c r="AB16" s="934"/>
      <c r="AC16" s="935"/>
      <c r="AD16" s="935"/>
      <c r="AE16" s="935"/>
      <c r="AF16" s="936"/>
      <c r="AG16" s="934"/>
      <c r="AH16" s="935"/>
      <c r="AI16" s="935"/>
      <c r="AJ16" s="935"/>
      <c r="AK16" s="936"/>
      <c r="AL16" s="934"/>
      <c r="AM16" s="935"/>
      <c r="AN16" s="935"/>
      <c r="AO16" s="935"/>
      <c r="AP16" s="936"/>
      <c r="AQ16" s="934"/>
      <c r="AR16" s="935"/>
      <c r="AS16" s="935"/>
      <c r="AT16" s="935"/>
      <c r="AU16" s="936"/>
      <c r="AV16" s="934"/>
      <c r="AW16" s="935"/>
      <c r="AX16" s="935"/>
      <c r="AY16" s="935"/>
      <c r="AZ16" s="936"/>
      <c r="BA16" s="934"/>
      <c r="BB16" s="935"/>
      <c r="BC16" s="935"/>
      <c r="BD16" s="935"/>
      <c r="BE16" s="936"/>
      <c r="BF16" s="934"/>
      <c r="BG16" s="935"/>
      <c r="BH16" s="935"/>
      <c r="BI16" s="935"/>
      <c r="BJ16" s="936"/>
      <c r="BK16" s="934"/>
      <c r="BL16" s="935"/>
      <c r="BM16" s="935"/>
      <c r="BN16" s="935"/>
      <c r="BO16" s="936"/>
      <c r="BP16" s="934"/>
      <c r="BQ16" s="935"/>
      <c r="BR16" s="935"/>
      <c r="BS16" s="935"/>
      <c r="BT16" s="936"/>
      <c r="BU16" s="934"/>
      <c r="BV16" s="935"/>
      <c r="BW16" s="935"/>
      <c r="BX16" s="935"/>
      <c r="BY16" s="936"/>
      <c r="BZ16" s="934"/>
      <c r="CA16" s="935"/>
      <c r="CB16" s="935"/>
      <c r="CC16" s="935"/>
      <c r="CD16" s="936"/>
      <c r="CE16" s="934"/>
      <c r="CF16" s="935"/>
      <c r="CG16" s="935"/>
      <c r="CH16" s="935"/>
      <c r="CI16" s="936"/>
      <c r="CJ16" s="934"/>
      <c r="CK16" s="935"/>
      <c r="CL16" s="935"/>
      <c r="CM16" s="935"/>
      <c r="CN16" s="936"/>
    </row>
    <row r="17" spans="1:92" ht="20.100000000000001" customHeight="1">
      <c r="A17" s="2483"/>
      <c r="B17" s="2463"/>
      <c r="C17" s="934"/>
      <c r="D17" s="935"/>
      <c r="E17" s="935"/>
      <c r="F17" s="935"/>
      <c r="G17" s="936"/>
      <c r="H17" s="934"/>
      <c r="I17" s="935"/>
      <c r="J17" s="935"/>
      <c r="K17" s="935"/>
      <c r="L17" s="936"/>
      <c r="M17" s="934"/>
      <c r="N17" s="935"/>
      <c r="O17" s="935"/>
      <c r="P17" s="935"/>
      <c r="Q17" s="936"/>
      <c r="R17" s="934"/>
      <c r="S17" s="935"/>
      <c r="T17" s="935"/>
      <c r="U17" s="935"/>
      <c r="V17" s="936"/>
      <c r="W17" s="934"/>
      <c r="X17" s="935"/>
      <c r="Y17" s="935"/>
      <c r="Z17" s="935"/>
      <c r="AA17" s="936"/>
      <c r="AB17" s="934"/>
      <c r="AC17" s="935"/>
      <c r="AD17" s="935"/>
      <c r="AE17" s="935"/>
      <c r="AF17" s="936"/>
      <c r="AG17" s="934"/>
      <c r="AH17" s="935"/>
      <c r="AI17" s="935"/>
      <c r="AJ17" s="935"/>
      <c r="AK17" s="936"/>
      <c r="AL17" s="934"/>
      <c r="AM17" s="935"/>
      <c r="AN17" s="935"/>
      <c r="AO17" s="935"/>
      <c r="AP17" s="936"/>
      <c r="AQ17" s="934"/>
      <c r="AR17" s="935"/>
      <c r="AS17" s="935"/>
      <c r="AT17" s="935"/>
      <c r="AU17" s="936"/>
      <c r="AV17" s="934"/>
      <c r="AW17" s="935"/>
      <c r="AX17" s="935"/>
      <c r="AY17" s="935"/>
      <c r="AZ17" s="936"/>
      <c r="BA17" s="934"/>
      <c r="BB17" s="935"/>
      <c r="BC17" s="935"/>
      <c r="BD17" s="935"/>
      <c r="BE17" s="936"/>
      <c r="BF17" s="934"/>
      <c r="BG17" s="935"/>
      <c r="BH17" s="935"/>
      <c r="BI17" s="935"/>
      <c r="BJ17" s="936"/>
      <c r="BK17" s="934"/>
      <c r="BL17" s="935"/>
      <c r="BM17" s="935"/>
      <c r="BN17" s="935"/>
      <c r="BO17" s="936"/>
      <c r="BP17" s="934"/>
      <c r="BQ17" s="935"/>
      <c r="BR17" s="935"/>
      <c r="BS17" s="935"/>
      <c r="BT17" s="936"/>
      <c r="BU17" s="934"/>
      <c r="BV17" s="935"/>
      <c r="BW17" s="935"/>
      <c r="BX17" s="935"/>
      <c r="BY17" s="936"/>
      <c r="BZ17" s="934"/>
      <c r="CA17" s="935"/>
      <c r="CB17" s="935"/>
      <c r="CC17" s="935"/>
      <c r="CD17" s="936"/>
      <c r="CE17" s="934"/>
      <c r="CF17" s="935"/>
      <c r="CG17" s="935"/>
      <c r="CH17" s="935"/>
      <c r="CI17" s="936"/>
      <c r="CJ17" s="934"/>
      <c r="CK17" s="935"/>
      <c r="CL17" s="935"/>
      <c r="CM17" s="935"/>
      <c r="CN17" s="936"/>
    </row>
    <row r="18" spans="1:92" ht="20.100000000000001" customHeight="1">
      <c r="A18" s="2483"/>
      <c r="B18" s="2463"/>
      <c r="C18" s="934"/>
      <c r="D18" s="935"/>
      <c r="E18" s="935"/>
      <c r="F18" s="935"/>
      <c r="G18" s="936"/>
      <c r="H18" s="934"/>
      <c r="I18" s="935"/>
      <c r="J18" s="935"/>
      <c r="K18" s="935"/>
      <c r="L18" s="936"/>
      <c r="M18" s="934"/>
      <c r="N18" s="935"/>
      <c r="O18" s="935"/>
      <c r="P18" s="935"/>
      <c r="Q18" s="936"/>
      <c r="R18" s="934"/>
      <c r="S18" s="935"/>
      <c r="T18" s="935"/>
      <c r="U18" s="935"/>
      <c r="V18" s="936"/>
      <c r="W18" s="934"/>
      <c r="X18" s="935"/>
      <c r="Y18" s="935"/>
      <c r="Z18" s="935"/>
      <c r="AA18" s="936"/>
      <c r="AB18" s="934"/>
      <c r="AC18" s="935"/>
      <c r="AD18" s="935"/>
      <c r="AE18" s="935"/>
      <c r="AF18" s="936"/>
      <c r="AG18" s="934"/>
      <c r="AH18" s="935"/>
      <c r="AI18" s="935"/>
      <c r="AJ18" s="935"/>
      <c r="AK18" s="936"/>
      <c r="AL18" s="934"/>
      <c r="AM18" s="935"/>
      <c r="AN18" s="935"/>
      <c r="AO18" s="935"/>
      <c r="AP18" s="936"/>
      <c r="AQ18" s="934"/>
      <c r="AR18" s="935"/>
      <c r="AS18" s="935"/>
      <c r="AT18" s="935"/>
      <c r="AU18" s="936"/>
      <c r="AV18" s="934"/>
      <c r="AW18" s="935"/>
      <c r="AX18" s="935"/>
      <c r="AY18" s="935"/>
      <c r="AZ18" s="936"/>
      <c r="BA18" s="934"/>
      <c r="BB18" s="935"/>
      <c r="BC18" s="935"/>
      <c r="BD18" s="935"/>
      <c r="BE18" s="936"/>
      <c r="BF18" s="934"/>
      <c r="BG18" s="935"/>
      <c r="BH18" s="935"/>
      <c r="BI18" s="935"/>
      <c r="BJ18" s="936"/>
      <c r="BK18" s="934"/>
      <c r="BL18" s="935"/>
      <c r="BM18" s="935"/>
      <c r="BN18" s="935"/>
      <c r="BO18" s="936"/>
      <c r="BP18" s="934"/>
      <c r="BQ18" s="935"/>
      <c r="BR18" s="935"/>
      <c r="BS18" s="935"/>
      <c r="BT18" s="936"/>
      <c r="BU18" s="934"/>
      <c r="BV18" s="935"/>
      <c r="BW18" s="935"/>
      <c r="BX18" s="935"/>
      <c r="BY18" s="936"/>
      <c r="BZ18" s="934"/>
      <c r="CA18" s="935"/>
      <c r="CB18" s="935"/>
      <c r="CC18" s="935"/>
      <c r="CD18" s="936"/>
      <c r="CE18" s="934"/>
      <c r="CF18" s="935"/>
      <c r="CG18" s="935"/>
      <c r="CH18" s="935"/>
      <c r="CI18" s="936"/>
      <c r="CJ18" s="934"/>
      <c r="CK18" s="935"/>
      <c r="CL18" s="935"/>
      <c r="CM18" s="935"/>
      <c r="CN18" s="936"/>
    </row>
    <row r="19" spans="1:92" ht="20.100000000000001" customHeight="1">
      <c r="A19" s="2483"/>
      <c r="B19" s="2463"/>
      <c r="C19" s="934"/>
      <c r="D19" s="935"/>
      <c r="E19" s="935"/>
      <c r="F19" s="935"/>
      <c r="G19" s="936"/>
      <c r="H19" s="934"/>
      <c r="I19" s="935"/>
      <c r="J19" s="935"/>
      <c r="K19" s="935"/>
      <c r="L19" s="936"/>
      <c r="M19" s="934"/>
      <c r="N19" s="935"/>
      <c r="O19" s="935"/>
      <c r="P19" s="935"/>
      <c r="Q19" s="936"/>
      <c r="R19" s="934"/>
      <c r="S19" s="935"/>
      <c r="T19" s="935"/>
      <c r="U19" s="935"/>
      <c r="V19" s="936"/>
      <c r="W19" s="934"/>
      <c r="X19" s="935"/>
      <c r="Y19" s="935"/>
      <c r="Z19" s="935"/>
      <c r="AA19" s="936"/>
      <c r="AB19" s="934"/>
      <c r="AC19" s="935"/>
      <c r="AD19" s="935"/>
      <c r="AE19" s="935"/>
      <c r="AF19" s="936"/>
      <c r="AG19" s="934"/>
      <c r="AH19" s="935"/>
      <c r="AI19" s="935"/>
      <c r="AJ19" s="935"/>
      <c r="AK19" s="936"/>
      <c r="AL19" s="934"/>
      <c r="AM19" s="935"/>
      <c r="AN19" s="935"/>
      <c r="AO19" s="935"/>
      <c r="AP19" s="936"/>
      <c r="AQ19" s="934"/>
      <c r="AR19" s="935"/>
      <c r="AS19" s="935"/>
      <c r="AT19" s="935"/>
      <c r="AU19" s="936"/>
      <c r="AV19" s="934"/>
      <c r="AW19" s="935"/>
      <c r="AX19" s="935"/>
      <c r="AY19" s="935"/>
      <c r="AZ19" s="936"/>
      <c r="BA19" s="934"/>
      <c r="BB19" s="935"/>
      <c r="BC19" s="935"/>
      <c r="BD19" s="935"/>
      <c r="BE19" s="936"/>
      <c r="BF19" s="934"/>
      <c r="BG19" s="935"/>
      <c r="BH19" s="935"/>
      <c r="BI19" s="935"/>
      <c r="BJ19" s="936"/>
      <c r="BK19" s="934"/>
      <c r="BL19" s="935"/>
      <c r="BM19" s="935"/>
      <c r="BN19" s="935"/>
      <c r="BO19" s="936"/>
      <c r="BP19" s="934"/>
      <c r="BQ19" s="935"/>
      <c r="BR19" s="935"/>
      <c r="BS19" s="935"/>
      <c r="BT19" s="936"/>
      <c r="BU19" s="934"/>
      <c r="BV19" s="935"/>
      <c r="BW19" s="935"/>
      <c r="BX19" s="935"/>
      <c r="BY19" s="936"/>
      <c r="BZ19" s="934"/>
      <c r="CA19" s="935"/>
      <c r="CB19" s="935"/>
      <c r="CC19" s="935"/>
      <c r="CD19" s="936"/>
      <c r="CE19" s="934"/>
      <c r="CF19" s="935"/>
      <c r="CG19" s="935"/>
      <c r="CH19" s="935"/>
      <c r="CI19" s="936"/>
      <c r="CJ19" s="934"/>
      <c r="CK19" s="935"/>
      <c r="CL19" s="935"/>
      <c r="CM19" s="935"/>
      <c r="CN19" s="936"/>
    </row>
    <row r="20" spans="1:92" ht="20.100000000000001" customHeight="1">
      <c r="A20" s="2483"/>
      <c r="B20" s="2463"/>
      <c r="C20" s="934"/>
      <c r="D20" s="935"/>
      <c r="E20" s="935"/>
      <c r="F20" s="935"/>
      <c r="G20" s="936"/>
      <c r="H20" s="934"/>
      <c r="I20" s="935"/>
      <c r="J20" s="935"/>
      <c r="K20" s="935"/>
      <c r="L20" s="936"/>
      <c r="M20" s="934"/>
      <c r="N20" s="935"/>
      <c r="O20" s="935"/>
      <c r="P20" s="935"/>
      <c r="Q20" s="936"/>
      <c r="R20" s="934"/>
      <c r="S20" s="935"/>
      <c r="T20" s="935"/>
      <c r="U20" s="935"/>
      <c r="V20" s="936"/>
      <c r="W20" s="934"/>
      <c r="X20" s="935"/>
      <c r="Y20" s="935"/>
      <c r="Z20" s="935"/>
      <c r="AA20" s="936"/>
      <c r="AB20" s="934"/>
      <c r="AC20" s="935"/>
      <c r="AD20" s="935"/>
      <c r="AE20" s="935"/>
      <c r="AF20" s="936"/>
      <c r="AG20" s="934"/>
      <c r="AH20" s="935"/>
      <c r="AI20" s="935"/>
      <c r="AJ20" s="935"/>
      <c r="AK20" s="936"/>
      <c r="AL20" s="934"/>
      <c r="AM20" s="935"/>
      <c r="AN20" s="935"/>
      <c r="AO20" s="935"/>
      <c r="AP20" s="936"/>
      <c r="AQ20" s="934"/>
      <c r="AR20" s="935"/>
      <c r="AS20" s="935"/>
      <c r="AT20" s="935"/>
      <c r="AU20" s="936"/>
      <c r="AV20" s="934"/>
      <c r="AW20" s="935"/>
      <c r="AX20" s="935"/>
      <c r="AY20" s="935"/>
      <c r="AZ20" s="936"/>
      <c r="BA20" s="934"/>
      <c r="BB20" s="935"/>
      <c r="BC20" s="935"/>
      <c r="BD20" s="935"/>
      <c r="BE20" s="936"/>
      <c r="BF20" s="934"/>
      <c r="BG20" s="935"/>
      <c r="BH20" s="935"/>
      <c r="BI20" s="935"/>
      <c r="BJ20" s="936"/>
      <c r="BK20" s="934"/>
      <c r="BL20" s="935"/>
      <c r="BM20" s="935"/>
      <c r="BN20" s="935"/>
      <c r="BO20" s="936"/>
      <c r="BP20" s="934"/>
      <c r="BQ20" s="935"/>
      <c r="BR20" s="935"/>
      <c r="BS20" s="935"/>
      <c r="BT20" s="936"/>
      <c r="BU20" s="934"/>
      <c r="BV20" s="935"/>
      <c r="BW20" s="935"/>
      <c r="BX20" s="935"/>
      <c r="BY20" s="936"/>
      <c r="BZ20" s="934"/>
      <c r="CA20" s="935"/>
      <c r="CB20" s="935"/>
      <c r="CC20" s="935"/>
      <c r="CD20" s="936"/>
      <c r="CE20" s="934"/>
      <c r="CF20" s="935"/>
      <c r="CG20" s="935"/>
      <c r="CH20" s="935"/>
      <c r="CI20" s="936"/>
      <c r="CJ20" s="934"/>
      <c r="CK20" s="935"/>
      <c r="CL20" s="935"/>
      <c r="CM20" s="935"/>
      <c r="CN20" s="936"/>
    </row>
    <row r="21" spans="1:92" ht="20.100000000000001" customHeight="1">
      <c r="A21" s="2483"/>
      <c r="B21" s="2463"/>
      <c r="C21" s="934"/>
      <c r="D21" s="935"/>
      <c r="E21" s="935"/>
      <c r="F21" s="935"/>
      <c r="G21" s="936"/>
      <c r="H21" s="934"/>
      <c r="I21" s="935"/>
      <c r="J21" s="935"/>
      <c r="K21" s="935"/>
      <c r="L21" s="936"/>
      <c r="M21" s="934"/>
      <c r="N21" s="935"/>
      <c r="O21" s="935"/>
      <c r="P21" s="935"/>
      <c r="Q21" s="936"/>
      <c r="R21" s="934"/>
      <c r="S21" s="935"/>
      <c r="T21" s="935"/>
      <c r="U21" s="935"/>
      <c r="V21" s="936"/>
      <c r="W21" s="934"/>
      <c r="X21" s="935"/>
      <c r="Y21" s="935"/>
      <c r="Z21" s="935"/>
      <c r="AA21" s="936"/>
      <c r="AB21" s="934"/>
      <c r="AC21" s="935"/>
      <c r="AD21" s="935"/>
      <c r="AE21" s="935"/>
      <c r="AF21" s="936"/>
      <c r="AG21" s="934"/>
      <c r="AH21" s="935"/>
      <c r="AI21" s="935"/>
      <c r="AJ21" s="935"/>
      <c r="AK21" s="936"/>
      <c r="AL21" s="934"/>
      <c r="AM21" s="935"/>
      <c r="AN21" s="935"/>
      <c r="AO21" s="935"/>
      <c r="AP21" s="936"/>
      <c r="AQ21" s="934"/>
      <c r="AR21" s="935"/>
      <c r="AS21" s="935"/>
      <c r="AT21" s="935"/>
      <c r="AU21" s="936"/>
      <c r="AV21" s="934"/>
      <c r="AW21" s="935"/>
      <c r="AX21" s="935"/>
      <c r="AY21" s="935"/>
      <c r="AZ21" s="936"/>
      <c r="BA21" s="934"/>
      <c r="BB21" s="935"/>
      <c r="BC21" s="935"/>
      <c r="BD21" s="935"/>
      <c r="BE21" s="936"/>
      <c r="BF21" s="934"/>
      <c r="BG21" s="935"/>
      <c r="BH21" s="935"/>
      <c r="BI21" s="935"/>
      <c r="BJ21" s="936"/>
      <c r="BK21" s="934"/>
      <c r="BL21" s="935"/>
      <c r="BM21" s="935"/>
      <c r="BN21" s="935"/>
      <c r="BO21" s="936"/>
      <c r="BP21" s="934"/>
      <c r="BQ21" s="935"/>
      <c r="BR21" s="935"/>
      <c r="BS21" s="935"/>
      <c r="BT21" s="936"/>
      <c r="BU21" s="934"/>
      <c r="BV21" s="935"/>
      <c r="BW21" s="935"/>
      <c r="BX21" s="935"/>
      <c r="BY21" s="936"/>
      <c r="BZ21" s="934"/>
      <c r="CA21" s="935"/>
      <c r="CB21" s="935"/>
      <c r="CC21" s="935"/>
      <c r="CD21" s="936"/>
      <c r="CE21" s="934"/>
      <c r="CF21" s="935"/>
      <c r="CG21" s="935"/>
      <c r="CH21" s="935"/>
      <c r="CI21" s="936"/>
      <c r="CJ21" s="934"/>
      <c r="CK21" s="935"/>
      <c r="CL21" s="935"/>
      <c r="CM21" s="935"/>
      <c r="CN21" s="936"/>
    </row>
    <row r="22" spans="1:92" ht="20.100000000000001" customHeight="1">
      <c r="A22" s="2483"/>
      <c r="B22" s="2463"/>
      <c r="C22" s="934"/>
      <c r="D22" s="935"/>
      <c r="E22" s="935"/>
      <c r="F22" s="935"/>
      <c r="G22" s="936"/>
      <c r="H22" s="934"/>
      <c r="I22" s="935"/>
      <c r="J22" s="935"/>
      <c r="K22" s="935"/>
      <c r="L22" s="936"/>
      <c r="M22" s="934"/>
      <c r="N22" s="935"/>
      <c r="O22" s="935"/>
      <c r="P22" s="935"/>
      <c r="Q22" s="936"/>
      <c r="R22" s="934"/>
      <c r="S22" s="935"/>
      <c r="T22" s="935"/>
      <c r="U22" s="935"/>
      <c r="V22" s="936"/>
      <c r="W22" s="934"/>
      <c r="X22" s="935"/>
      <c r="Y22" s="935"/>
      <c r="Z22" s="935"/>
      <c r="AA22" s="936"/>
      <c r="AB22" s="934"/>
      <c r="AC22" s="935"/>
      <c r="AD22" s="935"/>
      <c r="AE22" s="935"/>
      <c r="AF22" s="936"/>
      <c r="AG22" s="934"/>
      <c r="AH22" s="935"/>
      <c r="AI22" s="935"/>
      <c r="AJ22" s="935"/>
      <c r="AK22" s="936"/>
      <c r="AL22" s="934"/>
      <c r="AM22" s="935"/>
      <c r="AN22" s="935"/>
      <c r="AO22" s="935"/>
      <c r="AP22" s="936"/>
      <c r="AQ22" s="934"/>
      <c r="AR22" s="935"/>
      <c r="AS22" s="935"/>
      <c r="AT22" s="935"/>
      <c r="AU22" s="936"/>
      <c r="AV22" s="934"/>
      <c r="AW22" s="935"/>
      <c r="AX22" s="935"/>
      <c r="AY22" s="935"/>
      <c r="AZ22" s="936"/>
      <c r="BA22" s="934"/>
      <c r="BB22" s="935"/>
      <c r="BC22" s="935"/>
      <c r="BD22" s="935"/>
      <c r="BE22" s="936"/>
      <c r="BF22" s="934"/>
      <c r="BG22" s="935"/>
      <c r="BH22" s="935"/>
      <c r="BI22" s="935"/>
      <c r="BJ22" s="936"/>
      <c r="BK22" s="934"/>
      <c r="BL22" s="935"/>
      <c r="BM22" s="935"/>
      <c r="BN22" s="935"/>
      <c r="BO22" s="936"/>
      <c r="BP22" s="934"/>
      <c r="BQ22" s="935"/>
      <c r="BR22" s="935"/>
      <c r="BS22" s="935"/>
      <c r="BT22" s="936"/>
      <c r="BU22" s="934"/>
      <c r="BV22" s="935"/>
      <c r="BW22" s="935"/>
      <c r="BX22" s="935"/>
      <c r="BY22" s="936"/>
      <c r="BZ22" s="934"/>
      <c r="CA22" s="935"/>
      <c r="CB22" s="935"/>
      <c r="CC22" s="935"/>
      <c r="CD22" s="936"/>
      <c r="CE22" s="934"/>
      <c r="CF22" s="935"/>
      <c r="CG22" s="935"/>
      <c r="CH22" s="935"/>
      <c r="CI22" s="936"/>
      <c r="CJ22" s="934"/>
      <c r="CK22" s="935"/>
      <c r="CL22" s="935"/>
      <c r="CM22" s="935"/>
      <c r="CN22" s="936"/>
    </row>
    <row r="23" spans="1:92" ht="20.100000000000001" customHeight="1">
      <c r="A23" s="2483"/>
      <c r="B23" s="2463"/>
      <c r="C23" s="934"/>
      <c r="D23" s="935"/>
      <c r="E23" s="935"/>
      <c r="F23" s="935"/>
      <c r="G23" s="936"/>
      <c r="H23" s="934"/>
      <c r="I23" s="935"/>
      <c r="J23" s="935"/>
      <c r="K23" s="935"/>
      <c r="L23" s="936"/>
      <c r="M23" s="934"/>
      <c r="N23" s="935"/>
      <c r="O23" s="935"/>
      <c r="P23" s="935"/>
      <c r="Q23" s="936"/>
      <c r="R23" s="934"/>
      <c r="S23" s="935"/>
      <c r="T23" s="935"/>
      <c r="U23" s="935"/>
      <c r="V23" s="936"/>
      <c r="W23" s="934"/>
      <c r="X23" s="935"/>
      <c r="Y23" s="935"/>
      <c r="Z23" s="935"/>
      <c r="AA23" s="936"/>
      <c r="AB23" s="934"/>
      <c r="AC23" s="935"/>
      <c r="AD23" s="935"/>
      <c r="AE23" s="935"/>
      <c r="AF23" s="936"/>
      <c r="AG23" s="934"/>
      <c r="AH23" s="935"/>
      <c r="AI23" s="935"/>
      <c r="AJ23" s="935"/>
      <c r="AK23" s="936"/>
      <c r="AL23" s="934"/>
      <c r="AM23" s="935"/>
      <c r="AN23" s="935"/>
      <c r="AO23" s="935"/>
      <c r="AP23" s="936"/>
      <c r="AQ23" s="934"/>
      <c r="AR23" s="935"/>
      <c r="AS23" s="935"/>
      <c r="AT23" s="935"/>
      <c r="AU23" s="936"/>
      <c r="AV23" s="934"/>
      <c r="AW23" s="935"/>
      <c r="AX23" s="935"/>
      <c r="AY23" s="935"/>
      <c r="AZ23" s="936"/>
      <c r="BA23" s="934"/>
      <c r="BB23" s="935"/>
      <c r="BC23" s="935"/>
      <c r="BD23" s="935"/>
      <c r="BE23" s="936"/>
      <c r="BF23" s="934"/>
      <c r="BG23" s="935"/>
      <c r="BH23" s="935"/>
      <c r="BI23" s="935"/>
      <c r="BJ23" s="936"/>
      <c r="BK23" s="934"/>
      <c r="BL23" s="935"/>
      <c r="BM23" s="935"/>
      <c r="BN23" s="935"/>
      <c r="BO23" s="936"/>
      <c r="BP23" s="934"/>
      <c r="BQ23" s="935"/>
      <c r="BR23" s="935"/>
      <c r="BS23" s="935"/>
      <c r="BT23" s="936"/>
      <c r="BU23" s="934"/>
      <c r="BV23" s="935"/>
      <c r="BW23" s="935"/>
      <c r="BX23" s="935"/>
      <c r="BY23" s="936"/>
      <c r="BZ23" s="934"/>
      <c r="CA23" s="935"/>
      <c r="CB23" s="935"/>
      <c r="CC23" s="935"/>
      <c r="CD23" s="936"/>
      <c r="CE23" s="934"/>
      <c r="CF23" s="935"/>
      <c r="CG23" s="935"/>
      <c r="CH23" s="935"/>
      <c r="CI23" s="936"/>
      <c r="CJ23" s="934"/>
      <c r="CK23" s="935"/>
      <c r="CL23" s="935"/>
      <c r="CM23" s="935"/>
      <c r="CN23" s="936"/>
    </row>
    <row r="24" spans="1:92" ht="20.100000000000001" customHeight="1">
      <c r="A24" s="2483"/>
      <c r="B24" s="2463"/>
      <c r="C24" s="934"/>
      <c r="D24" s="935"/>
      <c r="E24" s="935"/>
      <c r="F24" s="935"/>
      <c r="G24" s="936"/>
      <c r="H24" s="934"/>
      <c r="I24" s="935"/>
      <c r="J24" s="935"/>
      <c r="K24" s="935"/>
      <c r="L24" s="936"/>
      <c r="M24" s="934"/>
      <c r="N24" s="935"/>
      <c r="O24" s="935"/>
      <c r="P24" s="935"/>
      <c r="Q24" s="936"/>
      <c r="R24" s="934"/>
      <c r="S24" s="935"/>
      <c r="T24" s="935"/>
      <c r="U24" s="935"/>
      <c r="V24" s="936"/>
      <c r="W24" s="934"/>
      <c r="X24" s="935"/>
      <c r="Y24" s="935"/>
      <c r="Z24" s="935"/>
      <c r="AA24" s="936"/>
      <c r="AB24" s="934"/>
      <c r="AC24" s="935"/>
      <c r="AD24" s="935"/>
      <c r="AE24" s="935"/>
      <c r="AF24" s="936"/>
      <c r="AG24" s="934"/>
      <c r="AH24" s="935"/>
      <c r="AI24" s="935"/>
      <c r="AJ24" s="935"/>
      <c r="AK24" s="936"/>
      <c r="AL24" s="934"/>
      <c r="AM24" s="935"/>
      <c r="AN24" s="935"/>
      <c r="AO24" s="935"/>
      <c r="AP24" s="936"/>
      <c r="AQ24" s="934"/>
      <c r="AR24" s="935"/>
      <c r="AS24" s="935"/>
      <c r="AT24" s="935"/>
      <c r="AU24" s="936"/>
      <c r="AV24" s="934"/>
      <c r="AW24" s="935"/>
      <c r="AX24" s="935"/>
      <c r="AY24" s="935"/>
      <c r="AZ24" s="936"/>
      <c r="BA24" s="934"/>
      <c r="BB24" s="935"/>
      <c r="BC24" s="935"/>
      <c r="BD24" s="935"/>
      <c r="BE24" s="936"/>
      <c r="BF24" s="934"/>
      <c r="BG24" s="935"/>
      <c r="BH24" s="935"/>
      <c r="BI24" s="935"/>
      <c r="BJ24" s="936"/>
      <c r="BK24" s="934"/>
      <c r="BL24" s="935"/>
      <c r="BM24" s="935"/>
      <c r="BN24" s="935"/>
      <c r="BO24" s="936"/>
      <c r="BP24" s="934"/>
      <c r="BQ24" s="935"/>
      <c r="BR24" s="935"/>
      <c r="BS24" s="935"/>
      <c r="BT24" s="936"/>
      <c r="BU24" s="934"/>
      <c r="BV24" s="935"/>
      <c r="BW24" s="935"/>
      <c r="BX24" s="935"/>
      <c r="BY24" s="936"/>
      <c r="BZ24" s="934"/>
      <c r="CA24" s="935"/>
      <c r="CB24" s="935"/>
      <c r="CC24" s="935"/>
      <c r="CD24" s="936"/>
      <c r="CE24" s="934"/>
      <c r="CF24" s="935"/>
      <c r="CG24" s="935"/>
      <c r="CH24" s="935"/>
      <c r="CI24" s="936"/>
      <c r="CJ24" s="934"/>
      <c r="CK24" s="935"/>
      <c r="CL24" s="935"/>
      <c r="CM24" s="935"/>
      <c r="CN24" s="936"/>
    </row>
    <row r="25" spans="1:92" ht="20.100000000000001" customHeight="1">
      <c r="A25" s="2483"/>
      <c r="B25" s="2463"/>
      <c r="C25" s="934"/>
      <c r="D25" s="935"/>
      <c r="E25" s="935"/>
      <c r="F25" s="935"/>
      <c r="G25" s="936"/>
      <c r="H25" s="934"/>
      <c r="I25" s="935"/>
      <c r="J25" s="935"/>
      <c r="K25" s="935"/>
      <c r="L25" s="936"/>
      <c r="M25" s="934"/>
      <c r="N25" s="935"/>
      <c r="O25" s="935"/>
      <c r="P25" s="935"/>
      <c r="Q25" s="936"/>
      <c r="R25" s="934"/>
      <c r="S25" s="935"/>
      <c r="T25" s="935"/>
      <c r="U25" s="935"/>
      <c r="V25" s="936"/>
      <c r="W25" s="934"/>
      <c r="X25" s="935"/>
      <c r="Y25" s="935"/>
      <c r="Z25" s="935"/>
      <c r="AA25" s="936"/>
      <c r="AB25" s="934"/>
      <c r="AC25" s="935"/>
      <c r="AD25" s="935"/>
      <c r="AE25" s="935"/>
      <c r="AF25" s="936"/>
      <c r="AG25" s="934"/>
      <c r="AH25" s="935"/>
      <c r="AI25" s="935"/>
      <c r="AJ25" s="935"/>
      <c r="AK25" s="936"/>
      <c r="AL25" s="934"/>
      <c r="AM25" s="935"/>
      <c r="AN25" s="935"/>
      <c r="AO25" s="935"/>
      <c r="AP25" s="936"/>
      <c r="AQ25" s="934"/>
      <c r="AR25" s="935"/>
      <c r="AS25" s="935"/>
      <c r="AT25" s="935"/>
      <c r="AU25" s="936"/>
      <c r="AV25" s="934"/>
      <c r="AW25" s="935"/>
      <c r="AX25" s="935"/>
      <c r="AY25" s="935"/>
      <c r="AZ25" s="936"/>
      <c r="BA25" s="934"/>
      <c r="BB25" s="935"/>
      <c r="BC25" s="935"/>
      <c r="BD25" s="935"/>
      <c r="BE25" s="936"/>
      <c r="BF25" s="934"/>
      <c r="BG25" s="935"/>
      <c r="BH25" s="935"/>
      <c r="BI25" s="935"/>
      <c r="BJ25" s="936"/>
      <c r="BK25" s="934"/>
      <c r="BL25" s="935"/>
      <c r="BM25" s="935"/>
      <c r="BN25" s="935"/>
      <c r="BO25" s="936"/>
      <c r="BP25" s="934"/>
      <c r="BQ25" s="935"/>
      <c r="BR25" s="935"/>
      <c r="BS25" s="935"/>
      <c r="BT25" s="936"/>
      <c r="BU25" s="934"/>
      <c r="BV25" s="935"/>
      <c r="BW25" s="935"/>
      <c r="BX25" s="935"/>
      <c r="BY25" s="936"/>
      <c r="BZ25" s="934"/>
      <c r="CA25" s="935"/>
      <c r="CB25" s="935"/>
      <c r="CC25" s="935"/>
      <c r="CD25" s="936"/>
      <c r="CE25" s="934"/>
      <c r="CF25" s="935"/>
      <c r="CG25" s="935"/>
      <c r="CH25" s="935"/>
      <c r="CI25" s="936"/>
      <c r="CJ25" s="934"/>
      <c r="CK25" s="935"/>
      <c r="CL25" s="935"/>
      <c r="CM25" s="935"/>
      <c r="CN25" s="936"/>
    </row>
    <row r="26" spans="1:92" ht="20.100000000000001" customHeight="1">
      <c r="A26" s="2483"/>
      <c r="B26" s="2463"/>
      <c r="C26" s="934"/>
      <c r="D26" s="935"/>
      <c r="E26" s="935"/>
      <c r="F26" s="935"/>
      <c r="G26" s="936"/>
      <c r="H26" s="934"/>
      <c r="I26" s="935"/>
      <c r="J26" s="935"/>
      <c r="K26" s="935"/>
      <c r="L26" s="936"/>
      <c r="M26" s="934"/>
      <c r="N26" s="935"/>
      <c r="O26" s="935"/>
      <c r="P26" s="935"/>
      <c r="Q26" s="936"/>
      <c r="R26" s="934"/>
      <c r="S26" s="935"/>
      <c r="T26" s="935"/>
      <c r="U26" s="935"/>
      <c r="V26" s="936"/>
      <c r="W26" s="934"/>
      <c r="X26" s="935"/>
      <c r="Y26" s="935"/>
      <c r="Z26" s="935"/>
      <c r="AA26" s="936"/>
      <c r="AB26" s="934"/>
      <c r="AC26" s="935"/>
      <c r="AD26" s="935"/>
      <c r="AE26" s="935"/>
      <c r="AF26" s="936"/>
      <c r="AG26" s="934"/>
      <c r="AH26" s="935"/>
      <c r="AI26" s="935"/>
      <c r="AJ26" s="935"/>
      <c r="AK26" s="936"/>
      <c r="AL26" s="934"/>
      <c r="AM26" s="935"/>
      <c r="AN26" s="935"/>
      <c r="AO26" s="935"/>
      <c r="AP26" s="936"/>
      <c r="AQ26" s="934"/>
      <c r="AR26" s="935"/>
      <c r="AS26" s="935"/>
      <c r="AT26" s="935"/>
      <c r="AU26" s="936"/>
      <c r="AV26" s="934"/>
      <c r="AW26" s="935"/>
      <c r="AX26" s="935"/>
      <c r="AY26" s="935"/>
      <c r="AZ26" s="936"/>
      <c r="BA26" s="934"/>
      <c r="BB26" s="935"/>
      <c r="BC26" s="935"/>
      <c r="BD26" s="935"/>
      <c r="BE26" s="936"/>
      <c r="BF26" s="934"/>
      <c r="BG26" s="935"/>
      <c r="BH26" s="935"/>
      <c r="BI26" s="935"/>
      <c r="BJ26" s="936"/>
      <c r="BK26" s="934"/>
      <c r="BL26" s="935"/>
      <c r="BM26" s="935"/>
      <c r="BN26" s="935"/>
      <c r="BO26" s="936"/>
      <c r="BP26" s="934"/>
      <c r="BQ26" s="935"/>
      <c r="BR26" s="935"/>
      <c r="BS26" s="935"/>
      <c r="BT26" s="936"/>
      <c r="BU26" s="934"/>
      <c r="BV26" s="935"/>
      <c r="BW26" s="935"/>
      <c r="BX26" s="935"/>
      <c r="BY26" s="936"/>
      <c r="BZ26" s="934"/>
      <c r="CA26" s="935"/>
      <c r="CB26" s="935"/>
      <c r="CC26" s="935"/>
      <c r="CD26" s="936"/>
      <c r="CE26" s="934"/>
      <c r="CF26" s="935"/>
      <c r="CG26" s="935"/>
      <c r="CH26" s="935"/>
      <c r="CI26" s="936"/>
      <c r="CJ26" s="934"/>
      <c r="CK26" s="935"/>
      <c r="CL26" s="935"/>
      <c r="CM26" s="935"/>
      <c r="CN26" s="936"/>
    </row>
    <row r="27" spans="1:92" ht="20.100000000000001" customHeight="1">
      <c r="A27" s="2483"/>
      <c r="B27" s="2463"/>
      <c r="C27" s="934"/>
      <c r="D27" s="935"/>
      <c r="E27" s="935"/>
      <c r="F27" s="935"/>
      <c r="G27" s="936"/>
      <c r="H27" s="934"/>
      <c r="I27" s="935"/>
      <c r="J27" s="935"/>
      <c r="K27" s="935"/>
      <c r="L27" s="936"/>
      <c r="M27" s="934"/>
      <c r="N27" s="935"/>
      <c r="O27" s="935"/>
      <c r="P27" s="935"/>
      <c r="Q27" s="936"/>
      <c r="R27" s="934"/>
      <c r="S27" s="935"/>
      <c r="T27" s="935"/>
      <c r="U27" s="935"/>
      <c r="V27" s="936"/>
      <c r="W27" s="934"/>
      <c r="X27" s="935"/>
      <c r="Y27" s="935"/>
      <c r="Z27" s="935"/>
      <c r="AA27" s="936"/>
      <c r="AB27" s="934"/>
      <c r="AC27" s="935"/>
      <c r="AD27" s="935"/>
      <c r="AE27" s="935"/>
      <c r="AF27" s="936"/>
      <c r="AG27" s="934"/>
      <c r="AH27" s="935"/>
      <c r="AI27" s="935"/>
      <c r="AJ27" s="935"/>
      <c r="AK27" s="936"/>
      <c r="AL27" s="934"/>
      <c r="AM27" s="935"/>
      <c r="AN27" s="935"/>
      <c r="AO27" s="935"/>
      <c r="AP27" s="936"/>
      <c r="AQ27" s="934"/>
      <c r="AR27" s="935"/>
      <c r="AS27" s="935"/>
      <c r="AT27" s="935"/>
      <c r="AU27" s="936"/>
      <c r="AV27" s="934"/>
      <c r="AW27" s="935"/>
      <c r="AX27" s="935"/>
      <c r="AY27" s="935"/>
      <c r="AZ27" s="936"/>
      <c r="BA27" s="934"/>
      <c r="BB27" s="935"/>
      <c r="BC27" s="935"/>
      <c r="BD27" s="935"/>
      <c r="BE27" s="936"/>
      <c r="BF27" s="934"/>
      <c r="BG27" s="935"/>
      <c r="BH27" s="935"/>
      <c r="BI27" s="935"/>
      <c r="BJ27" s="936"/>
      <c r="BK27" s="934"/>
      <c r="BL27" s="935"/>
      <c r="BM27" s="935"/>
      <c r="BN27" s="935"/>
      <c r="BO27" s="936"/>
      <c r="BP27" s="934"/>
      <c r="BQ27" s="935"/>
      <c r="BR27" s="935"/>
      <c r="BS27" s="935"/>
      <c r="BT27" s="936"/>
      <c r="BU27" s="934"/>
      <c r="BV27" s="935"/>
      <c r="BW27" s="935"/>
      <c r="BX27" s="935"/>
      <c r="BY27" s="936"/>
      <c r="BZ27" s="934"/>
      <c r="CA27" s="935"/>
      <c r="CB27" s="935"/>
      <c r="CC27" s="935"/>
      <c r="CD27" s="936"/>
      <c r="CE27" s="934"/>
      <c r="CF27" s="935"/>
      <c r="CG27" s="935"/>
      <c r="CH27" s="935"/>
      <c r="CI27" s="936"/>
      <c r="CJ27" s="934"/>
      <c r="CK27" s="935"/>
      <c r="CL27" s="935"/>
      <c r="CM27" s="935"/>
      <c r="CN27" s="936"/>
    </row>
    <row r="28" spans="1:92" ht="20.100000000000001" customHeight="1">
      <c r="A28" s="2483"/>
      <c r="B28" s="2463"/>
      <c r="C28" s="934"/>
      <c r="D28" s="935"/>
      <c r="E28" s="935"/>
      <c r="F28" s="935"/>
      <c r="G28" s="936"/>
      <c r="H28" s="934"/>
      <c r="I28" s="935"/>
      <c r="J28" s="935"/>
      <c r="K28" s="935"/>
      <c r="L28" s="936"/>
      <c r="M28" s="934"/>
      <c r="N28" s="935"/>
      <c r="O28" s="935"/>
      <c r="P28" s="935"/>
      <c r="Q28" s="936"/>
      <c r="R28" s="934"/>
      <c r="S28" s="935"/>
      <c r="T28" s="935"/>
      <c r="U28" s="935"/>
      <c r="V28" s="936"/>
      <c r="W28" s="934"/>
      <c r="X28" s="935"/>
      <c r="Y28" s="935"/>
      <c r="Z28" s="935"/>
      <c r="AA28" s="936"/>
      <c r="AB28" s="934"/>
      <c r="AC28" s="935"/>
      <c r="AD28" s="935"/>
      <c r="AE28" s="935"/>
      <c r="AF28" s="936"/>
      <c r="AG28" s="934"/>
      <c r="AH28" s="935"/>
      <c r="AI28" s="935"/>
      <c r="AJ28" s="935"/>
      <c r="AK28" s="936"/>
      <c r="AL28" s="934"/>
      <c r="AM28" s="935"/>
      <c r="AN28" s="935"/>
      <c r="AO28" s="935"/>
      <c r="AP28" s="936"/>
      <c r="AQ28" s="934"/>
      <c r="AR28" s="935"/>
      <c r="AS28" s="935"/>
      <c r="AT28" s="935"/>
      <c r="AU28" s="936"/>
      <c r="AV28" s="934"/>
      <c r="AW28" s="935"/>
      <c r="AX28" s="935"/>
      <c r="AY28" s="935"/>
      <c r="AZ28" s="936"/>
      <c r="BA28" s="934"/>
      <c r="BB28" s="935"/>
      <c r="BC28" s="935"/>
      <c r="BD28" s="935"/>
      <c r="BE28" s="936"/>
      <c r="BF28" s="934"/>
      <c r="BG28" s="935"/>
      <c r="BH28" s="935"/>
      <c r="BI28" s="935"/>
      <c r="BJ28" s="936"/>
      <c r="BK28" s="934"/>
      <c r="BL28" s="935"/>
      <c r="BM28" s="935"/>
      <c r="BN28" s="935"/>
      <c r="BO28" s="936"/>
      <c r="BP28" s="934"/>
      <c r="BQ28" s="935"/>
      <c r="BR28" s="935"/>
      <c r="BS28" s="935"/>
      <c r="BT28" s="936"/>
      <c r="BU28" s="934"/>
      <c r="BV28" s="935"/>
      <c r="BW28" s="935"/>
      <c r="BX28" s="935"/>
      <c r="BY28" s="936"/>
      <c r="BZ28" s="934"/>
      <c r="CA28" s="935"/>
      <c r="CB28" s="935"/>
      <c r="CC28" s="935"/>
      <c r="CD28" s="936"/>
      <c r="CE28" s="934"/>
      <c r="CF28" s="935"/>
      <c r="CG28" s="935"/>
      <c r="CH28" s="935"/>
      <c r="CI28" s="936"/>
      <c r="CJ28" s="934"/>
      <c r="CK28" s="935"/>
      <c r="CL28" s="935"/>
      <c r="CM28" s="935"/>
      <c r="CN28" s="936"/>
    </row>
    <row r="29" spans="1:92" ht="20.100000000000001" customHeight="1">
      <c r="A29" s="2483"/>
      <c r="B29" s="2463"/>
      <c r="C29" s="934"/>
      <c r="D29" s="935"/>
      <c r="E29" s="935"/>
      <c r="F29" s="935"/>
      <c r="G29" s="936"/>
      <c r="H29" s="934"/>
      <c r="I29" s="935"/>
      <c r="J29" s="935"/>
      <c r="K29" s="935"/>
      <c r="L29" s="936"/>
      <c r="M29" s="934"/>
      <c r="N29" s="935"/>
      <c r="O29" s="935"/>
      <c r="P29" s="935"/>
      <c r="Q29" s="936"/>
      <c r="R29" s="934"/>
      <c r="S29" s="935"/>
      <c r="T29" s="935"/>
      <c r="U29" s="935"/>
      <c r="V29" s="936"/>
      <c r="W29" s="934"/>
      <c r="X29" s="935"/>
      <c r="Y29" s="935"/>
      <c r="Z29" s="935"/>
      <c r="AA29" s="936"/>
      <c r="AB29" s="934"/>
      <c r="AC29" s="935"/>
      <c r="AD29" s="935"/>
      <c r="AE29" s="935"/>
      <c r="AF29" s="936"/>
      <c r="AG29" s="934"/>
      <c r="AH29" s="935"/>
      <c r="AI29" s="935"/>
      <c r="AJ29" s="935"/>
      <c r="AK29" s="936"/>
      <c r="AL29" s="934"/>
      <c r="AM29" s="935"/>
      <c r="AN29" s="935"/>
      <c r="AO29" s="935"/>
      <c r="AP29" s="936"/>
      <c r="AQ29" s="934"/>
      <c r="AR29" s="935"/>
      <c r="AS29" s="935"/>
      <c r="AT29" s="935"/>
      <c r="AU29" s="936"/>
      <c r="AV29" s="934"/>
      <c r="AW29" s="935"/>
      <c r="AX29" s="935"/>
      <c r="AY29" s="935"/>
      <c r="AZ29" s="936"/>
      <c r="BA29" s="934"/>
      <c r="BB29" s="935"/>
      <c r="BC29" s="935"/>
      <c r="BD29" s="935"/>
      <c r="BE29" s="936"/>
      <c r="BF29" s="934"/>
      <c r="BG29" s="935"/>
      <c r="BH29" s="935"/>
      <c r="BI29" s="935"/>
      <c r="BJ29" s="936"/>
      <c r="BK29" s="934"/>
      <c r="BL29" s="935"/>
      <c r="BM29" s="935"/>
      <c r="BN29" s="935"/>
      <c r="BO29" s="936"/>
      <c r="BP29" s="934"/>
      <c r="BQ29" s="935"/>
      <c r="BR29" s="935"/>
      <c r="BS29" s="935"/>
      <c r="BT29" s="936"/>
      <c r="BU29" s="934"/>
      <c r="BV29" s="935"/>
      <c r="BW29" s="935"/>
      <c r="BX29" s="935"/>
      <c r="BY29" s="936"/>
      <c r="BZ29" s="934"/>
      <c r="CA29" s="935"/>
      <c r="CB29" s="935"/>
      <c r="CC29" s="935"/>
      <c r="CD29" s="936"/>
      <c r="CE29" s="934"/>
      <c r="CF29" s="935"/>
      <c r="CG29" s="935"/>
      <c r="CH29" s="935"/>
      <c r="CI29" s="936"/>
      <c r="CJ29" s="934"/>
      <c r="CK29" s="935"/>
      <c r="CL29" s="935"/>
      <c r="CM29" s="935"/>
      <c r="CN29" s="936"/>
    </row>
    <row r="30" spans="1:92" ht="20.100000000000001" customHeight="1">
      <c r="A30" s="2483"/>
      <c r="B30" s="2463"/>
      <c r="C30" s="934"/>
      <c r="D30" s="935"/>
      <c r="E30" s="935"/>
      <c r="F30" s="935"/>
      <c r="G30" s="936"/>
      <c r="H30" s="934"/>
      <c r="I30" s="935"/>
      <c r="J30" s="935"/>
      <c r="K30" s="935"/>
      <c r="L30" s="936"/>
      <c r="M30" s="934"/>
      <c r="N30" s="935"/>
      <c r="O30" s="935"/>
      <c r="P30" s="935"/>
      <c r="Q30" s="936"/>
      <c r="R30" s="934"/>
      <c r="S30" s="935"/>
      <c r="T30" s="935"/>
      <c r="U30" s="935"/>
      <c r="V30" s="936"/>
      <c r="W30" s="934"/>
      <c r="X30" s="935"/>
      <c r="Y30" s="935"/>
      <c r="Z30" s="935"/>
      <c r="AA30" s="936"/>
      <c r="AB30" s="934"/>
      <c r="AC30" s="935"/>
      <c r="AD30" s="935"/>
      <c r="AE30" s="935"/>
      <c r="AF30" s="936"/>
      <c r="AG30" s="934"/>
      <c r="AH30" s="935"/>
      <c r="AI30" s="935"/>
      <c r="AJ30" s="935"/>
      <c r="AK30" s="936"/>
      <c r="AL30" s="934"/>
      <c r="AM30" s="935"/>
      <c r="AN30" s="935"/>
      <c r="AO30" s="935"/>
      <c r="AP30" s="936"/>
      <c r="AQ30" s="934"/>
      <c r="AR30" s="935"/>
      <c r="AS30" s="935"/>
      <c r="AT30" s="935"/>
      <c r="AU30" s="936"/>
      <c r="AV30" s="934"/>
      <c r="AW30" s="935"/>
      <c r="AX30" s="935"/>
      <c r="AY30" s="935"/>
      <c r="AZ30" s="936"/>
      <c r="BA30" s="934"/>
      <c r="BB30" s="935"/>
      <c r="BC30" s="935"/>
      <c r="BD30" s="935"/>
      <c r="BE30" s="936"/>
      <c r="BF30" s="934"/>
      <c r="BG30" s="935"/>
      <c r="BH30" s="935"/>
      <c r="BI30" s="935"/>
      <c r="BJ30" s="936"/>
      <c r="BK30" s="934"/>
      <c r="BL30" s="935"/>
      <c r="BM30" s="935"/>
      <c r="BN30" s="935"/>
      <c r="BO30" s="936"/>
      <c r="BP30" s="934"/>
      <c r="BQ30" s="935"/>
      <c r="BR30" s="935"/>
      <c r="BS30" s="935"/>
      <c r="BT30" s="936"/>
      <c r="BU30" s="934"/>
      <c r="BV30" s="935"/>
      <c r="BW30" s="935"/>
      <c r="BX30" s="935"/>
      <c r="BY30" s="936"/>
      <c r="BZ30" s="934"/>
      <c r="CA30" s="935"/>
      <c r="CB30" s="935"/>
      <c r="CC30" s="935"/>
      <c r="CD30" s="936"/>
      <c r="CE30" s="934"/>
      <c r="CF30" s="935"/>
      <c r="CG30" s="935"/>
      <c r="CH30" s="935"/>
      <c r="CI30" s="936"/>
      <c r="CJ30" s="934"/>
      <c r="CK30" s="935"/>
      <c r="CL30" s="935"/>
      <c r="CM30" s="935"/>
      <c r="CN30" s="936"/>
    </row>
    <row r="31" spans="1:92" ht="20.100000000000001" customHeight="1">
      <c r="A31" s="2483"/>
      <c r="B31" s="2463"/>
      <c r="C31" s="934"/>
      <c r="D31" s="935"/>
      <c r="E31" s="935"/>
      <c r="F31" s="935"/>
      <c r="G31" s="936"/>
      <c r="H31" s="934"/>
      <c r="I31" s="935"/>
      <c r="J31" s="935"/>
      <c r="K31" s="935"/>
      <c r="L31" s="936"/>
      <c r="M31" s="934"/>
      <c r="N31" s="935"/>
      <c r="O31" s="935"/>
      <c r="P31" s="935"/>
      <c r="Q31" s="936"/>
      <c r="R31" s="934"/>
      <c r="S31" s="935"/>
      <c r="T31" s="935"/>
      <c r="U31" s="935"/>
      <c r="V31" s="936"/>
      <c r="W31" s="934"/>
      <c r="X31" s="935"/>
      <c r="Y31" s="935"/>
      <c r="Z31" s="935"/>
      <c r="AA31" s="936"/>
      <c r="AB31" s="934"/>
      <c r="AC31" s="935"/>
      <c r="AD31" s="935"/>
      <c r="AE31" s="935"/>
      <c r="AF31" s="936"/>
      <c r="AG31" s="934"/>
      <c r="AH31" s="935"/>
      <c r="AI31" s="935"/>
      <c r="AJ31" s="935"/>
      <c r="AK31" s="936"/>
      <c r="AL31" s="934"/>
      <c r="AM31" s="935"/>
      <c r="AN31" s="935"/>
      <c r="AO31" s="935"/>
      <c r="AP31" s="936"/>
      <c r="AQ31" s="934"/>
      <c r="AR31" s="935"/>
      <c r="AS31" s="935"/>
      <c r="AT31" s="935"/>
      <c r="AU31" s="936"/>
      <c r="AV31" s="934"/>
      <c r="AW31" s="935"/>
      <c r="AX31" s="935"/>
      <c r="AY31" s="935"/>
      <c r="AZ31" s="936"/>
      <c r="BA31" s="934"/>
      <c r="BB31" s="935"/>
      <c r="BC31" s="935"/>
      <c r="BD31" s="935"/>
      <c r="BE31" s="936"/>
      <c r="BF31" s="934"/>
      <c r="BG31" s="935"/>
      <c r="BH31" s="935"/>
      <c r="BI31" s="935"/>
      <c r="BJ31" s="936"/>
      <c r="BK31" s="934"/>
      <c r="BL31" s="935"/>
      <c r="BM31" s="935"/>
      <c r="BN31" s="935"/>
      <c r="BO31" s="936"/>
      <c r="BP31" s="934"/>
      <c r="BQ31" s="935"/>
      <c r="BR31" s="935"/>
      <c r="BS31" s="935"/>
      <c r="BT31" s="936"/>
      <c r="BU31" s="934"/>
      <c r="BV31" s="935"/>
      <c r="BW31" s="935"/>
      <c r="BX31" s="935"/>
      <c r="BY31" s="936"/>
      <c r="BZ31" s="934"/>
      <c r="CA31" s="935"/>
      <c r="CB31" s="935"/>
      <c r="CC31" s="935"/>
      <c r="CD31" s="936"/>
      <c r="CE31" s="934"/>
      <c r="CF31" s="935"/>
      <c r="CG31" s="935"/>
      <c r="CH31" s="935"/>
      <c r="CI31" s="936"/>
      <c r="CJ31" s="934"/>
      <c r="CK31" s="935"/>
      <c r="CL31" s="935"/>
      <c r="CM31" s="935"/>
      <c r="CN31" s="936"/>
    </row>
    <row r="32" spans="1:92" ht="20.100000000000001" customHeight="1">
      <c r="A32" s="2483"/>
      <c r="B32" s="2463"/>
      <c r="C32" s="934"/>
      <c r="D32" s="935"/>
      <c r="E32" s="935"/>
      <c r="F32" s="935"/>
      <c r="G32" s="936"/>
      <c r="H32" s="934"/>
      <c r="I32" s="935"/>
      <c r="J32" s="935"/>
      <c r="K32" s="935"/>
      <c r="L32" s="936"/>
      <c r="M32" s="934"/>
      <c r="N32" s="935"/>
      <c r="O32" s="935"/>
      <c r="P32" s="935"/>
      <c r="Q32" s="936"/>
      <c r="R32" s="934"/>
      <c r="S32" s="935"/>
      <c r="T32" s="935"/>
      <c r="U32" s="935"/>
      <c r="V32" s="936"/>
      <c r="W32" s="934"/>
      <c r="X32" s="935"/>
      <c r="Y32" s="935"/>
      <c r="Z32" s="935"/>
      <c r="AA32" s="936"/>
      <c r="AB32" s="934"/>
      <c r="AC32" s="935"/>
      <c r="AD32" s="935"/>
      <c r="AE32" s="935"/>
      <c r="AF32" s="936"/>
      <c r="AG32" s="934"/>
      <c r="AH32" s="935"/>
      <c r="AI32" s="935"/>
      <c r="AJ32" s="935"/>
      <c r="AK32" s="936"/>
      <c r="AL32" s="934"/>
      <c r="AM32" s="935"/>
      <c r="AN32" s="935"/>
      <c r="AO32" s="935"/>
      <c r="AP32" s="936"/>
      <c r="AQ32" s="934"/>
      <c r="AR32" s="935"/>
      <c r="AS32" s="935"/>
      <c r="AT32" s="935"/>
      <c r="AU32" s="936"/>
      <c r="AV32" s="934"/>
      <c r="AW32" s="935"/>
      <c r="AX32" s="935"/>
      <c r="AY32" s="935"/>
      <c r="AZ32" s="936"/>
      <c r="BA32" s="934"/>
      <c r="BB32" s="935"/>
      <c r="BC32" s="935"/>
      <c r="BD32" s="935"/>
      <c r="BE32" s="936"/>
      <c r="BF32" s="934"/>
      <c r="BG32" s="935"/>
      <c r="BH32" s="935"/>
      <c r="BI32" s="935"/>
      <c r="BJ32" s="936"/>
      <c r="BK32" s="934"/>
      <c r="BL32" s="935"/>
      <c r="BM32" s="935"/>
      <c r="BN32" s="935"/>
      <c r="BO32" s="936"/>
      <c r="BP32" s="934"/>
      <c r="BQ32" s="935"/>
      <c r="BR32" s="935"/>
      <c r="BS32" s="935"/>
      <c r="BT32" s="936"/>
      <c r="BU32" s="934"/>
      <c r="BV32" s="935"/>
      <c r="BW32" s="935"/>
      <c r="BX32" s="935"/>
      <c r="BY32" s="936"/>
      <c r="BZ32" s="934"/>
      <c r="CA32" s="935"/>
      <c r="CB32" s="935"/>
      <c r="CC32" s="935"/>
      <c r="CD32" s="936"/>
      <c r="CE32" s="934"/>
      <c r="CF32" s="935"/>
      <c r="CG32" s="935"/>
      <c r="CH32" s="935"/>
      <c r="CI32" s="936"/>
      <c r="CJ32" s="934"/>
      <c r="CK32" s="935"/>
      <c r="CL32" s="935"/>
      <c r="CM32" s="935"/>
      <c r="CN32" s="936"/>
    </row>
    <row r="33" spans="1:92" ht="20.100000000000001" customHeight="1">
      <c r="A33" s="2483"/>
      <c r="B33" s="2463"/>
      <c r="C33" s="934"/>
      <c r="D33" s="935"/>
      <c r="E33" s="935"/>
      <c r="F33" s="935"/>
      <c r="G33" s="936"/>
      <c r="H33" s="934"/>
      <c r="I33" s="935"/>
      <c r="J33" s="935"/>
      <c r="K33" s="935"/>
      <c r="L33" s="936"/>
      <c r="M33" s="934"/>
      <c r="N33" s="935"/>
      <c r="O33" s="935"/>
      <c r="P33" s="935"/>
      <c r="Q33" s="936"/>
      <c r="R33" s="934"/>
      <c r="S33" s="935"/>
      <c r="T33" s="935"/>
      <c r="U33" s="935"/>
      <c r="V33" s="936"/>
      <c r="W33" s="934"/>
      <c r="X33" s="935"/>
      <c r="Y33" s="935"/>
      <c r="Z33" s="935"/>
      <c r="AA33" s="936"/>
      <c r="AB33" s="934"/>
      <c r="AC33" s="935"/>
      <c r="AD33" s="935"/>
      <c r="AE33" s="935"/>
      <c r="AF33" s="936"/>
      <c r="AG33" s="934"/>
      <c r="AH33" s="935"/>
      <c r="AI33" s="935"/>
      <c r="AJ33" s="935"/>
      <c r="AK33" s="936"/>
      <c r="AL33" s="934"/>
      <c r="AM33" s="935"/>
      <c r="AN33" s="935"/>
      <c r="AO33" s="935"/>
      <c r="AP33" s="936"/>
      <c r="AQ33" s="934"/>
      <c r="AR33" s="935"/>
      <c r="AS33" s="935"/>
      <c r="AT33" s="935"/>
      <c r="AU33" s="936"/>
      <c r="AV33" s="934"/>
      <c r="AW33" s="935"/>
      <c r="AX33" s="935"/>
      <c r="AY33" s="935"/>
      <c r="AZ33" s="936"/>
      <c r="BA33" s="934"/>
      <c r="BB33" s="935"/>
      <c r="BC33" s="935"/>
      <c r="BD33" s="935"/>
      <c r="BE33" s="936"/>
      <c r="BF33" s="934"/>
      <c r="BG33" s="935"/>
      <c r="BH33" s="935"/>
      <c r="BI33" s="935"/>
      <c r="BJ33" s="936"/>
      <c r="BK33" s="934"/>
      <c r="BL33" s="935"/>
      <c r="BM33" s="935"/>
      <c r="BN33" s="935"/>
      <c r="BO33" s="936"/>
      <c r="BP33" s="934"/>
      <c r="BQ33" s="935"/>
      <c r="BR33" s="935"/>
      <c r="BS33" s="935"/>
      <c r="BT33" s="936"/>
      <c r="BU33" s="934"/>
      <c r="BV33" s="935"/>
      <c r="BW33" s="935"/>
      <c r="BX33" s="935"/>
      <c r="BY33" s="936"/>
      <c r="BZ33" s="934"/>
      <c r="CA33" s="935"/>
      <c r="CB33" s="935"/>
      <c r="CC33" s="935"/>
      <c r="CD33" s="936"/>
      <c r="CE33" s="934"/>
      <c r="CF33" s="935"/>
      <c r="CG33" s="935"/>
      <c r="CH33" s="935"/>
      <c r="CI33" s="936"/>
      <c r="CJ33" s="934"/>
      <c r="CK33" s="935"/>
      <c r="CL33" s="935"/>
      <c r="CM33" s="935"/>
      <c r="CN33" s="936"/>
    </row>
    <row r="34" spans="1:92" ht="20.100000000000001" customHeight="1">
      <c r="A34" s="2483"/>
      <c r="B34" s="2463"/>
      <c r="C34" s="934"/>
      <c r="D34" s="935"/>
      <c r="E34" s="935"/>
      <c r="F34" s="935"/>
      <c r="G34" s="936"/>
      <c r="H34" s="934"/>
      <c r="I34" s="935"/>
      <c r="J34" s="935"/>
      <c r="K34" s="935"/>
      <c r="L34" s="936"/>
      <c r="M34" s="934"/>
      <c r="N34" s="935"/>
      <c r="O34" s="935"/>
      <c r="P34" s="935"/>
      <c r="Q34" s="936"/>
      <c r="R34" s="934"/>
      <c r="S34" s="935"/>
      <c r="T34" s="935"/>
      <c r="U34" s="935"/>
      <c r="V34" s="936"/>
      <c r="W34" s="934"/>
      <c r="X34" s="935"/>
      <c r="Y34" s="935"/>
      <c r="Z34" s="935"/>
      <c r="AA34" s="936"/>
      <c r="AB34" s="934"/>
      <c r="AC34" s="935"/>
      <c r="AD34" s="935"/>
      <c r="AE34" s="935"/>
      <c r="AF34" s="936"/>
      <c r="AG34" s="934"/>
      <c r="AH34" s="935"/>
      <c r="AI34" s="935"/>
      <c r="AJ34" s="935"/>
      <c r="AK34" s="936"/>
      <c r="AL34" s="934"/>
      <c r="AM34" s="935"/>
      <c r="AN34" s="935"/>
      <c r="AO34" s="935"/>
      <c r="AP34" s="936"/>
      <c r="AQ34" s="934"/>
      <c r="AR34" s="935"/>
      <c r="AS34" s="935"/>
      <c r="AT34" s="935"/>
      <c r="AU34" s="936"/>
      <c r="AV34" s="934"/>
      <c r="AW34" s="935"/>
      <c r="AX34" s="935"/>
      <c r="AY34" s="935"/>
      <c r="AZ34" s="936"/>
      <c r="BA34" s="934"/>
      <c r="BB34" s="935"/>
      <c r="BC34" s="935"/>
      <c r="BD34" s="935"/>
      <c r="BE34" s="936"/>
      <c r="BF34" s="934"/>
      <c r="BG34" s="935"/>
      <c r="BH34" s="935"/>
      <c r="BI34" s="935"/>
      <c r="BJ34" s="936"/>
      <c r="BK34" s="934"/>
      <c r="BL34" s="935"/>
      <c r="BM34" s="935"/>
      <c r="BN34" s="935"/>
      <c r="BO34" s="936"/>
      <c r="BP34" s="934"/>
      <c r="BQ34" s="935"/>
      <c r="BR34" s="935"/>
      <c r="BS34" s="935"/>
      <c r="BT34" s="936"/>
      <c r="BU34" s="934"/>
      <c r="BV34" s="935"/>
      <c r="BW34" s="935"/>
      <c r="BX34" s="935"/>
      <c r="BY34" s="936"/>
      <c r="BZ34" s="934"/>
      <c r="CA34" s="935"/>
      <c r="CB34" s="935"/>
      <c r="CC34" s="935"/>
      <c r="CD34" s="936"/>
      <c r="CE34" s="934"/>
      <c r="CF34" s="935"/>
      <c r="CG34" s="935"/>
      <c r="CH34" s="935"/>
      <c r="CI34" s="936"/>
      <c r="CJ34" s="934"/>
      <c r="CK34" s="935"/>
      <c r="CL34" s="935"/>
      <c r="CM34" s="935"/>
      <c r="CN34" s="936"/>
    </row>
    <row r="35" spans="1:92" ht="20.100000000000001" customHeight="1">
      <c r="A35" s="2483"/>
      <c r="B35" s="2463"/>
      <c r="C35" s="934"/>
      <c r="D35" s="935"/>
      <c r="E35" s="935"/>
      <c r="F35" s="935"/>
      <c r="G35" s="936"/>
      <c r="H35" s="934"/>
      <c r="I35" s="935"/>
      <c r="J35" s="935"/>
      <c r="K35" s="935"/>
      <c r="L35" s="936"/>
      <c r="M35" s="934"/>
      <c r="N35" s="935"/>
      <c r="O35" s="935"/>
      <c r="P35" s="935"/>
      <c r="Q35" s="936"/>
      <c r="R35" s="934"/>
      <c r="S35" s="935"/>
      <c r="T35" s="935"/>
      <c r="U35" s="935"/>
      <c r="V35" s="936"/>
      <c r="W35" s="934"/>
      <c r="X35" s="935"/>
      <c r="Y35" s="935"/>
      <c r="Z35" s="935"/>
      <c r="AA35" s="936"/>
      <c r="AB35" s="934"/>
      <c r="AC35" s="935"/>
      <c r="AD35" s="935"/>
      <c r="AE35" s="935"/>
      <c r="AF35" s="936"/>
      <c r="AG35" s="934"/>
      <c r="AH35" s="935"/>
      <c r="AI35" s="935"/>
      <c r="AJ35" s="935"/>
      <c r="AK35" s="936"/>
      <c r="AL35" s="934"/>
      <c r="AM35" s="935"/>
      <c r="AN35" s="935"/>
      <c r="AO35" s="935"/>
      <c r="AP35" s="936"/>
      <c r="AQ35" s="934"/>
      <c r="AR35" s="935"/>
      <c r="AS35" s="935"/>
      <c r="AT35" s="935"/>
      <c r="AU35" s="936"/>
      <c r="AV35" s="934"/>
      <c r="AW35" s="935"/>
      <c r="AX35" s="935"/>
      <c r="AY35" s="935"/>
      <c r="AZ35" s="936"/>
      <c r="BA35" s="934"/>
      <c r="BB35" s="935"/>
      <c r="BC35" s="935"/>
      <c r="BD35" s="935"/>
      <c r="BE35" s="936"/>
      <c r="BF35" s="934"/>
      <c r="BG35" s="935"/>
      <c r="BH35" s="935"/>
      <c r="BI35" s="935"/>
      <c r="BJ35" s="936"/>
      <c r="BK35" s="934"/>
      <c r="BL35" s="935"/>
      <c r="BM35" s="935"/>
      <c r="BN35" s="935"/>
      <c r="BO35" s="936"/>
      <c r="BP35" s="934"/>
      <c r="BQ35" s="935"/>
      <c r="BR35" s="935"/>
      <c r="BS35" s="935"/>
      <c r="BT35" s="936"/>
      <c r="BU35" s="934"/>
      <c r="BV35" s="935"/>
      <c r="BW35" s="935"/>
      <c r="BX35" s="935"/>
      <c r="BY35" s="936"/>
      <c r="BZ35" s="934"/>
      <c r="CA35" s="935"/>
      <c r="CB35" s="935"/>
      <c r="CC35" s="935"/>
      <c r="CD35" s="936"/>
      <c r="CE35" s="934"/>
      <c r="CF35" s="935"/>
      <c r="CG35" s="935"/>
      <c r="CH35" s="935"/>
      <c r="CI35" s="936"/>
      <c r="CJ35" s="934"/>
      <c r="CK35" s="935"/>
      <c r="CL35" s="935"/>
      <c r="CM35" s="935"/>
      <c r="CN35" s="936"/>
    </row>
    <row r="36" spans="1:92" ht="20.100000000000001" customHeight="1">
      <c r="A36" s="2483"/>
      <c r="B36" s="2463"/>
      <c r="C36" s="934"/>
      <c r="D36" s="935"/>
      <c r="E36" s="935"/>
      <c r="F36" s="935"/>
      <c r="G36" s="936"/>
      <c r="H36" s="934"/>
      <c r="I36" s="935"/>
      <c r="J36" s="935"/>
      <c r="K36" s="935"/>
      <c r="L36" s="936"/>
      <c r="M36" s="934"/>
      <c r="N36" s="935"/>
      <c r="O36" s="935"/>
      <c r="P36" s="935"/>
      <c r="Q36" s="936"/>
      <c r="R36" s="934"/>
      <c r="S36" s="935"/>
      <c r="T36" s="935"/>
      <c r="U36" s="935"/>
      <c r="V36" s="936"/>
      <c r="W36" s="934"/>
      <c r="X36" s="935"/>
      <c r="Y36" s="935"/>
      <c r="Z36" s="935"/>
      <c r="AA36" s="936"/>
      <c r="AB36" s="934"/>
      <c r="AC36" s="935"/>
      <c r="AD36" s="935"/>
      <c r="AE36" s="935"/>
      <c r="AF36" s="936"/>
      <c r="AG36" s="934"/>
      <c r="AH36" s="935"/>
      <c r="AI36" s="935"/>
      <c r="AJ36" s="935"/>
      <c r="AK36" s="936"/>
      <c r="AL36" s="934"/>
      <c r="AM36" s="935"/>
      <c r="AN36" s="935"/>
      <c r="AO36" s="935"/>
      <c r="AP36" s="936"/>
      <c r="AQ36" s="934"/>
      <c r="AR36" s="935"/>
      <c r="AS36" s="935"/>
      <c r="AT36" s="935"/>
      <c r="AU36" s="936"/>
      <c r="AV36" s="934"/>
      <c r="AW36" s="935"/>
      <c r="AX36" s="935"/>
      <c r="AY36" s="935"/>
      <c r="AZ36" s="936"/>
      <c r="BA36" s="934"/>
      <c r="BB36" s="935"/>
      <c r="BC36" s="935"/>
      <c r="BD36" s="935"/>
      <c r="BE36" s="936"/>
      <c r="BF36" s="934"/>
      <c r="BG36" s="935"/>
      <c r="BH36" s="935"/>
      <c r="BI36" s="935"/>
      <c r="BJ36" s="936"/>
      <c r="BK36" s="934"/>
      <c r="BL36" s="935"/>
      <c r="BM36" s="935"/>
      <c r="BN36" s="935"/>
      <c r="BO36" s="936"/>
      <c r="BP36" s="934"/>
      <c r="BQ36" s="935"/>
      <c r="BR36" s="935"/>
      <c r="BS36" s="935"/>
      <c r="BT36" s="936"/>
      <c r="BU36" s="934"/>
      <c r="BV36" s="935"/>
      <c r="BW36" s="935"/>
      <c r="BX36" s="935"/>
      <c r="BY36" s="936"/>
      <c r="BZ36" s="934"/>
      <c r="CA36" s="935"/>
      <c r="CB36" s="935"/>
      <c r="CC36" s="935"/>
      <c r="CD36" s="936"/>
      <c r="CE36" s="934"/>
      <c r="CF36" s="935"/>
      <c r="CG36" s="935"/>
      <c r="CH36" s="935"/>
      <c r="CI36" s="936"/>
      <c r="CJ36" s="934"/>
      <c r="CK36" s="935"/>
      <c r="CL36" s="935"/>
      <c r="CM36" s="935"/>
      <c r="CN36" s="936"/>
    </row>
    <row r="37" spans="1:92" ht="20.100000000000001" customHeight="1">
      <c r="A37" s="2473" t="s">
        <v>1736</v>
      </c>
      <c r="B37" s="2475"/>
      <c r="C37" s="2477"/>
      <c r="D37" s="2478"/>
      <c r="E37" s="2478"/>
      <c r="F37" s="2478"/>
      <c r="G37" s="2478"/>
      <c r="H37" s="2478"/>
      <c r="I37" s="2478"/>
      <c r="J37" s="2478"/>
      <c r="K37" s="2478"/>
      <c r="L37" s="2478"/>
      <c r="M37" s="2478"/>
      <c r="N37" s="2478"/>
      <c r="O37" s="2478"/>
      <c r="P37" s="2478"/>
      <c r="Q37" s="2478"/>
      <c r="R37" s="2478"/>
      <c r="S37" s="2478"/>
      <c r="T37" s="2478"/>
      <c r="U37" s="2478"/>
      <c r="V37" s="2478"/>
      <c r="W37" s="2478"/>
      <c r="X37" s="2478"/>
      <c r="Y37" s="2478"/>
      <c r="Z37" s="2478"/>
      <c r="AA37" s="2478"/>
      <c r="AB37" s="2478"/>
      <c r="AC37" s="2478"/>
      <c r="AD37" s="2478"/>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2478"/>
      <c r="BB37" s="2478"/>
      <c r="BC37" s="2478"/>
      <c r="BD37" s="2478"/>
      <c r="BE37" s="2478"/>
      <c r="BF37" s="2478"/>
      <c r="BG37" s="2478"/>
      <c r="BH37" s="2478"/>
      <c r="BI37" s="2478"/>
      <c r="BJ37" s="2478"/>
      <c r="BK37" s="2478"/>
      <c r="BL37" s="2478"/>
      <c r="BM37" s="2478"/>
      <c r="BN37" s="2478"/>
      <c r="BO37" s="2478"/>
      <c r="BP37" s="2478"/>
      <c r="BQ37" s="2478"/>
      <c r="BR37" s="2478"/>
      <c r="BS37" s="2478"/>
      <c r="BT37" s="2478"/>
      <c r="BU37" s="2478"/>
      <c r="BV37" s="2478"/>
      <c r="BW37" s="2478"/>
      <c r="BX37" s="2478"/>
      <c r="BY37" s="2478"/>
      <c r="BZ37" s="2478"/>
      <c r="CA37" s="2478"/>
      <c r="CB37" s="2478"/>
      <c r="CC37" s="2478"/>
      <c r="CD37" s="2478"/>
      <c r="CE37" s="2478"/>
      <c r="CF37" s="2478"/>
      <c r="CG37" s="2478"/>
      <c r="CH37" s="2478"/>
      <c r="CI37" s="2478"/>
      <c r="CJ37" s="2478"/>
      <c r="CK37" s="2478"/>
      <c r="CL37" s="2478"/>
      <c r="CM37" s="2478"/>
      <c r="CN37" s="2479"/>
    </row>
    <row r="38" spans="1:92" ht="20.100000000000001" customHeight="1" thickBot="1">
      <c r="A38" s="2474"/>
      <c r="B38" s="2476"/>
      <c r="C38" s="2480"/>
      <c r="D38" s="2476"/>
      <c r="E38" s="2476"/>
      <c r="F38" s="2476"/>
      <c r="G38" s="2476"/>
      <c r="H38" s="2476"/>
      <c r="I38" s="2476"/>
      <c r="J38" s="2476"/>
      <c r="K38" s="2476"/>
      <c r="L38" s="2476"/>
      <c r="M38" s="2476"/>
      <c r="N38" s="2476"/>
      <c r="O38" s="2476"/>
      <c r="P38" s="2476"/>
      <c r="Q38" s="2476"/>
      <c r="R38" s="2476"/>
      <c r="S38" s="2476"/>
      <c r="T38" s="2476"/>
      <c r="U38" s="2476"/>
      <c r="V38" s="2476"/>
      <c r="W38" s="2476"/>
      <c r="X38" s="2476"/>
      <c r="Y38" s="2476"/>
      <c r="Z38" s="2476"/>
      <c r="AA38" s="2476"/>
      <c r="AB38" s="2476"/>
      <c r="AC38" s="2476"/>
      <c r="AD38" s="2476"/>
      <c r="AE38" s="2476"/>
      <c r="AF38" s="2476"/>
      <c r="AG38" s="2476"/>
      <c r="AH38" s="2476"/>
      <c r="AI38" s="2476"/>
      <c r="AJ38" s="2476"/>
      <c r="AK38" s="2476"/>
      <c r="AL38" s="2476"/>
      <c r="AM38" s="2476"/>
      <c r="AN38" s="2476"/>
      <c r="AO38" s="2476"/>
      <c r="AP38" s="2476"/>
      <c r="AQ38" s="2476"/>
      <c r="AR38" s="2476"/>
      <c r="AS38" s="2476"/>
      <c r="AT38" s="2476"/>
      <c r="AU38" s="2476"/>
      <c r="AV38" s="2476"/>
      <c r="AW38" s="2476"/>
      <c r="AX38" s="2476"/>
      <c r="AY38" s="2476"/>
      <c r="AZ38" s="2476"/>
      <c r="BA38" s="2476"/>
      <c r="BB38" s="2476"/>
      <c r="BC38" s="2476"/>
      <c r="BD38" s="2476"/>
      <c r="BE38" s="2476"/>
      <c r="BF38" s="2476"/>
      <c r="BG38" s="2476"/>
      <c r="BH38" s="2476"/>
      <c r="BI38" s="2476"/>
      <c r="BJ38" s="2476"/>
      <c r="BK38" s="2476"/>
      <c r="BL38" s="2476"/>
      <c r="BM38" s="2476"/>
      <c r="BN38" s="2476"/>
      <c r="BO38" s="2476"/>
      <c r="BP38" s="2476"/>
      <c r="BQ38" s="2476"/>
      <c r="BR38" s="2476"/>
      <c r="BS38" s="2476"/>
      <c r="BT38" s="2476"/>
      <c r="BU38" s="2476"/>
      <c r="BV38" s="2476"/>
      <c r="BW38" s="2476"/>
      <c r="BX38" s="2476"/>
      <c r="BY38" s="2476"/>
      <c r="BZ38" s="2476"/>
      <c r="CA38" s="2476"/>
      <c r="CB38" s="2476"/>
      <c r="CC38" s="2476"/>
      <c r="CD38" s="2476"/>
      <c r="CE38" s="2476"/>
      <c r="CF38" s="2476"/>
      <c r="CG38" s="2476"/>
      <c r="CH38" s="2476"/>
      <c r="CI38" s="2476"/>
      <c r="CJ38" s="2476"/>
      <c r="CK38" s="2476"/>
      <c r="CL38" s="2476"/>
      <c r="CM38" s="2476"/>
      <c r="CN38" s="2481"/>
    </row>
  </sheetData>
  <mergeCells count="50">
    <mergeCell ref="C4:L4"/>
    <mergeCell ref="M4:Q4"/>
    <mergeCell ref="R4:AA4"/>
    <mergeCell ref="A37:A38"/>
    <mergeCell ref="B37:B38"/>
    <mergeCell ref="C37:CN38"/>
    <mergeCell ref="B25:B26"/>
    <mergeCell ref="B27:B28"/>
    <mergeCell ref="B29:B30"/>
    <mergeCell ref="B31:B32"/>
    <mergeCell ref="B33:B34"/>
    <mergeCell ref="B35:B36"/>
    <mergeCell ref="A7:A36"/>
    <mergeCell ref="B7:B8"/>
    <mergeCell ref="B9:B10"/>
    <mergeCell ref="B21:B22"/>
    <mergeCell ref="BC2:BG2"/>
    <mergeCell ref="U2:BB2"/>
    <mergeCell ref="BP4:BS4"/>
    <mergeCell ref="BP2:BS2"/>
    <mergeCell ref="BU2:CM2"/>
    <mergeCell ref="BU3:CM3"/>
    <mergeCell ref="BK2:BN2"/>
    <mergeCell ref="BK3:BN3"/>
    <mergeCell ref="BU4:CI4"/>
    <mergeCell ref="B23:B24"/>
    <mergeCell ref="BJ6:BK6"/>
    <mergeCell ref="BO6:BP6"/>
    <mergeCell ref="BT6:BU6"/>
    <mergeCell ref="V6:W6"/>
    <mergeCell ref="AA6:AB6"/>
    <mergeCell ref="B11:B12"/>
    <mergeCell ref="B13:B14"/>
    <mergeCell ref="B15:B16"/>
    <mergeCell ref="B17:B18"/>
    <mergeCell ref="B19:B20"/>
    <mergeCell ref="BY6:BZ6"/>
    <mergeCell ref="CD6:CE6"/>
    <mergeCell ref="CI6:CJ6"/>
    <mergeCell ref="AF6:AG6"/>
    <mergeCell ref="AK6:AL6"/>
    <mergeCell ref="AP6:AQ6"/>
    <mergeCell ref="AU6:AV6"/>
    <mergeCell ref="AZ6:BA6"/>
    <mergeCell ref="BE6:BF6"/>
    <mergeCell ref="A5:B5"/>
    <mergeCell ref="A6:B6"/>
    <mergeCell ref="G6:H6"/>
    <mergeCell ref="L6:M6"/>
    <mergeCell ref="Q6:R6"/>
  </mergeCells>
  <phoneticPr fontId="14"/>
  <printOptions horizontalCentered="1" verticalCentered="1"/>
  <pageMargins left="0.59055118110236227" right="0.59055118110236227" top="0.98425196850393704" bottom="0.59055118110236227" header="0.51181102362204722" footer="0.51181102362204722"/>
  <pageSetup paperSize="9" scale="67"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O37"/>
  <sheetViews>
    <sheetView view="pageBreakPreview" zoomScaleNormal="85" zoomScaleSheetLayoutView="100" workbookViewId="0">
      <selection activeCell="H10" sqref="H10"/>
    </sheetView>
  </sheetViews>
  <sheetFormatPr defaultColWidth="8.88671875" defaultRowHeight="13.2"/>
  <cols>
    <col min="1" max="1" width="1.44140625" style="642" customWidth="1"/>
    <col min="2" max="2" width="3.88671875" style="642" customWidth="1"/>
    <col min="3" max="3" width="10.44140625" style="642" customWidth="1"/>
    <col min="4" max="4" width="10.88671875" style="642" customWidth="1"/>
    <col min="5" max="5" width="4.6640625" style="642" customWidth="1"/>
    <col min="6" max="6" width="3.88671875" style="642" customWidth="1"/>
    <col min="7" max="7" width="10.88671875" style="642" customWidth="1"/>
    <col min="8" max="8" width="5.109375" style="642" customWidth="1"/>
    <col min="9" max="9" width="6.88671875" style="642" customWidth="1"/>
    <col min="10" max="10" width="4.88671875" style="642" customWidth="1"/>
    <col min="11" max="12" width="10.88671875" style="642" customWidth="1"/>
    <col min="13" max="13" width="7.88671875" style="642" customWidth="1"/>
    <col min="14" max="14" width="3.88671875" style="642" customWidth="1"/>
    <col min="15" max="15" width="1.6640625" style="642" customWidth="1"/>
    <col min="16" max="16384" width="8.88671875" style="642"/>
  </cols>
  <sheetData>
    <row r="2" spans="2:15" ht="20.100000000000001" customHeight="1">
      <c r="B2" s="2489" t="s">
        <v>324</v>
      </c>
      <c r="C2" s="2490"/>
      <c r="D2" s="2491" t="str">
        <f>入力シート!C4</f>
        <v>街第101号</v>
      </c>
      <c r="E2" s="2491"/>
      <c r="F2" s="2492"/>
      <c r="G2" s="1888" t="s">
        <v>2431</v>
      </c>
      <c r="H2" s="2493"/>
      <c r="I2" s="2489" t="s">
        <v>1310</v>
      </c>
      <c r="J2" s="2490"/>
      <c r="K2" s="685" t="s">
        <v>1311</v>
      </c>
      <c r="L2" s="686" t="s">
        <v>1312</v>
      </c>
      <c r="M2" s="2489" t="s">
        <v>1313</v>
      </c>
      <c r="N2" s="2490"/>
      <c r="O2" s="641"/>
    </row>
    <row r="3" spans="2:15" ht="20.100000000000001" customHeight="1">
      <c r="B3" s="2489" t="s">
        <v>1314</v>
      </c>
      <c r="C3" s="2490"/>
      <c r="D3" s="2494"/>
      <c r="E3" s="2494"/>
      <c r="F3" s="2492"/>
      <c r="G3" s="2495"/>
      <c r="H3" s="2493"/>
      <c r="I3" s="2489"/>
      <c r="J3" s="2490"/>
      <c r="K3" s="2495" t="s">
        <v>1315</v>
      </c>
      <c r="L3" s="2496"/>
      <c r="M3" s="2489"/>
      <c r="N3" s="2490"/>
      <c r="O3" s="643"/>
    </row>
    <row r="4" spans="2:15" ht="20.100000000000001" customHeight="1">
      <c r="B4" s="2489" t="s">
        <v>1310</v>
      </c>
      <c r="C4" s="2490"/>
      <c r="D4" s="2494"/>
      <c r="E4" s="2494"/>
      <c r="F4" s="2492"/>
      <c r="G4" s="2495"/>
      <c r="H4" s="2493"/>
      <c r="I4" s="2489"/>
      <c r="J4" s="2490"/>
      <c r="K4" s="2495"/>
      <c r="L4" s="2496"/>
      <c r="M4" s="2489"/>
      <c r="N4" s="2490"/>
      <c r="O4" s="643"/>
    </row>
    <row r="5" spans="2:15" ht="15" customHeight="1"/>
    <row r="6" spans="2:15" ht="6" customHeight="1">
      <c r="B6" s="671"/>
      <c r="C6" s="672"/>
      <c r="D6" s="672"/>
      <c r="E6" s="672"/>
      <c r="F6" s="672"/>
      <c r="G6" s="672"/>
      <c r="H6" s="672"/>
      <c r="I6" s="672"/>
      <c r="J6" s="672"/>
      <c r="K6" s="2497"/>
      <c r="L6" s="2497"/>
      <c r="M6" s="2497"/>
      <c r="N6" s="673"/>
      <c r="O6" s="644"/>
    </row>
    <row r="7" spans="2:15" ht="18" customHeight="1">
      <c r="B7" s="674"/>
      <c r="C7" s="667"/>
      <c r="D7" s="667"/>
      <c r="E7" s="667"/>
      <c r="F7" s="667"/>
      <c r="G7" s="667"/>
      <c r="H7" s="667"/>
      <c r="I7" s="667"/>
      <c r="J7" s="667"/>
      <c r="K7" s="2499">
        <v>45413</v>
      </c>
      <c r="L7" s="2499"/>
      <c r="M7" s="1894"/>
      <c r="N7" s="688"/>
      <c r="O7" s="644"/>
    </row>
    <row r="8" spans="2:15" ht="24" customHeight="1">
      <c r="B8" s="674"/>
      <c r="C8" s="2498" t="s">
        <v>1316</v>
      </c>
      <c r="D8" s="2498"/>
      <c r="E8" s="2498"/>
      <c r="F8" s="2498"/>
      <c r="G8" s="2498"/>
      <c r="H8" s="2498"/>
      <c r="I8" s="2498"/>
      <c r="J8" s="2498"/>
      <c r="K8" s="2498"/>
      <c r="L8" s="2498"/>
      <c r="M8" s="2498"/>
      <c r="N8" s="675"/>
      <c r="O8" s="645"/>
    </row>
    <row r="9" spans="2:15" ht="17.100000000000001" customHeight="1">
      <c r="B9" s="674"/>
      <c r="C9" s="664"/>
      <c r="D9" s="664"/>
      <c r="E9" s="665"/>
      <c r="F9" s="665"/>
      <c r="G9" s="665"/>
      <c r="H9" s="665"/>
      <c r="I9" s="665"/>
      <c r="J9" s="665"/>
      <c r="K9" s="665"/>
      <c r="L9" s="665"/>
      <c r="M9" s="665"/>
      <c r="N9" s="676"/>
    </row>
    <row r="10" spans="2:15" ht="30" customHeight="1">
      <c r="B10" s="2485" t="str">
        <f>入力シート!C5</f>
        <v>久留米市長</v>
      </c>
      <c r="C10" s="2486"/>
      <c r="D10" s="2486"/>
      <c r="E10" s="769" t="s">
        <v>315</v>
      </c>
      <c r="F10" s="666"/>
      <c r="G10" s="667"/>
      <c r="H10" s="667"/>
      <c r="I10" s="667"/>
      <c r="J10" s="667"/>
      <c r="K10" s="667"/>
      <c r="L10" s="667"/>
      <c r="M10" s="667"/>
      <c r="N10" s="677"/>
      <c r="O10" s="646"/>
    </row>
    <row r="11" spans="2:15" ht="25.35" customHeight="1">
      <c r="B11" s="674"/>
      <c r="C11" s="667"/>
      <c r="D11" s="667"/>
      <c r="E11" s="667"/>
      <c r="F11" s="691"/>
      <c r="G11" s="690" t="s">
        <v>1331</v>
      </c>
      <c r="H11" s="2487" t="s">
        <v>328</v>
      </c>
      <c r="I11" s="2487"/>
      <c r="J11" s="2488" t="str">
        <f>入力シート!C25</f>
        <v>久留米市〇〇町１２３</v>
      </c>
      <c r="K11" s="2488"/>
      <c r="L11" s="2488"/>
      <c r="M11" s="2488"/>
      <c r="N11" s="677"/>
      <c r="O11" s="646"/>
    </row>
    <row r="12" spans="2:15" ht="25.35" customHeight="1">
      <c r="B12" s="674"/>
      <c r="C12" s="667"/>
      <c r="D12" s="667"/>
      <c r="E12" s="667"/>
      <c r="F12" s="667"/>
      <c r="G12" s="667"/>
      <c r="H12" s="2487" t="s">
        <v>1332</v>
      </c>
      <c r="I12" s="2487"/>
      <c r="J12" s="2488" t="str">
        <f>入力シート!C26</f>
        <v>(株）○○○○建設</v>
      </c>
      <c r="K12" s="2488"/>
      <c r="L12" s="2488"/>
      <c r="M12" s="2488"/>
      <c r="N12" s="677"/>
      <c r="O12" s="646"/>
    </row>
    <row r="13" spans="2:15" ht="25.35" customHeight="1">
      <c r="B13" s="674"/>
      <c r="C13" s="667"/>
      <c r="D13" s="667"/>
      <c r="E13" s="667"/>
      <c r="F13" s="667"/>
      <c r="G13" s="667"/>
      <c r="H13" s="2539" t="s">
        <v>1333</v>
      </c>
      <c r="I13" s="2539"/>
      <c r="J13" s="2488" t="str">
        <f>入力シート!C27</f>
        <v>代表取締役　久留米一郎</v>
      </c>
      <c r="K13" s="2488"/>
      <c r="L13" s="2488"/>
      <c r="M13" s="684"/>
      <c r="N13" s="677"/>
      <c r="O13" s="646"/>
    </row>
    <row r="14" spans="2:15" ht="25.35" customHeight="1">
      <c r="B14" s="674"/>
      <c r="C14" s="667"/>
      <c r="D14" s="667"/>
      <c r="E14" s="667"/>
      <c r="F14" s="667"/>
      <c r="G14" s="667"/>
      <c r="H14" s="2539" t="s">
        <v>157</v>
      </c>
      <c r="I14" s="2539"/>
      <c r="J14" s="2488" t="str">
        <f>入力シート!C28</f>
        <v>0942-12-○○○○</v>
      </c>
      <c r="K14" s="2488"/>
      <c r="L14" s="2488"/>
      <c r="M14" s="2488"/>
      <c r="N14" s="677"/>
      <c r="O14" s="646"/>
    </row>
    <row r="15" spans="2:15" ht="7.35" customHeight="1">
      <c r="B15" s="674"/>
      <c r="C15" s="664"/>
      <c r="D15" s="664"/>
      <c r="E15" s="665"/>
      <c r="F15" s="665"/>
      <c r="G15" s="665"/>
      <c r="H15" s="665"/>
      <c r="I15" s="665"/>
      <c r="J15" s="665"/>
      <c r="K15" s="665"/>
      <c r="L15" s="665"/>
      <c r="M15" s="665"/>
      <c r="N15" s="676"/>
    </row>
    <row r="16" spans="2:15" ht="18" customHeight="1">
      <c r="B16" s="674"/>
      <c r="C16" s="2539" t="s">
        <v>1318</v>
      </c>
      <c r="D16" s="2539"/>
      <c r="E16" s="2539"/>
      <c r="F16" s="2539"/>
      <c r="G16" s="2539"/>
      <c r="H16" s="2539"/>
      <c r="I16" s="2539"/>
      <c r="J16" s="2539"/>
      <c r="K16" s="2539"/>
      <c r="L16" s="2539"/>
      <c r="M16" s="2539"/>
      <c r="N16" s="678"/>
      <c r="O16" s="647"/>
    </row>
    <row r="17" spans="2:15" ht="18" customHeight="1">
      <c r="B17" s="674"/>
      <c r="C17" s="2539"/>
      <c r="D17" s="2539"/>
      <c r="E17" s="2539"/>
      <c r="F17" s="2539"/>
      <c r="G17" s="2539"/>
      <c r="H17" s="2539"/>
      <c r="I17" s="2539"/>
      <c r="J17" s="2539"/>
      <c r="K17" s="2539"/>
      <c r="L17" s="2539"/>
      <c r="M17" s="2539"/>
      <c r="N17" s="678"/>
      <c r="O17" s="647"/>
    </row>
    <row r="18" spans="2:15" ht="12" customHeight="1">
      <c r="B18" s="674"/>
      <c r="C18" s="668"/>
      <c r="D18" s="668"/>
      <c r="E18" s="665"/>
      <c r="F18" s="665"/>
      <c r="G18" s="665"/>
      <c r="H18" s="665"/>
      <c r="I18" s="665"/>
      <c r="J18" s="665"/>
      <c r="K18" s="665"/>
      <c r="L18" s="665"/>
      <c r="M18" s="665"/>
      <c r="N18" s="676"/>
    </row>
    <row r="19" spans="2:15" ht="18" customHeight="1">
      <c r="B19" s="674"/>
      <c r="C19" s="2545" t="s">
        <v>8</v>
      </c>
      <c r="D19" s="2545"/>
      <c r="E19" s="2545"/>
      <c r="F19" s="2545"/>
      <c r="G19" s="2545"/>
      <c r="H19" s="2545"/>
      <c r="I19" s="2545"/>
      <c r="J19" s="2545"/>
      <c r="K19" s="2545"/>
      <c r="L19" s="2545"/>
      <c r="M19" s="2545"/>
      <c r="N19" s="679"/>
      <c r="O19" s="648"/>
    </row>
    <row r="20" spans="2:15" ht="11.1" customHeight="1">
      <c r="B20" s="674"/>
      <c r="C20" s="669"/>
      <c r="D20" s="669"/>
      <c r="E20" s="665"/>
      <c r="F20" s="665"/>
      <c r="G20" s="665"/>
      <c r="H20" s="665"/>
      <c r="I20" s="665"/>
      <c r="J20" s="665"/>
      <c r="K20" s="665"/>
      <c r="L20" s="665"/>
      <c r="M20" s="665"/>
      <c r="N20" s="676"/>
    </row>
    <row r="21" spans="2:15" ht="35.1" customHeight="1">
      <c r="B21" s="674"/>
      <c r="C21" s="2512" t="s">
        <v>1319</v>
      </c>
      <c r="D21" s="2512"/>
      <c r="E21" s="2520" t="str">
        <f>入力シート!C10</f>
        <v>○○校区道路改良工事</v>
      </c>
      <c r="F21" s="2520"/>
      <c r="G21" s="2520"/>
      <c r="H21" s="2520"/>
      <c r="I21" s="2520"/>
      <c r="J21" s="2520"/>
      <c r="K21" s="2520"/>
      <c r="L21" s="2520"/>
      <c r="M21" s="2520"/>
      <c r="N21" s="676"/>
    </row>
    <row r="22" spans="2:15" ht="35.1" customHeight="1">
      <c r="B22" s="674"/>
      <c r="C22" s="2512" t="s">
        <v>1320</v>
      </c>
      <c r="D22" s="2512"/>
      <c r="E22" s="2520" t="str">
        <f>入力シート!C12</f>
        <v>久留米市○○町</v>
      </c>
      <c r="F22" s="2520"/>
      <c r="G22" s="2520"/>
      <c r="H22" s="2520"/>
      <c r="I22" s="2520"/>
      <c r="J22" s="2520"/>
      <c r="K22" s="2520"/>
      <c r="L22" s="2520"/>
      <c r="M22" s="2520"/>
      <c r="N22" s="676"/>
    </row>
    <row r="23" spans="2:15" ht="30" customHeight="1">
      <c r="B23" s="674"/>
      <c r="C23" s="2502" t="s">
        <v>1321</v>
      </c>
      <c r="D23" s="2521"/>
      <c r="E23" s="649"/>
      <c r="F23" s="2524" t="str">
        <f>TEXT(入力シート!C14,"令和　　　e　年　　　m　月　　　d　日")</f>
        <v>令和   6 年   4 月   2 日</v>
      </c>
      <c r="G23" s="2524"/>
      <c r="H23" s="2524"/>
      <c r="I23" s="2524"/>
      <c r="J23" s="2524"/>
      <c r="K23" s="2524"/>
      <c r="L23" s="650" t="s">
        <v>1322</v>
      </c>
      <c r="M23" s="651"/>
      <c r="N23" s="676"/>
    </row>
    <row r="24" spans="2:15" ht="30" customHeight="1">
      <c r="B24" s="674"/>
      <c r="C24" s="2522"/>
      <c r="D24" s="2523"/>
      <c r="E24" s="652"/>
      <c r="F24" s="2525" t="str">
        <f>TEXT(入力シート!C15,"令和　　　e　年　　　m　月　　　d　日")</f>
        <v>令和   6 年   6 月   30 日</v>
      </c>
      <c r="G24" s="2525"/>
      <c r="H24" s="2525"/>
      <c r="I24" s="2525"/>
      <c r="J24" s="2525"/>
      <c r="K24" s="2525"/>
      <c r="L24" s="653" t="s">
        <v>1323</v>
      </c>
      <c r="M24" s="654"/>
      <c r="N24" s="676"/>
    </row>
    <row r="25" spans="2:15" ht="35.1" customHeight="1">
      <c r="B25" s="674"/>
      <c r="C25" s="2512" t="s">
        <v>1324</v>
      </c>
      <c r="D25" s="2512"/>
      <c r="E25" s="2537">
        <f>入力シート!C24</f>
        <v>13000000</v>
      </c>
      <c r="F25" s="2538"/>
      <c r="G25" s="2538"/>
      <c r="H25" s="2538"/>
      <c r="I25" s="2538"/>
      <c r="J25" s="2538"/>
      <c r="K25" s="774" t="s">
        <v>608</v>
      </c>
      <c r="L25" s="2543"/>
      <c r="M25" s="2544"/>
      <c r="N25" s="676"/>
    </row>
    <row r="26" spans="2:15" ht="13.8">
      <c r="B26" s="674"/>
      <c r="C26" s="669"/>
      <c r="D26" s="669"/>
      <c r="E26" s="665"/>
      <c r="F26" s="665"/>
      <c r="G26" s="665"/>
      <c r="H26" s="665"/>
      <c r="I26" s="665"/>
      <c r="J26" s="665"/>
      <c r="K26" s="665"/>
      <c r="L26" s="665"/>
      <c r="M26" s="665"/>
      <c r="N26" s="676"/>
    </row>
    <row r="27" spans="2:15" ht="28.35" customHeight="1">
      <c r="B27" s="674"/>
      <c r="C27" s="2502" t="s">
        <v>1325</v>
      </c>
      <c r="D27" s="2503"/>
      <c r="E27" s="655" t="s">
        <v>1326</v>
      </c>
      <c r="F27" s="2508"/>
      <c r="G27" s="2508"/>
      <c r="H27" s="2508"/>
      <c r="I27" s="2508"/>
      <c r="J27" s="2509"/>
      <c r="K27" s="2540" t="s">
        <v>1327</v>
      </c>
      <c r="L27" s="2541"/>
      <c r="M27" s="2542"/>
      <c r="N27" s="676"/>
    </row>
    <row r="28" spans="2:15" ht="28.35" customHeight="1">
      <c r="B28" s="674"/>
      <c r="C28" s="2504"/>
      <c r="D28" s="2505"/>
      <c r="E28" s="656" t="s">
        <v>1328</v>
      </c>
      <c r="F28" s="2510" t="str">
        <f>入力シート!C16</f>
        <v>久留米次郎</v>
      </c>
      <c r="G28" s="2510"/>
      <c r="H28" s="2510"/>
      <c r="I28" s="2510"/>
      <c r="J28" s="2511"/>
      <c r="K28" s="2526" t="str">
        <f>入力シート!C19</f>
        <v>別紙のとおり</v>
      </c>
      <c r="L28" s="2527"/>
      <c r="M28" s="2528"/>
      <c r="N28" s="676"/>
    </row>
    <row r="29" spans="2:15" ht="28.35" customHeight="1">
      <c r="B29" s="674"/>
      <c r="C29" s="2506"/>
      <c r="D29" s="2507"/>
      <c r="E29" s="2535">
        <f>入力シート!C17</f>
        <v>25934</v>
      </c>
      <c r="F29" s="2536"/>
      <c r="G29" s="2536"/>
      <c r="H29" s="2536"/>
      <c r="I29" s="876" t="s">
        <v>1492</v>
      </c>
      <c r="J29" s="703"/>
      <c r="K29" s="2529"/>
      <c r="L29" s="2530"/>
      <c r="M29" s="2531"/>
      <c r="N29" s="676"/>
    </row>
    <row r="30" spans="2:15" ht="28.35" customHeight="1">
      <c r="B30" s="674"/>
      <c r="C30" s="2502" t="s">
        <v>1329</v>
      </c>
      <c r="D30" s="2503"/>
      <c r="E30" s="655" t="s">
        <v>1326</v>
      </c>
      <c r="F30" s="2508"/>
      <c r="G30" s="2508"/>
      <c r="H30" s="2508"/>
      <c r="I30" s="2508"/>
      <c r="J30" s="2509"/>
      <c r="K30" s="2532" t="s">
        <v>1334</v>
      </c>
      <c r="L30" s="2533"/>
      <c r="M30" s="2534"/>
      <c r="N30" s="676"/>
    </row>
    <row r="31" spans="2:15" ht="28.35" customHeight="1">
      <c r="B31" s="674"/>
      <c r="C31" s="2504"/>
      <c r="D31" s="2505"/>
      <c r="E31" s="656" t="s">
        <v>1328</v>
      </c>
      <c r="F31" s="2510" t="str">
        <f>入力シート!C20</f>
        <v>久留米三郎</v>
      </c>
      <c r="G31" s="2510"/>
      <c r="H31" s="2510"/>
      <c r="I31" s="2510"/>
      <c r="J31" s="2511"/>
      <c r="K31" s="2526" t="str">
        <f>入力シート!C23</f>
        <v>別紙のとおり</v>
      </c>
      <c r="L31" s="2527"/>
      <c r="M31" s="2528"/>
      <c r="N31" s="676"/>
    </row>
    <row r="32" spans="2:15" ht="28.35" customHeight="1">
      <c r="B32" s="674"/>
      <c r="C32" s="2506"/>
      <c r="D32" s="2507"/>
      <c r="E32" s="2535">
        <f>入力シート!C21</f>
        <v>26331</v>
      </c>
      <c r="F32" s="2536"/>
      <c r="G32" s="2536"/>
      <c r="H32" s="2536"/>
      <c r="I32" s="876" t="s">
        <v>1492</v>
      </c>
      <c r="J32" s="703"/>
      <c r="K32" s="2529"/>
      <c r="L32" s="2530"/>
      <c r="M32" s="2531"/>
      <c r="N32" s="676"/>
    </row>
    <row r="33" spans="2:15" ht="28.35" customHeight="1">
      <c r="B33" s="674"/>
      <c r="C33" s="2513" t="s">
        <v>2435</v>
      </c>
      <c r="D33" s="2505"/>
      <c r="E33" s="2514"/>
      <c r="F33" s="2515"/>
      <c r="G33" s="2515"/>
      <c r="H33" s="2515"/>
      <c r="I33" s="2515"/>
      <c r="J33" s="2516"/>
      <c r="K33" s="657"/>
      <c r="L33" s="658"/>
      <c r="M33" s="659"/>
      <c r="N33" s="676"/>
    </row>
    <row r="34" spans="2:15" ht="28.35" customHeight="1">
      <c r="B34" s="674"/>
      <c r="C34" s="2506"/>
      <c r="D34" s="2507"/>
      <c r="E34" s="2517"/>
      <c r="F34" s="2518"/>
      <c r="G34" s="2518"/>
      <c r="H34" s="2518"/>
      <c r="I34" s="2518"/>
      <c r="J34" s="2519"/>
      <c r="K34" s="660"/>
      <c r="L34" s="661"/>
      <c r="M34" s="662"/>
      <c r="N34" s="676"/>
    </row>
    <row r="35" spans="2:15" ht="5.0999999999999996" customHeight="1">
      <c r="B35" s="674"/>
      <c r="C35" s="684"/>
      <c r="D35" s="684"/>
      <c r="E35" s="689"/>
      <c r="F35" s="689"/>
      <c r="G35" s="689"/>
      <c r="H35" s="689"/>
      <c r="I35" s="689"/>
      <c r="J35" s="689"/>
      <c r="K35" s="658"/>
      <c r="L35" s="658"/>
      <c r="M35" s="658"/>
      <c r="N35" s="676"/>
    </row>
    <row r="36" spans="2:15" ht="18" customHeight="1">
      <c r="B36" s="674"/>
      <c r="C36" s="2500" t="s">
        <v>1330</v>
      </c>
      <c r="D36" s="2500"/>
      <c r="E36" s="2500"/>
      <c r="F36" s="2500"/>
      <c r="G36" s="2500"/>
      <c r="H36" s="2500"/>
      <c r="I36" s="2500"/>
      <c r="J36" s="2500"/>
      <c r="K36" s="2500"/>
      <c r="L36" s="2500"/>
      <c r="M36" s="2500"/>
      <c r="N36" s="680"/>
      <c r="O36" s="663"/>
    </row>
    <row r="37" spans="2:15" ht="18" customHeight="1">
      <c r="B37" s="681"/>
      <c r="C37" s="2501"/>
      <c r="D37" s="2501"/>
      <c r="E37" s="2501"/>
      <c r="F37" s="2501"/>
      <c r="G37" s="2501"/>
      <c r="H37" s="2501"/>
      <c r="I37" s="2501"/>
      <c r="J37" s="2501"/>
      <c r="K37" s="2501"/>
      <c r="L37" s="2501"/>
      <c r="M37" s="2501"/>
      <c r="N37" s="682"/>
      <c r="O37" s="663"/>
    </row>
  </sheetData>
  <mergeCells count="57">
    <mergeCell ref="E21:M21"/>
    <mergeCell ref="E25:J25"/>
    <mergeCell ref="K28:M28"/>
    <mergeCell ref="K29:M29"/>
    <mergeCell ref="H13:I13"/>
    <mergeCell ref="H14:I14"/>
    <mergeCell ref="K27:M27"/>
    <mergeCell ref="L25:M25"/>
    <mergeCell ref="E29:H29"/>
    <mergeCell ref="C16:M17"/>
    <mergeCell ref="C19:M19"/>
    <mergeCell ref="C21:D21"/>
    <mergeCell ref="E33:J33"/>
    <mergeCell ref="E34:J34"/>
    <mergeCell ref="E22:M22"/>
    <mergeCell ref="C23:D24"/>
    <mergeCell ref="C25:D25"/>
    <mergeCell ref="F23:K23"/>
    <mergeCell ref="F24:K24"/>
    <mergeCell ref="K31:M31"/>
    <mergeCell ref="K32:M32"/>
    <mergeCell ref="K30:M30"/>
    <mergeCell ref="E32:H32"/>
    <mergeCell ref="C36:M37"/>
    <mergeCell ref="B2:C2"/>
    <mergeCell ref="B3:C3"/>
    <mergeCell ref="B4:C4"/>
    <mergeCell ref="M2:N2"/>
    <mergeCell ref="M3:N4"/>
    <mergeCell ref="C27:D29"/>
    <mergeCell ref="F27:J27"/>
    <mergeCell ref="F28:J28"/>
    <mergeCell ref="C30:D32"/>
    <mergeCell ref="F30:J30"/>
    <mergeCell ref="F31:J31"/>
    <mergeCell ref="C22:D22"/>
    <mergeCell ref="J11:M11"/>
    <mergeCell ref="J12:M12"/>
    <mergeCell ref="C33:D34"/>
    <mergeCell ref="K3:K4"/>
    <mergeCell ref="L3:L4"/>
    <mergeCell ref="D4:E4"/>
    <mergeCell ref="K6:M6"/>
    <mergeCell ref="C8:M8"/>
    <mergeCell ref="I3:J4"/>
    <mergeCell ref="K7:L7"/>
    <mergeCell ref="I2:J2"/>
    <mergeCell ref="D2:E2"/>
    <mergeCell ref="F2:F4"/>
    <mergeCell ref="H2:H4"/>
    <mergeCell ref="D3:E3"/>
    <mergeCell ref="G3:G4"/>
    <mergeCell ref="B10:D10"/>
    <mergeCell ref="H11:I11"/>
    <mergeCell ref="H12:I12"/>
    <mergeCell ref="J13:L13"/>
    <mergeCell ref="J14:M14"/>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O74"/>
  <sheetViews>
    <sheetView view="pageBreakPreview" zoomScaleNormal="85" zoomScaleSheetLayoutView="100" workbookViewId="0">
      <selection activeCell="Q14" sqref="Q14"/>
    </sheetView>
  </sheetViews>
  <sheetFormatPr defaultColWidth="8.88671875" defaultRowHeight="13.2"/>
  <cols>
    <col min="1" max="1" width="1.44140625" style="642" customWidth="1"/>
    <col min="2" max="2" width="3.88671875" style="642" customWidth="1"/>
    <col min="3" max="3" width="10.44140625" style="642" customWidth="1"/>
    <col min="4" max="4" width="10.88671875" style="642" customWidth="1"/>
    <col min="5" max="5" width="4.6640625" style="642" customWidth="1"/>
    <col min="6" max="6" width="3.88671875" style="642" customWidth="1"/>
    <col min="7" max="7" width="10.88671875" style="642" customWidth="1"/>
    <col min="8" max="8" width="5.109375" style="642" customWidth="1"/>
    <col min="9" max="9" width="6.88671875" style="642" customWidth="1"/>
    <col min="10" max="10" width="4.88671875" style="642" customWidth="1"/>
    <col min="11" max="12" width="10.88671875" style="642" customWidth="1"/>
    <col min="13" max="13" width="7.88671875" style="642" customWidth="1"/>
    <col min="14" max="14" width="3.88671875" style="642" customWidth="1"/>
    <col min="15" max="15" width="1.6640625" style="642" customWidth="1"/>
    <col min="16" max="16384" width="8.88671875" style="642"/>
  </cols>
  <sheetData>
    <row r="2" spans="2:15" ht="20.100000000000001" customHeight="1">
      <c r="B2" s="2489" t="s">
        <v>324</v>
      </c>
      <c r="C2" s="2490"/>
      <c r="D2" s="2491" t="str">
        <f>入力シート!C4</f>
        <v>街第101号</v>
      </c>
      <c r="E2" s="2491"/>
      <c r="F2" s="2492"/>
      <c r="G2" s="1888" t="s">
        <v>2432</v>
      </c>
      <c r="H2" s="2493"/>
      <c r="I2" s="2489" t="s">
        <v>1310</v>
      </c>
      <c r="J2" s="2490"/>
      <c r="K2" s="687" t="s">
        <v>1311</v>
      </c>
      <c r="L2" s="686" t="s">
        <v>1312</v>
      </c>
      <c r="M2" s="2489" t="s">
        <v>1313</v>
      </c>
      <c r="N2" s="2490"/>
      <c r="O2" s="641"/>
    </row>
    <row r="3" spans="2:15" ht="20.100000000000001" customHeight="1">
      <c r="B3" s="2489" t="s">
        <v>1314</v>
      </c>
      <c r="C3" s="2490"/>
      <c r="D3" s="2494"/>
      <c r="E3" s="2494"/>
      <c r="F3" s="2492"/>
      <c r="G3" s="2495"/>
      <c r="H3" s="2493"/>
      <c r="I3" s="2489"/>
      <c r="J3" s="2490"/>
      <c r="K3" s="2495" t="s">
        <v>1315</v>
      </c>
      <c r="L3" s="2496"/>
      <c r="M3" s="2489"/>
      <c r="N3" s="2490"/>
      <c r="O3" s="683"/>
    </row>
    <row r="4" spans="2:15" ht="20.100000000000001" customHeight="1">
      <c r="B4" s="2489" t="s">
        <v>1310</v>
      </c>
      <c r="C4" s="2490"/>
      <c r="D4" s="2494"/>
      <c r="E4" s="2494"/>
      <c r="F4" s="2492"/>
      <c r="G4" s="2495"/>
      <c r="H4" s="2493"/>
      <c r="I4" s="2489"/>
      <c r="J4" s="2490"/>
      <c r="K4" s="2495"/>
      <c r="L4" s="2496"/>
      <c r="M4" s="2489"/>
      <c r="N4" s="2490"/>
      <c r="O4" s="683"/>
    </row>
    <row r="5" spans="2:15" ht="15" customHeight="1"/>
    <row r="6" spans="2:15" ht="6" customHeight="1">
      <c r="B6" s="671"/>
      <c r="C6" s="672"/>
      <c r="D6" s="672"/>
      <c r="E6" s="672"/>
      <c r="F6" s="672"/>
      <c r="G6" s="672"/>
      <c r="H6" s="672"/>
      <c r="I6" s="672"/>
      <c r="J6" s="672"/>
      <c r="K6" s="2497"/>
      <c r="L6" s="2497"/>
      <c r="M6" s="2497"/>
      <c r="N6" s="673"/>
      <c r="O6" s="644"/>
    </row>
    <row r="7" spans="2:15" ht="18" customHeight="1">
      <c r="B7" s="674"/>
      <c r="C7" s="667"/>
      <c r="D7" s="667"/>
      <c r="E7" s="667"/>
      <c r="F7" s="667"/>
      <c r="G7" s="667"/>
      <c r="H7" s="667"/>
      <c r="I7" s="667"/>
      <c r="J7" s="667"/>
      <c r="K7" s="2203">
        <v>45413</v>
      </c>
      <c r="L7" s="2203"/>
      <c r="M7" s="1894"/>
      <c r="N7" s="688"/>
      <c r="O7" s="644"/>
    </row>
    <row r="8" spans="2:15" ht="24" customHeight="1">
      <c r="B8" s="674"/>
      <c r="C8" s="2498" t="s">
        <v>1316</v>
      </c>
      <c r="D8" s="2498"/>
      <c r="E8" s="2498"/>
      <c r="F8" s="2498"/>
      <c r="G8" s="2498"/>
      <c r="H8" s="2498"/>
      <c r="I8" s="2498"/>
      <c r="J8" s="2498"/>
      <c r="K8" s="2498"/>
      <c r="L8" s="2498"/>
      <c r="M8" s="2498"/>
      <c r="N8" s="675"/>
      <c r="O8" s="645"/>
    </row>
    <row r="9" spans="2:15" ht="17.100000000000001" customHeight="1">
      <c r="B9" s="674"/>
      <c r="C9" s="664"/>
      <c r="D9" s="664"/>
      <c r="E9" s="665"/>
      <c r="F9" s="665"/>
      <c r="G9" s="665"/>
      <c r="H9" s="665"/>
      <c r="I9" s="665"/>
      <c r="J9" s="665"/>
      <c r="K9" s="665"/>
      <c r="L9" s="665"/>
      <c r="M9" s="665"/>
      <c r="N9" s="676"/>
    </row>
    <row r="10" spans="2:15" ht="20.100000000000001" customHeight="1">
      <c r="B10" s="2485" t="str">
        <f>入力シート!C5</f>
        <v>久留米市長</v>
      </c>
      <c r="C10" s="2486"/>
      <c r="D10" s="2486"/>
      <c r="E10" s="769" t="s">
        <v>315</v>
      </c>
      <c r="F10" s="666"/>
      <c r="G10" s="667"/>
      <c r="H10" s="667"/>
      <c r="I10" s="667"/>
      <c r="J10" s="667"/>
      <c r="K10" s="667"/>
      <c r="L10" s="667"/>
      <c r="M10" s="667"/>
      <c r="N10" s="677"/>
      <c r="O10" s="646"/>
    </row>
    <row r="11" spans="2:15" ht="20.100000000000001" customHeight="1">
      <c r="B11" s="778"/>
      <c r="C11" s="779"/>
      <c r="D11" s="779"/>
      <c r="E11" s="769"/>
      <c r="F11" s="666"/>
      <c r="G11" s="2493" t="s">
        <v>1387</v>
      </c>
      <c r="H11" s="2493"/>
      <c r="I11" s="667"/>
      <c r="J11" s="667"/>
      <c r="K11" s="667"/>
      <c r="L11" s="667"/>
      <c r="M11" s="667"/>
      <c r="N11" s="677"/>
      <c r="O11" s="646"/>
    </row>
    <row r="12" spans="2:15" ht="20.100000000000001" customHeight="1">
      <c r="B12" s="778"/>
      <c r="C12" s="779"/>
      <c r="D12" s="779"/>
      <c r="E12" s="769"/>
      <c r="F12" s="666"/>
      <c r="G12" s="667"/>
      <c r="H12" s="2608" t="s">
        <v>1388</v>
      </c>
      <c r="I12" s="2608"/>
      <c r="J12" s="2608"/>
      <c r="K12" s="2608"/>
      <c r="L12" s="2608"/>
      <c r="M12" s="2608"/>
      <c r="N12" s="677"/>
      <c r="O12" s="646"/>
    </row>
    <row r="13" spans="2:15" ht="20.100000000000001" customHeight="1">
      <c r="B13" s="778"/>
      <c r="C13" s="779"/>
      <c r="D13" s="779"/>
      <c r="E13" s="769"/>
      <c r="F13" s="666"/>
      <c r="G13" s="2493" t="s">
        <v>1389</v>
      </c>
      <c r="H13" s="2493"/>
      <c r="I13" s="667"/>
      <c r="J13" s="667"/>
      <c r="K13" s="667"/>
      <c r="L13" s="667"/>
      <c r="M13" s="667"/>
      <c r="N13" s="677"/>
      <c r="O13" s="646"/>
    </row>
    <row r="14" spans="2:15" ht="20.100000000000001" customHeight="1">
      <c r="B14" s="674"/>
      <c r="C14" s="667"/>
      <c r="D14" s="667"/>
      <c r="E14" s="667"/>
      <c r="F14" s="691"/>
      <c r="G14" s="690"/>
      <c r="H14" s="2487" t="s">
        <v>328</v>
      </c>
      <c r="I14" s="2487"/>
      <c r="J14" s="2488" t="str">
        <f>入力シート!C25</f>
        <v>久留米市〇〇町１２３</v>
      </c>
      <c r="K14" s="2488"/>
      <c r="L14" s="2488"/>
      <c r="M14" s="2488"/>
      <c r="N14" s="677"/>
      <c r="O14" s="646"/>
    </row>
    <row r="15" spans="2:15" ht="20.100000000000001" customHeight="1">
      <c r="B15" s="674"/>
      <c r="C15" s="667"/>
      <c r="D15" s="667"/>
      <c r="E15" s="667"/>
      <c r="F15" s="667"/>
      <c r="G15" s="667"/>
      <c r="H15" s="2487" t="s">
        <v>1332</v>
      </c>
      <c r="I15" s="2487"/>
      <c r="J15" s="2488" t="str">
        <f>入力シート!C26</f>
        <v>(株）○○○○建設</v>
      </c>
      <c r="K15" s="2488"/>
      <c r="L15" s="2488"/>
      <c r="M15" s="2488"/>
      <c r="N15" s="677"/>
      <c r="O15" s="646"/>
    </row>
    <row r="16" spans="2:15" ht="20.100000000000001" customHeight="1">
      <c r="B16" s="674"/>
      <c r="C16" s="667"/>
      <c r="D16" s="667"/>
      <c r="E16" s="667"/>
      <c r="F16" s="667"/>
      <c r="G16" s="667"/>
      <c r="H16" s="2539" t="s">
        <v>51</v>
      </c>
      <c r="I16" s="2539"/>
      <c r="J16" s="2488" t="str">
        <f>入力シート!C27</f>
        <v>代表取締役　久留米一郎</v>
      </c>
      <c r="K16" s="2488"/>
      <c r="L16" s="2488"/>
      <c r="M16" s="684"/>
      <c r="N16" s="677"/>
      <c r="O16" s="646"/>
    </row>
    <row r="17" spans="2:15" ht="20.100000000000001" customHeight="1">
      <c r="B17" s="674"/>
      <c r="C17" s="667"/>
      <c r="D17" s="667"/>
      <c r="E17" s="667"/>
      <c r="F17" s="667"/>
      <c r="G17" s="667"/>
      <c r="H17" s="2539" t="s">
        <v>157</v>
      </c>
      <c r="I17" s="2539"/>
      <c r="J17" s="2488" t="str">
        <f>入力シート!C28</f>
        <v>0942-12-○○○○</v>
      </c>
      <c r="K17" s="2488"/>
      <c r="L17" s="2488"/>
      <c r="M17" s="2488"/>
      <c r="N17" s="677"/>
      <c r="O17" s="646"/>
    </row>
    <row r="18" spans="2:15" ht="7.35" customHeight="1">
      <c r="B18" s="674"/>
      <c r="C18" s="664"/>
      <c r="D18" s="664"/>
      <c r="E18" s="665"/>
      <c r="F18" s="665"/>
      <c r="G18" s="665"/>
      <c r="H18" s="665"/>
      <c r="I18" s="665"/>
      <c r="J18" s="665"/>
      <c r="K18" s="665"/>
      <c r="L18" s="665"/>
      <c r="M18" s="665"/>
      <c r="N18" s="676"/>
    </row>
    <row r="19" spans="2:15" ht="18" customHeight="1">
      <c r="B19" s="674"/>
      <c r="C19" s="2539" t="s">
        <v>1318</v>
      </c>
      <c r="D19" s="2539"/>
      <c r="E19" s="2539"/>
      <c r="F19" s="2539"/>
      <c r="G19" s="2539"/>
      <c r="H19" s="2539"/>
      <c r="I19" s="2539"/>
      <c r="J19" s="2539"/>
      <c r="K19" s="2539"/>
      <c r="L19" s="2539"/>
      <c r="M19" s="2539"/>
      <c r="N19" s="678"/>
      <c r="O19" s="647"/>
    </row>
    <row r="20" spans="2:15" ht="18" customHeight="1">
      <c r="B20" s="674"/>
      <c r="C20" s="2539"/>
      <c r="D20" s="2539"/>
      <c r="E20" s="2539"/>
      <c r="F20" s="2539"/>
      <c r="G20" s="2539"/>
      <c r="H20" s="2539"/>
      <c r="I20" s="2539"/>
      <c r="J20" s="2539"/>
      <c r="K20" s="2539"/>
      <c r="L20" s="2539"/>
      <c r="M20" s="2539"/>
      <c r="N20" s="678"/>
      <c r="O20" s="647"/>
    </row>
    <row r="21" spans="2:15" ht="12" customHeight="1">
      <c r="B21" s="674"/>
      <c r="C21" s="668"/>
      <c r="D21" s="668"/>
      <c r="E21" s="665"/>
      <c r="F21" s="665"/>
      <c r="G21" s="665"/>
      <c r="H21" s="665"/>
      <c r="I21" s="665"/>
      <c r="J21" s="665"/>
      <c r="K21" s="665"/>
      <c r="L21" s="665"/>
      <c r="M21" s="665"/>
      <c r="N21" s="676"/>
    </row>
    <row r="22" spans="2:15" ht="18" customHeight="1">
      <c r="B22" s="674"/>
      <c r="C22" s="2545" t="s">
        <v>8</v>
      </c>
      <c r="D22" s="2545"/>
      <c r="E22" s="2545"/>
      <c r="F22" s="2545"/>
      <c r="G22" s="2545"/>
      <c r="H22" s="2545"/>
      <c r="I22" s="2545"/>
      <c r="J22" s="2545"/>
      <c r="K22" s="2545"/>
      <c r="L22" s="2545"/>
      <c r="M22" s="2545"/>
      <c r="N22" s="679"/>
      <c r="O22" s="648"/>
    </row>
    <row r="23" spans="2:15" ht="11.1" customHeight="1">
      <c r="B23" s="674"/>
      <c r="C23" s="669"/>
      <c r="D23" s="669"/>
      <c r="E23" s="665"/>
      <c r="F23" s="665"/>
      <c r="G23" s="665"/>
      <c r="H23" s="665"/>
      <c r="I23" s="665"/>
      <c r="J23" s="665"/>
      <c r="K23" s="665"/>
      <c r="L23" s="665"/>
      <c r="M23" s="665"/>
      <c r="N23" s="676"/>
    </row>
    <row r="24" spans="2:15" ht="30" customHeight="1">
      <c r="B24" s="674"/>
      <c r="C24" s="2512" t="s">
        <v>1319</v>
      </c>
      <c r="D24" s="2512"/>
      <c r="E24" s="2520" t="str">
        <f>入力シート!C10</f>
        <v>○○校区道路改良工事</v>
      </c>
      <c r="F24" s="2520"/>
      <c r="G24" s="2520"/>
      <c r="H24" s="2520"/>
      <c r="I24" s="2520"/>
      <c r="J24" s="2520"/>
      <c r="K24" s="2520"/>
      <c r="L24" s="2520"/>
      <c r="M24" s="2520"/>
      <c r="N24" s="676"/>
    </row>
    <row r="25" spans="2:15" ht="30" customHeight="1">
      <c r="B25" s="674"/>
      <c r="C25" s="2512" t="s">
        <v>1320</v>
      </c>
      <c r="D25" s="2512"/>
      <c r="E25" s="2520" t="str">
        <f>入力シート!C12</f>
        <v>久留米市○○町</v>
      </c>
      <c r="F25" s="2520"/>
      <c r="G25" s="2520"/>
      <c r="H25" s="2520"/>
      <c r="I25" s="2520"/>
      <c r="J25" s="2520"/>
      <c r="K25" s="2520"/>
      <c r="L25" s="2520"/>
      <c r="M25" s="2520"/>
      <c r="N25" s="676"/>
    </row>
    <row r="26" spans="2:15" ht="25.35" customHeight="1">
      <c r="B26" s="674"/>
      <c r="C26" s="2502" t="s">
        <v>1321</v>
      </c>
      <c r="D26" s="2521"/>
      <c r="E26" s="649"/>
      <c r="F26" s="2524" t="str">
        <f>TEXT(入力シート!C14,"令和　　　e　年　　　m　月　　　d　日")</f>
        <v>令和   6 年   4 月   2 日</v>
      </c>
      <c r="G26" s="2524"/>
      <c r="H26" s="2524"/>
      <c r="I26" s="2524"/>
      <c r="J26" s="2524"/>
      <c r="K26" s="2524"/>
      <c r="L26" s="650" t="s">
        <v>1322</v>
      </c>
      <c r="M26" s="651"/>
      <c r="N26" s="676"/>
    </row>
    <row r="27" spans="2:15" ht="25.35" customHeight="1">
      <c r="B27" s="674"/>
      <c r="C27" s="2522"/>
      <c r="D27" s="2523"/>
      <c r="E27" s="652"/>
      <c r="F27" s="2525" t="str">
        <f>TEXT(入力シート!C15,"令和　　　e　年　　　m　月　　　d　日")</f>
        <v>令和   6 年   6 月   30 日</v>
      </c>
      <c r="G27" s="2525"/>
      <c r="H27" s="2525"/>
      <c r="I27" s="2525"/>
      <c r="J27" s="2525"/>
      <c r="K27" s="2525"/>
      <c r="L27" s="653" t="s">
        <v>1323</v>
      </c>
      <c r="M27" s="654"/>
      <c r="N27" s="676"/>
    </row>
    <row r="28" spans="2:15" ht="30" customHeight="1">
      <c r="B28" s="674"/>
      <c r="C28" s="2512" t="s">
        <v>1324</v>
      </c>
      <c r="D28" s="2512"/>
      <c r="E28" s="2537">
        <f>入力シート!C24</f>
        <v>13000000</v>
      </c>
      <c r="F28" s="2538"/>
      <c r="G28" s="2538"/>
      <c r="H28" s="2538"/>
      <c r="I28" s="2538"/>
      <c r="J28" s="2538"/>
      <c r="K28" s="774" t="s">
        <v>608</v>
      </c>
      <c r="L28" s="2543"/>
      <c r="M28" s="2544"/>
      <c r="N28" s="676"/>
    </row>
    <row r="29" spans="2:15" ht="13.8">
      <c r="B29" s="674"/>
      <c r="C29" s="669"/>
      <c r="D29" s="669"/>
      <c r="E29" s="665"/>
      <c r="F29" s="665"/>
      <c r="G29" s="665"/>
      <c r="H29" s="665"/>
      <c r="I29" s="665"/>
      <c r="J29" s="665"/>
      <c r="K29" s="665"/>
      <c r="L29" s="665"/>
      <c r="M29" s="665"/>
      <c r="N29" s="676"/>
    </row>
    <row r="30" spans="2:15" ht="25.35" customHeight="1">
      <c r="B30" s="674"/>
      <c r="C30" s="2502" t="s">
        <v>1325</v>
      </c>
      <c r="D30" s="2503"/>
      <c r="E30" s="655" t="s">
        <v>1326</v>
      </c>
      <c r="F30" s="2508"/>
      <c r="G30" s="2508"/>
      <c r="H30" s="2508"/>
      <c r="I30" s="2508"/>
      <c r="J30" s="2509"/>
      <c r="K30" s="2540" t="s">
        <v>1327</v>
      </c>
      <c r="L30" s="2541"/>
      <c r="M30" s="2542"/>
      <c r="N30" s="676"/>
    </row>
    <row r="31" spans="2:15" ht="25.35" customHeight="1">
      <c r="B31" s="674"/>
      <c r="C31" s="2504"/>
      <c r="D31" s="2505"/>
      <c r="E31" s="656" t="s">
        <v>1328</v>
      </c>
      <c r="F31" s="2510" t="str">
        <f>入力シート!C16</f>
        <v>久留米次郎</v>
      </c>
      <c r="G31" s="2510"/>
      <c r="H31" s="2510"/>
      <c r="I31" s="2510"/>
      <c r="J31" s="2511"/>
      <c r="K31" s="2526" t="str">
        <f>入力シート!C19</f>
        <v>別紙のとおり</v>
      </c>
      <c r="L31" s="2527"/>
      <c r="M31" s="2528"/>
      <c r="N31" s="676"/>
    </row>
    <row r="32" spans="2:15" ht="25.35" customHeight="1">
      <c r="B32" s="674"/>
      <c r="C32" s="2506"/>
      <c r="D32" s="2507"/>
      <c r="E32" s="2602">
        <f>入力シート!C17</f>
        <v>25934</v>
      </c>
      <c r="F32" s="2603"/>
      <c r="G32" s="2603"/>
      <c r="H32" s="2603"/>
      <c r="I32" s="876" t="s">
        <v>1492</v>
      </c>
      <c r="J32" s="703"/>
      <c r="K32" s="2529"/>
      <c r="L32" s="2530"/>
      <c r="M32" s="2531"/>
      <c r="N32" s="676"/>
    </row>
    <row r="33" spans="1:15" ht="25.35" customHeight="1">
      <c r="B33" s="674"/>
      <c r="C33" s="2502" t="s">
        <v>1329</v>
      </c>
      <c r="D33" s="2503"/>
      <c r="E33" s="655" t="s">
        <v>1326</v>
      </c>
      <c r="F33" s="2508"/>
      <c r="G33" s="2508"/>
      <c r="H33" s="2508"/>
      <c r="I33" s="2508"/>
      <c r="J33" s="2509"/>
      <c r="K33" s="2532" t="s">
        <v>1334</v>
      </c>
      <c r="L33" s="2533"/>
      <c r="M33" s="2534"/>
      <c r="N33" s="676"/>
    </row>
    <row r="34" spans="1:15" ht="25.35" customHeight="1">
      <c r="B34" s="674"/>
      <c r="C34" s="2504"/>
      <c r="D34" s="2505"/>
      <c r="E34" s="656" t="s">
        <v>1328</v>
      </c>
      <c r="F34" s="2510" t="str">
        <f>入力シート!C20</f>
        <v>久留米三郎</v>
      </c>
      <c r="G34" s="2510"/>
      <c r="H34" s="2510"/>
      <c r="I34" s="2510"/>
      <c r="J34" s="2511"/>
      <c r="K34" s="2526" t="str">
        <f>入力シート!C23</f>
        <v>別紙のとおり</v>
      </c>
      <c r="L34" s="2527"/>
      <c r="M34" s="2528"/>
      <c r="N34" s="676"/>
    </row>
    <row r="35" spans="1:15" ht="25.35" customHeight="1">
      <c r="B35" s="674"/>
      <c r="C35" s="2506"/>
      <c r="D35" s="2507"/>
      <c r="E35" s="2602">
        <f>入力シート!C21</f>
        <v>26331</v>
      </c>
      <c r="F35" s="2603"/>
      <c r="G35" s="2603"/>
      <c r="H35" s="2603"/>
      <c r="I35" s="876" t="s">
        <v>1492</v>
      </c>
      <c r="J35" s="703"/>
      <c r="K35" s="2529"/>
      <c r="L35" s="2530"/>
      <c r="M35" s="2531"/>
      <c r="N35" s="676"/>
    </row>
    <row r="36" spans="1:15" ht="25.35" customHeight="1">
      <c r="B36" s="674"/>
      <c r="C36" s="2513" t="s">
        <v>2435</v>
      </c>
      <c r="D36" s="2505"/>
      <c r="E36" s="2514"/>
      <c r="F36" s="2515"/>
      <c r="G36" s="2515"/>
      <c r="H36" s="2515"/>
      <c r="I36" s="2515"/>
      <c r="J36" s="2516"/>
      <c r="K36" s="657"/>
      <c r="L36" s="658"/>
      <c r="M36" s="659"/>
      <c r="N36" s="676"/>
    </row>
    <row r="37" spans="1:15" ht="25.35" customHeight="1">
      <c r="B37" s="674"/>
      <c r="C37" s="2506"/>
      <c r="D37" s="2507"/>
      <c r="E37" s="2517"/>
      <c r="F37" s="2518"/>
      <c r="G37" s="2518"/>
      <c r="H37" s="2518"/>
      <c r="I37" s="2518"/>
      <c r="J37" s="2519"/>
      <c r="K37" s="660"/>
      <c r="L37" s="661"/>
      <c r="M37" s="662"/>
      <c r="N37" s="676"/>
    </row>
    <row r="38" spans="1:15" ht="5.0999999999999996" customHeight="1">
      <c r="B38" s="674"/>
      <c r="C38" s="684"/>
      <c r="D38" s="684"/>
      <c r="E38" s="689"/>
      <c r="F38" s="689"/>
      <c r="G38" s="689"/>
      <c r="H38" s="689"/>
      <c r="I38" s="689"/>
      <c r="J38" s="689"/>
      <c r="K38" s="658"/>
      <c r="L38" s="658"/>
      <c r="M38" s="658"/>
      <c r="N38" s="676"/>
    </row>
    <row r="39" spans="1:15" ht="18" customHeight="1">
      <c r="B39" s="674"/>
      <c r="C39" s="2500" t="s">
        <v>1330</v>
      </c>
      <c r="D39" s="2500"/>
      <c r="E39" s="2500"/>
      <c r="F39" s="2500"/>
      <c r="G39" s="2500"/>
      <c r="H39" s="2500"/>
      <c r="I39" s="2500"/>
      <c r="J39" s="2500"/>
      <c r="K39" s="2500"/>
      <c r="L39" s="2500"/>
      <c r="M39" s="2500"/>
      <c r="N39" s="680"/>
      <c r="O39" s="663"/>
    </row>
    <row r="40" spans="1:15" ht="18" customHeight="1">
      <c r="B40" s="681"/>
      <c r="C40" s="2501"/>
      <c r="D40" s="2501"/>
      <c r="E40" s="2501"/>
      <c r="F40" s="2501"/>
      <c r="G40" s="2501"/>
      <c r="H40" s="2501"/>
      <c r="I40" s="2501"/>
      <c r="J40" s="2501"/>
      <c r="K40" s="2501"/>
      <c r="L40" s="2501"/>
      <c r="M40" s="2501"/>
      <c r="N40" s="682"/>
      <c r="O40" s="663"/>
    </row>
    <row r="41" spans="1:15" ht="25.35" customHeight="1">
      <c r="B41" s="665"/>
      <c r="C41" s="670"/>
      <c r="D41" s="670"/>
      <c r="E41" s="670"/>
      <c r="F41" s="670"/>
      <c r="G41" s="670"/>
      <c r="H41" s="670"/>
      <c r="I41" s="670"/>
      <c r="J41" s="670"/>
      <c r="K41" s="670"/>
      <c r="L41" s="670"/>
      <c r="M41" s="670"/>
      <c r="N41" s="699"/>
      <c r="O41" s="663"/>
    </row>
    <row r="42" spans="1:15" ht="13.35" customHeight="1">
      <c r="B42" s="665"/>
      <c r="C42" s="670"/>
      <c r="D42" s="670"/>
      <c r="E42" s="670"/>
      <c r="F42" s="670"/>
      <c r="G42" s="670"/>
      <c r="H42" s="670"/>
      <c r="I42" s="670"/>
      <c r="J42" s="670"/>
      <c r="K42" s="670"/>
      <c r="L42" s="670"/>
      <c r="M42" s="670"/>
      <c r="N42" s="699"/>
      <c r="O42" s="663"/>
    </row>
    <row r="43" spans="1:15" ht="18" customHeight="1">
      <c r="A43" s="28"/>
      <c r="B43" s="700"/>
      <c r="C43" s="700"/>
      <c r="D43" s="700"/>
      <c r="E43" s="700"/>
      <c r="F43" s="700"/>
      <c r="G43" s="700"/>
      <c r="H43" s="700"/>
      <c r="I43" s="700"/>
      <c r="J43" s="2606">
        <f>K7</f>
        <v>45413</v>
      </c>
      <c r="K43" s="2607"/>
      <c r="L43" s="2607"/>
      <c r="M43" s="2607"/>
    </row>
    <row r="44" spans="1:15" ht="30" customHeight="1">
      <c r="A44" s="28"/>
      <c r="B44" s="2604" t="s">
        <v>1335</v>
      </c>
      <c r="C44" s="2604"/>
      <c r="D44" s="2604"/>
      <c r="E44" s="2604"/>
      <c r="F44" s="2604"/>
      <c r="G44" s="2604"/>
      <c r="H44" s="2604"/>
      <c r="I44" s="2604"/>
      <c r="J44" s="2604"/>
      <c r="K44" s="2604"/>
      <c r="L44" s="2604"/>
      <c r="M44" s="2604"/>
    </row>
    <row r="45" spans="1:15" ht="20.100000000000001" customHeight="1">
      <c r="A45" s="28"/>
      <c r="B45" s="2605" t="s">
        <v>1336</v>
      </c>
      <c r="C45" s="2605"/>
      <c r="D45" s="2605"/>
      <c r="E45" s="2605"/>
      <c r="F45" s="2605"/>
      <c r="G45" s="2605"/>
      <c r="H45" s="2605"/>
      <c r="I45" s="2605"/>
      <c r="J45" s="2605"/>
      <c r="K45" s="2605"/>
      <c r="L45" s="2605"/>
      <c r="M45" s="2605"/>
    </row>
    <row r="46" spans="1:15" s="28" customFormat="1">
      <c r="B46" s="692"/>
    </row>
    <row r="47" spans="1:15" s="28" customFormat="1" ht="20.100000000000001" customHeight="1">
      <c r="B47" s="693"/>
      <c r="C47" s="693"/>
      <c r="D47" s="693"/>
      <c r="E47" s="693"/>
      <c r="F47" s="693"/>
      <c r="G47" s="701" t="s">
        <v>1337</v>
      </c>
      <c r="H47" s="701"/>
      <c r="I47" s="2582"/>
      <c r="J47" s="2582"/>
      <c r="K47" s="2582"/>
      <c r="L47" s="704"/>
      <c r="M47" s="704"/>
    </row>
    <row r="48" spans="1:15" s="28" customFormat="1" ht="20.100000000000001" customHeight="1">
      <c r="B48" s="695"/>
      <c r="C48" s="695"/>
      <c r="D48" s="695"/>
      <c r="E48" s="695"/>
      <c r="F48" s="695"/>
      <c r="G48" s="2555" t="s">
        <v>1347</v>
      </c>
      <c r="H48" s="2555"/>
      <c r="I48" s="2555"/>
      <c r="J48" s="2555"/>
      <c r="K48" s="2555"/>
      <c r="L48" s="2555"/>
      <c r="M48" s="2555"/>
    </row>
    <row r="49" spans="2:13" s="28" customFormat="1" ht="20.100000000000001" customHeight="1">
      <c r="B49" s="693"/>
      <c r="C49" s="693"/>
      <c r="D49" s="693"/>
      <c r="E49" s="693"/>
      <c r="F49" s="693"/>
      <c r="G49" s="701"/>
      <c r="H49" s="705" t="s">
        <v>1338</v>
      </c>
      <c r="I49" s="2582"/>
      <c r="J49" s="2582"/>
      <c r="K49" s="2582"/>
      <c r="L49" s="704"/>
      <c r="M49" s="704"/>
    </row>
    <row r="50" spans="2:13" s="28" customFormat="1" ht="20.100000000000001" customHeight="1">
      <c r="B50" s="693"/>
      <c r="C50" s="693"/>
      <c r="D50" s="693"/>
      <c r="E50" s="693"/>
      <c r="F50" s="693"/>
      <c r="G50" s="701"/>
      <c r="H50" s="705" t="s">
        <v>1339</v>
      </c>
      <c r="I50" s="701"/>
      <c r="J50" s="2557" t="str">
        <f>入力シート!C25</f>
        <v>久留米市〇〇町１２３</v>
      </c>
      <c r="K50" s="2557"/>
      <c r="L50" s="2557"/>
      <c r="M50" s="2557"/>
    </row>
    <row r="51" spans="2:13" s="28" customFormat="1" ht="20.100000000000001" customHeight="1">
      <c r="B51" s="694"/>
      <c r="G51" s="704"/>
      <c r="H51" s="705" t="s">
        <v>1328</v>
      </c>
      <c r="I51" s="704"/>
      <c r="J51" s="2556" t="str">
        <f>入力シート!C27</f>
        <v>代表取締役　久留米一郎</v>
      </c>
      <c r="K51" s="2556"/>
      <c r="L51" s="2556"/>
      <c r="M51" s="706"/>
    </row>
    <row r="52" spans="2:13" s="28" customFormat="1">
      <c r="B52" s="694"/>
    </row>
    <row r="53" spans="2:13" s="28" customFormat="1">
      <c r="B53" s="2601" t="s">
        <v>1340</v>
      </c>
      <c r="C53" s="2581"/>
      <c r="D53" s="2581"/>
      <c r="E53" s="2581"/>
      <c r="F53" s="2581"/>
      <c r="G53" s="2581"/>
      <c r="H53" s="2581"/>
      <c r="I53" s="2581"/>
      <c r="J53" s="2581"/>
    </row>
    <row r="54" spans="2:13" s="28" customFormat="1" ht="25.35" customHeight="1">
      <c r="B54" s="697"/>
    </row>
    <row r="55" spans="2:13" s="28" customFormat="1">
      <c r="B55" s="2582" t="s">
        <v>8</v>
      </c>
      <c r="C55" s="2582"/>
      <c r="D55" s="2582"/>
      <c r="E55" s="2582"/>
      <c r="F55" s="2582"/>
      <c r="G55" s="2582"/>
      <c r="H55" s="2582"/>
      <c r="I55" s="2582"/>
      <c r="J55" s="2582"/>
      <c r="K55" s="2582"/>
      <c r="L55" s="2582"/>
      <c r="M55" s="2582"/>
    </row>
    <row r="56" spans="2:13" s="28" customFormat="1" ht="25.35" customHeight="1">
      <c r="B56" s="698"/>
    </row>
    <row r="57" spans="2:13" s="28" customFormat="1" ht="40.35" customHeight="1">
      <c r="B57" s="702"/>
      <c r="C57" s="2589" t="s">
        <v>1349</v>
      </c>
      <c r="D57" s="2589"/>
      <c r="E57" s="2590"/>
      <c r="F57" s="2583" t="str">
        <f>入力シート!C10</f>
        <v>○○校区道路改良工事</v>
      </c>
      <c r="G57" s="2584"/>
      <c r="H57" s="2584"/>
      <c r="I57" s="2584"/>
      <c r="J57" s="2584"/>
      <c r="K57" s="2584"/>
      <c r="L57" s="2584"/>
      <c r="M57" s="2585"/>
    </row>
    <row r="58" spans="2:13" s="28" customFormat="1" ht="40.35" customHeight="1">
      <c r="B58" s="702"/>
      <c r="C58" s="2589" t="s">
        <v>1350</v>
      </c>
      <c r="D58" s="2589"/>
      <c r="E58" s="2590"/>
      <c r="F58" s="2586" t="str">
        <f>入力シート!C12</f>
        <v>久留米市○○町</v>
      </c>
      <c r="G58" s="2587"/>
      <c r="H58" s="2587"/>
      <c r="I58" s="2587"/>
      <c r="J58" s="2587"/>
      <c r="K58" s="2587"/>
      <c r="L58" s="2587"/>
      <c r="M58" s="2588"/>
    </row>
    <row r="59" spans="2:13" s="28" customFormat="1" ht="25.35" customHeight="1">
      <c r="B59" s="2596" t="s">
        <v>1341</v>
      </c>
      <c r="C59" s="2596"/>
      <c r="D59" s="134"/>
      <c r="E59" s="134"/>
      <c r="F59" s="134"/>
      <c r="G59" s="134"/>
      <c r="H59" s="134"/>
      <c r="I59" s="134"/>
      <c r="J59" s="134"/>
    </row>
    <row r="60" spans="2:13" s="28" customFormat="1" ht="30" customHeight="1">
      <c r="C60" s="2577" t="s">
        <v>1342</v>
      </c>
      <c r="D60" s="2577"/>
      <c r="E60" s="2594" t="s">
        <v>1326</v>
      </c>
      <c r="F60" s="2595"/>
      <c r="G60" s="2569" t="str">
        <f t="shared" ref="G60" si="0">IF(F33&gt;0,F33," ")</f>
        <v xml:space="preserve"> </v>
      </c>
      <c r="H60" s="2569"/>
      <c r="I60" s="2569"/>
      <c r="J60" s="2591"/>
      <c r="K60" s="2546" t="s">
        <v>1351</v>
      </c>
      <c r="L60" s="2547"/>
      <c r="M60" s="2548"/>
    </row>
    <row r="61" spans="2:13" s="28" customFormat="1" ht="30" customHeight="1">
      <c r="C61" s="2577"/>
      <c r="D61" s="2577"/>
      <c r="E61" s="2571" t="s">
        <v>1328</v>
      </c>
      <c r="F61" s="2572"/>
      <c r="G61" s="2592" t="str">
        <f>入力シート!C20</f>
        <v>久留米三郎</v>
      </c>
      <c r="H61" s="2592"/>
      <c r="I61" s="2592"/>
      <c r="J61" s="2593"/>
      <c r="K61" s="2553"/>
      <c r="L61" s="2597"/>
      <c r="M61" s="2554"/>
    </row>
    <row r="62" spans="2:13" s="28" customFormat="1" ht="30" customHeight="1">
      <c r="C62" s="2577"/>
      <c r="D62" s="2577"/>
      <c r="E62" s="2573" t="s">
        <v>1344</v>
      </c>
      <c r="F62" s="2574"/>
      <c r="G62" s="2575">
        <f>IF(E35&gt;0,E35," ")</f>
        <v>26331</v>
      </c>
      <c r="H62" s="2575"/>
      <c r="I62" s="2575"/>
      <c r="J62" s="2576"/>
      <c r="K62" s="2598"/>
      <c r="L62" s="2599"/>
      <c r="M62" s="2600"/>
    </row>
    <row r="63" spans="2:13" s="28" customFormat="1" ht="25.35" customHeight="1">
      <c r="B63" s="2596" t="s">
        <v>1345</v>
      </c>
      <c r="C63" s="2596"/>
      <c r="D63" s="134"/>
      <c r="E63" s="134"/>
      <c r="F63" s="134"/>
      <c r="G63" s="134"/>
      <c r="H63" s="134"/>
      <c r="I63" s="134"/>
      <c r="J63" s="134"/>
    </row>
    <row r="64" spans="2:13" s="28" customFormat="1" ht="30" customHeight="1">
      <c r="C64" s="2577" t="s">
        <v>1342</v>
      </c>
      <c r="D64" s="2577"/>
      <c r="E64" s="2578" t="s">
        <v>1326</v>
      </c>
      <c r="F64" s="2579"/>
      <c r="G64" s="2569"/>
      <c r="H64" s="2569"/>
      <c r="I64" s="2569"/>
      <c r="J64" s="2549" t="s">
        <v>1343</v>
      </c>
      <c r="K64" s="2550"/>
      <c r="L64" s="2551" t="s">
        <v>1352</v>
      </c>
      <c r="M64" s="2552"/>
    </row>
    <row r="65" spans="2:13" s="28" customFormat="1" ht="30" customHeight="1">
      <c r="C65" s="2577"/>
      <c r="D65" s="2577"/>
      <c r="E65" s="2567" t="s">
        <v>1328</v>
      </c>
      <c r="F65" s="2568"/>
      <c r="G65" s="2570"/>
      <c r="H65" s="2570"/>
      <c r="I65" s="2570"/>
      <c r="J65" s="2565"/>
      <c r="K65" s="2566"/>
      <c r="L65" s="2553" t="s">
        <v>1353</v>
      </c>
      <c r="M65" s="2554"/>
    </row>
    <row r="66" spans="2:13" s="28" customFormat="1" ht="30" customHeight="1">
      <c r="C66" s="2577"/>
      <c r="D66" s="2577"/>
      <c r="E66" s="2558" t="s">
        <v>1344</v>
      </c>
      <c r="F66" s="2559"/>
      <c r="G66" s="2560"/>
      <c r="H66" s="2560"/>
      <c r="I66" s="2560"/>
      <c r="J66" s="2561"/>
      <c r="K66" s="2562"/>
      <c r="L66" s="2563"/>
      <c r="M66" s="2564"/>
    </row>
    <row r="67" spans="2:13" s="28" customFormat="1" ht="30" customHeight="1">
      <c r="C67" s="2577" t="s">
        <v>1342</v>
      </c>
      <c r="D67" s="2577"/>
      <c r="E67" s="2578" t="s">
        <v>1326</v>
      </c>
      <c r="F67" s="2579"/>
      <c r="G67" s="2569"/>
      <c r="H67" s="2569"/>
      <c r="I67" s="2569"/>
      <c r="J67" s="2549" t="s">
        <v>1343</v>
      </c>
      <c r="K67" s="2550"/>
      <c r="L67" s="2551" t="s">
        <v>1352</v>
      </c>
      <c r="M67" s="2552"/>
    </row>
    <row r="68" spans="2:13" s="28" customFormat="1" ht="30" customHeight="1">
      <c r="C68" s="2577"/>
      <c r="D68" s="2577"/>
      <c r="E68" s="2567" t="s">
        <v>1328</v>
      </c>
      <c r="F68" s="2568"/>
      <c r="G68" s="2570"/>
      <c r="H68" s="2570"/>
      <c r="I68" s="2570"/>
      <c r="J68" s="2565"/>
      <c r="K68" s="2566"/>
      <c r="L68" s="2553"/>
      <c r="M68" s="2554"/>
    </row>
    <row r="69" spans="2:13" s="28" customFormat="1" ht="30" customHeight="1">
      <c r="C69" s="2577"/>
      <c r="D69" s="2577"/>
      <c r="E69" s="2558" t="s">
        <v>1344</v>
      </c>
      <c r="F69" s="2559"/>
      <c r="G69" s="2560"/>
      <c r="H69" s="2560"/>
      <c r="I69" s="2560"/>
      <c r="J69" s="2561"/>
      <c r="K69" s="2562"/>
      <c r="L69" s="2563"/>
      <c r="M69" s="2564"/>
    </row>
    <row r="70" spans="2:13" s="28" customFormat="1" ht="30" customHeight="1">
      <c r="C70" s="2577" t="s">
        <v>1342</v>
      </c>
      <c r="D70" s="2577"/>
      <c r="E70" s="2578" t="s">
        <v>1326</v>
      </c>
      <c r="F70" s="2579"/>
      <c r="G70" s="2569"/>
      <c r="H70" s="2569"/>
      <c r="I70" s="2569"/>
      <c r="J70" s="2549" t="s">
        <v>1343</v>
      </c>
      <c r="K70" s="2550"/>
      <c r="L70" s="2551" t="s">
        <v>1352</v>
      </c>
      <c r="M70" s="2552"/>
    </row>
    <row r="71" spans="2:13" s="28" customFormat="1" ht="30" customHeight="1">
      <c r="C71" s="2577"/>
      <c r="D71" s="2577"/>
      <c r="E71" s="2567" t="s">
        <v>1328</v>
      </c>
      <c r="F71" s="2568"/>
      <c r="G71" s="2570"/>
      <c r="H71" s="2570"/>
      <c r="I71" s="2570"/>
      <c r="J71" s="2565"/>
      <c r="K71" s="2566"/>
      <c r="L71" s="2553"/>
      <c r="M71" s="2554"/>
    </row>
    <row r="72" spans="2:13" s="28" customFormat="1" ht="30" customHeight="1">
      <c r="C72" s="2577"/>
      <c r="D72" s="2577"/>
      <c r="E72" s="2558" t="s">
        <v>1344</v>
      </c>
      <c r="F72" s="2559"/>
      <c r="G72" s="2560"/>
      <c r="H72" s="2560"/>
      <c r="I72" s="2560"/>
      <c r="J72" s="2561"/>
      <c r="K72" s="2562"/>
      <c r="L72" s="2563"/>
      <c r="M72" s="2564"/>
    </row>
    <row r="73" spans="2:13" s="28" customFormat="1" ht="20.100000000000001" customHeight="1">
      <c r="B73" s="692"/>
    </row>
    <row r="74" spans="2:13" s="28" customFormat="1">
      <c r="B74" s="2580" t="s">
        <v>1346</v>
      </c>
      <c r="C74" s="2581"/>
      <c r="D74" s="2581"/>
      <c r="E74" s="2581"/>
      <c r="F74" s="2581"/>
      <c r="G74" s="2581"/>
      <c r="H74" s="2581"/>
      <c r="I74" s="2581"/>
      <c r="J74" s="2581"/>
    </row>
  </sheetData>
  <mergeCells count="126">
    <mergeCell ref="B2:C2"/>
    <mergeCell ref="D2:E2"/>
    <mergeCell ref="F2:F4"/>
    <mergeCell ref="H2:H4"/>
    <mergeCell ref="I2:J2"/>
    <mergeCell ref="M2:N2"/>
    <mergeCell ref="B3:C3"/>
    <mergeCell ref="D3:E3"/>
    <mergeCell ref="G3:G4"/>
    <mergeCell ref="I3:J4"/>
    <mergeCell ref="C8:M8"/>
    <mergeCell ref="B10:D10"/>
    <mergeCell ref="H14:I14"/>
    <mergeCell ref="J14:M14"/>
    <mergeCell ref="H15:I15"/>
    <mergeCell ref="J15:M15"/>
    <mergeCell ref="K3:K4"/>
    <mergeCell ref="L3:L4"/>
    <mergeCell ref="M3:N4"/>
    <mergeCell ref="B4:C4"/>
    <mergeCell ref="D4:E4"/>
    <mergeCell ref="K6:M6"/>
    <mergeCell ref="G13:H13"/>
    <mergeCell ref="G11:H11"/>
    <mergeCell ref="H12:M12"/>
    <mergeCell ref="K7:L7"/>
    <mergeCell ref="C24:D24"/>
    <mergeCell ref="E24:M24"/>
    <mergeCell ref="C25:D25"/>
    <mergeCell ref="E25:M25"/>
    <mergeCell ref="C26:D27"/>
    <mergeCell ref="F26:K26"/>
    <mergeCell ref="F27:K27"/>
    <mergeCell ref="H16:I16"/>
    <mergeCell ref="J16:L16"/>
    <mergeCell ref="H17:I17"/>
    <mergeCell ref="J17:M17"/>
    <mergeCell ref="C19:M20"/>
    <mergeCell ref="C22:M22"/>
    <mergeCell ref="C28:D28"/>
    <mergeCell ref="E28:J28"/>
    <mergeCell ref="L28:M28"/>
    <mergeCell ref="C30:D32"/>
    <mergeCell ref="F30:J30"/>
    <mergeCell ref="K30:M30"/>
    <mergeCell ref="F31:J31"/>
    <mergeCell ref="K31:M31"/>
    <mergeCell ref="K32:M32"/>
    <mergeCell ref="E32:H32"/>
    <mergeCell ref="I47:K47"/>
    <mergeCell ref="I49:K49"/>
    <mergeCell ref="B53:J53"/>
    <mergeCell ref="C36:D37"/>
    <mergeCell ref="E36:J36"/>
    <mergeCell ref="E37:J37"/>
    <mergeCell ref="C39:M40"/>
    <mergeCell ref="C33:D35"/>
    <mergeCell ref="F33:J33"/>
    <mergeCell ref="K33:M33"/>
    <mergeCell ref="F34:J34"/>
    <mergeCell ref="K34:M34"/>
    <mergeCell ref="K35:M35"/>
    <mergeCell ref="E35:H35"/>
    <mergeCell ref="B44:M44"/>
    <mergeCell ref="B45:M45"/>
    <mergeCell ref="J43:M43"/>
    <mergeCell ref="C64:D66"/>
    <mergeCell ref="E64:F64"/>
    <mergeCell ref="B74:J74"/>
    <mergeCell ref="B55:M55"/>
    <mergeCell ref="F57:M57"/>
    <mergeCell ref="F58:M58"/>
    <mergeCell ref="C57:E57"/>
    <mergeCell ref="C58:E58"/>
    <mergeCell ref="C60:D62"/>
    <mergeCell ref="G71:I71"/>
    <mergeCell ref="J71:K71"/>
    <mergeCell ref="C67:D69"/>
    <mergeCell ref="E67:F67"/>
    <mergeCell ref="G67:I67"/>
    <mergeCell ref="G60:J60"/>
    <mergeCell ref="G61:J61"/>
    <mergeCell ref="E60:F60"/>
    <mergeCell ref="B59:C59"/>
    <mergeCell ref="B63:C63"/>
    <mergeCell ref="K61:M61"/>
    <mergeCell ref="K62:M62"/>
    <mergeCell ref="E69:F69"/>
    <mergeCell ref="G69:I69"/>
    <mergeCell ref="J69:K69"/>
    <mergeCell ref="C70:D72"/>
    <mergeCell ref="E70:F70"/>
    <mergeCell ref="G70:I70"/>
    <mergeCell ref="J70:K70"/>
    <mergeCell ref="L70:M70"/>
    <mergeCell ref="E71:F71"/>
    <mergeCell ref="J67:K67"/>
    <mergeCell ref="L67:M67"/>
    <mergeCell ref="E68:F68"/>
    <mergeCell ref="G68:I68"/>
    <mergeCell ref="J68:K68"/>
    <mergeCell ref="L68:M68"/>
    <mergeCell ref="K60:M60"/>
    <mergeCell ref="J64:K64"/>
    <mergeCell ref="L64:M64"/>
    <mergeCell ref="L65:M65"/>
    <mergeCell ref="G48:M48"/>
    <mergeCell ref="J51:L51"/>
    <mergeCell ref="J50:M50"/>
    <mergeCell ref="L71:M71"/>
    <mergeCell ref="E72:F72"/>
    <mergeCell ref="G72:I72"/>
    <mergeCell ref="J72:K72"/>
    <mergeCell ref="L72:M72"/>
    <mergeCell ref="L66:M66"/>
    <mergeCell ref="J65:K65"/>
    <mergeCell ref="J66:K66"/>
    <mergeCell ref="E65:F65"/>
    <mergeCell ref="E66:F66"/>
    <mergeCell ref="G64:I64"/>
    <mergeCell ref="G65:I65"/>
    <mergeCell ref="G66:I66"/>
    <mergeCell ref="E61:F61"/>
    <mergeCell ref="E62:F62"/>
    <mergeCell ref="G62:J62"/>
    <mergeCell ref="L69:M69"/>
  </mergeCells>
  <phoneticPr fontId="14"/>
  <printOptions horizontalCentered="1"/>
  <pageMargins left="0.35433070866141736" right="0.15748031496062992" top="0.39370078740157483" bottom="0.39370078740157483" header="0.51181102362204722" footer="0.51181102362204722"/>
  <pageSetup paperSize="9" orientation="portrait" blackAndWhite="1" r:id="rId1"/>
  <rowBreaks count="1" manualBreakCount="1">
    <brk id="4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37"/>
  <sheetViews>
    <sheetView view="pageBreakPreview" zoomScaleNormal="100" zoomScaleSheetLayoutView="100" workbookViewId="0">
      <selection activeCell="F6" sqref="F6:G6"/>
    </sheetView>
  </sheetViews>
  <sheetFormatPr defaultColWidth="8.88671875" defaultRowHeight="13.2"/>
  <cols>
    <col min="1" max="1" width="3.88671875" style="707" customWidth="1"/>
    <col min="2" max="2" width="12.88671875" style="707" customWidth="1"/>
    <col min="3" max="3" width="15.88671875" style="707" customWidth="1"/>
    <col min="4" max="4" width="10.88671875" style="707" customWidth="1"/>
    <col min="5" max="5" width="15.88671875" style="707" customWidth="1"/>
    <col min="6" max="6" width="11.6640625" style="707" customWidth="1"/>
    <col min="7" max="7" width="20.88671875" style="707" customWidth="1"/>
    <col min="8" max="8" width="2.88671875" style="707" customWidth="1"/>
    <col min="9" max="9" width="1.88671875" style="707" customWidth="1"/>
    <col min="10" max="16384" width="8.88671875" style="707"/>
  </cols>
  <sheetData>
    <row r="1" spans="1:8" ht="15" customHeight="1">
      <c r="A1" s="1132" t="s">
        <v>1369</v>
      </c>
      <c r="B1" s="714"/>
      <c r="C1" s="711"/>
      <c r="D1" s="711"/>
      <c r="E1" s="711"/>
      <c r="F1" s="711"/>
      <c r="G1" s="711"/>
    </row>
    <row r="2" spans="1:8" ht="15" customHeight="1">
      <c r="B2" s="709"/>
      <c r="C2" s="717"/>
      <c r="D2" s="717"/>
      <c r="E2" s="717"/>
      <c r="F2" s="717"/>
      <c r="G2" s="1404"/>
      <c r="H2" s="1404" t="s">
        <v>1370</v>
      </c>
    </row>
    <row r="3" spans="1:8" ht="30" customHeight="1">
      <c r="B3" s="2625" t="s">
        <v>1354</v>
      </c>
      <c r="C3" s="2623"/>
      <c r="D3" s="2623"/>
      <c r="E3" s="2623"/>
      <c r="F3" s="2623"/>
      <c r="G3" s="2623"/>
    </row>
    <row r="4" spans="1:8" ht="40.35" customHeight="1">
      <c r="B4" s="2626" t="str">
        <f>"　下記の者は、"&amp;入力シート!C10&amp;"に関し、下記のとおり実務の経験を有することに相違ないことを証明します。"</f>
        <v>　下記の者は、○○校区道路改良工事に関し、下記のとおり実務の経験を有することに相違ないことを証明します。</v>
      </c>
      <c r="C4" s="2627"/>
      <c r="D4" s="2627"/>
      <c r="E4" s="2627"/>
      <c r="F4" s="2627"/>
      <c r="G4" s="2627"/>
      <c r="H4" s="712"/>
    </row>
    <row r="5" spans="1:8" ht="15" customHeight="1">
      <c r="B5" s="708"/>
    </row>
    <row r="6" spans="1:8" ht="15" customHeight="1">
      <c r="B6" s="710"/>
      <c r="C6" s="711"/>
      <c r="D6" s="711"/>
      <c r="E6" s="711"/>
      <c r="F6" s="2203">
        <v>45413</v>
      </c>
      <c r="G6" s="2203"/>
      <c r="H6" s="715"/>
    </row>
    <row r="7" spans="1:8" ht="15" customHeight="1">
      <c r="B7" s="709"/>
    </row>
    <row r="8" spans="1:8" ht="15" customHeight="1">
      <c r="B8" s="714"/>
      <c r="C8" s="711"/>
      <c r="D8" s="711"/>
      <c r="E8" s="1404" t="s">
        <v>1360</v>
      </c>
      <c r="F8" s="2616"/>
      <c r="G8" s="2616"/>
      <c r="H8" s="1132" t="s">
        <v>307</v>
      </c>
    </row>
    <row r="9" spans="1:8" ht="10.35" customHeight="1">
      <c r="B9" s="714"/>
      <c r="C9" s="711"/>
      <c r="D9" s="711"/>
      <c r="E9" s="711"/>
      <c r="F9" s="711"/>
      <c r="G9" s="711"/>
    </row>
    <row r="10" spans="1:8" ht="13.35" customHeight="1">
      <c r="B10" s="2622" t="s">
        <v>8</v>
      </c>
      <c r="C10" s="2623"/>
      <c r="D10" s="2623"/>
      <c r="E10" s="2623"/>
      <c r="F10" s="2623"/>
      <c r="G10" s="2623"/>
    </row>
    <row r="11" spans="1:8" ht="10.35" customHeight="1">
      <c r="B11" s="716"/>
    </row>
    <row r="12" spans="1:8" ht="30" customHeight="1">
      <c r="B12" s="718" t="s">
        <v>1355</v>
      </c>
      <c r="C12" s="725"/>
      <c r="D12" s="718" t="s">
        <v>1356</v>
      </c>
      <c r="E12" s="725"/>
      <c r="F12" s="2621" t="s">
        <v>2436</v>
      </c>
      <c r="G12" s="726" t="s">
        <v>1371</v>
      </c>
      <c r="H12" s="713"/>
    </row>
    <row r="13" spans="1:8" ht="30" customHeight="1">
      <c r="B13" s="718" t="s">
        <v>1361</v>
      </c>
      <c r="C13" s="2624"/>
      <c r="D13" s="2624"/>
      <c r="E13" s="2624"/>
      <c r="F13" s="2621"/>
      <c r="G13" s="727" t="s">
        <v>1372</v>
      </c>
      <c r="H13" s="713"/>
    </row>
    <row r="14" spans="1:8" ht="24.75" customHeight="1">
      <c r="B14" s="718" t="s">
        <v>1357</v>
      </c>
      <c r="C14" s="2621" t="s">
        <v>1358</v>
      </c>
      <c r="D14" s="2621"/>
      <c r="E14" s="2621"/>
      <c r="F14" s="2621" t="s">
        <v>1362</v>
      </c>
      <c r="G14" s="2621"/>
      <c r="H14" s="713"/>
    </row>
    <row r="15" spans="1:8" ht="24.75" customHeight="1">
      <c r="B15" s="725"/>
      <c r="C15" s="2619"/>
      <c r="D15" s="2619"/>
      <c r="E15" s="2619"/>
      <c r="F15" s="2620" t="s">
        <v>1363</v>
      </c>
      <c r="G15" s="2620"/>
      <c r="H15" s="713"/>
    </row>
    <row r="16" spans="1:8" ht="24.75" customHeight="1">
      <c r="B16" s="725"/>
      <c r="C16" s="2619"/>
      <c r="D16" s="2619"/>
      <c r="E16" s="2619"/>
      <c r="F16" s="2620" t="s">
        <v>1363</v>
      </c>
      <c r="G16" s="2620"/>
      <c r="H16" s="713"/>
    </row>
    <row r="17" spans="2:8" ht="24.75" customHeight="1">
      <c r="B17" s="725"/>
      <c r="C17" s="2619"/>
      <c r="D17" s="2619"/>
      <c r="E17" s="2619"/>
      <c r="F17" s="2620" t="s">
        <v>1363</v>
      </c>
      <c r="G17" s="2620"/>
      <c r="H17" s="713"/>
    </row>
    <row r="18" spans="2:8" ht="24.75" customHeight="1">
      <c r="B18" s="725"/>
      <c r="C18" s="2619"/>
      <c r="D18" s="2619"/>
      <c r="E18" s="2619"/>
      <c r="F18" s="2620" t="s">
        <v>1363</v>
      </c>
      <c r="G18" s="2620"/>
      <c r="H18" s="713"/>
    </row>
    <row r="19" spans="2:8" ht="24.75" customHeight="1">
      <c r="B19" s="725"/>
      <c r="C19" s="2619"/>
      <c r="D19" s="2619"/>
      <c r="E19" s="2619"/>
      <c r="F19" s="2620" t="s">
        <v>1363</v>
      </c>
      <c r="G19" s="2620"/>
      <c r="H19" s="713"/>
    </row>
    <row r="20" spans="2:8" ht="24.75" customHeight="1">
      <c r="B20" s="725"/>
      <c r="C20" s="2619"/>
      <c r="D20" s="2619"/>
      <c r="E20" s="2619"/>
      <c r="F20" s="2620" t="s">
        <v>1363</v>
      </c>
      <c r="G20" s="2620"/>
      <c r="H20" s="713"/>
    </row>
    <row r="21" spans="2:8" ht="24.75" customHeight="1">
      <c r="B21" s="725"/>
      <c r="C21" s="2619"/>
      <c r="D21" s="2619"/>
      <c r="E21" s="2619"/>
      <c r="F21" s="2620" t="s">
        <v>1363</v>
      </c>
      <c r="G21" s="2620"/>
      <c r="H21" s="713"/>
    </row>
    <row r="22" spans="2:8" ht="24.75" customHeight="1">
      <c r="B22" s="725"/>
      <c r="C22" s="2619"/>
      <c r="D22" s="2619"/>
      <c r="E22" s="2619"/>
      <c r="F22" s="2620" t="s">
        <v>1363</v>
      </c>
      <c r="G22" s="2620"/>
      <c r="H22" s="713"/>
    </row>
    <row r="23" spans="2:8" ht="24.75" customHeight="1">
      <c r="B23" s="725"/>
      <c r="C23" s="2619"/>
      <c r="D23" s="2619"/>
      <c r="E23" s="2619"/>
      <c r="F23" s="2620" t="s">
        <v>1363</v>
      </c>
      <c r="G23" s="2620"/>
      <c r="H23" s="713"/>
    </row>
    <row r="24" spans="2:8" ht="24.75" customHeight="1">
      <c r="B24" s="725"/>
      <c r="C24" s="2619"/>
      <c r="D24" s="2619"/>
      <c r="E24" s="2619"/>
      <c r="F24" s="2620" t="s">
        <v>1363</v>
      </c>
      <c r="G24" s="2620"/>
      <c r="H24" s="713"/>
    </row>
    <row r="25" spans="2:8" ht="24.75" customHeight="1">
      <c r="B25" s="728"/>
      <c r="C25" s="2617"/>
      <c r="D25" s="2617"/>
      <c r="E25" s="2617"/>
      <c r="F25" s="2618" t="s">
        <v>1363</v>
      </c>
      <c r="G25" s="2618"/>
      <c r="H25" s="713"/>
    </row>
    <row r="26" spans="2:8" ht="24.75" customHeight="1">
      <c r="B26" s="728"/>
      <c r="C26" s="2617"/>
      <c r="D26" s="2617"/>
      <c r="E26" s="2617"/>
      <c r="F26" s="2618" t="s">
        <v>1363</v>
      </c>
      <c r="G26" s="2618"/>
      <c r="H26" s="713"/>
    </row>
    <row r="27" spans="2:8" ht="24.75" customHeight="1">
      <c r="B27" s="728"/>
      <c r="C27" s="2617"/>
      <c r="D27" s="2617"/>
      <c r="E27" s="2617"/>
      <c r="F27" s="2618" t="s">
        <v>1363</v>
      </c>
      <c r="G27" s="2618"/>
      <c r="H27" s="713"/>
    </row>
    <row r="28" spans="2:8" ht="24.75" customHeight="1">
      <c r="B28" s="728"/>
      <c r="C28" s="2617"/>
      <c r="D28" s="2617"/>
      <c r="E28" s="2617"/>
      <c r="F28" s="2618" t="s">
        <v>1363</v>
      </c>
      <c r="G28" s="2618"/>
      <c r="H28" s="713"/>
    </row>
    <row r="29" spans="2:8" ht="24.75" customHeight="1">
      <c r="B29" s="728"/>
      <c r="C29" s="2617"/>
      <c r="D29" s="2617"/>
      <c r="E29" s="2617"/>
      <c r="F29" s="2618" t="s">
        <v>1363</v>
      </c>
      <c r="G29" s="2618"/>
      <c r="H29" s="713"/>
    </row>
    <row r="30" spans="2:8" ht="24.75" customHeight="1">
      <c r="B30" s="728"/>
      <c r="C30" s="2617"/>
      <c r="D30" s="2617"/>
      <c r="E30" s="2617"/>
      <c r="F30" s="2618" t="s">
        <v>1363</v>
      </c>
      <c r="G30" s="2618"/>
      <c r="H30" s="713"/>
    </row>
    <row r="31" spans="2:8" ht="24.75" customHeight="1">
      <c r="B31" s="728"/>
      <c r="C31" s="2617"/>
      <c r="D31" s="2617"/>
      <c r="E31" s="2617"/>
      <c r="F31" s="2618" t="s">
        <v>1363</v>
      </c>
      <c r="G31" s="2618"/>
      <c r="H31" s="713"/>
    </row>
    <row r="32" spans="2:8" ht="23.1" customHeight="1">
      <c r="B32" s="2609"/>
      <c r="C32" s="2609"/>
      <c r="D32" s="2609"/>
      <c r="E32" s="2609"/>
      <c r="F32" s="2610" t="s">
        <v>1359</v>
      </c>
      <c r="G32" s="2611"/>
      <c r="H32" s="713"/>
    </row>
    <row r="33" spans="1:8" ht="13.35" customHeight="1">
      <c r="B33" s="724"/>
      <c r="C33" s="724"/>
      <c r="D33" s="724"/>
      <c r="E33" s="724"/>
      <c r="F33" s="713"/>
      <c r="G33" s="713"/>
      <c r="H33" s="713"/>
    </row>
    <row r="34" spans="1:8">
      <c r="A34" s="720" t="s">
        <v>1364</v>
      </c>
      <c r="B34" s="721"/>
      <c r="C34" s="722"/>
      <c r="D34" s="722"/>
      <c r="E34" s="722"/>
      <c r="F34" s="722"/>
      <c r="G34" s="722"/>
    </row>
    <row r="35" spans="1:8" ht="5.0999999999999996" customHeight="1">
      <c r="A35" s="719"/>
      <c r="B35" s="721"/>
      <c r="C35" s="722"/>
      <c r="D35" s="722"/>
      <c r="E35" s="722"/>
      <c r="F35" s="722"/>
      <c r="G35" s="722"/>
    </row>
    <row r="36" spans="1:8" ht="30" customHeight="1">
      <c r="A36" s="723" t="s">
        <v>1367</v>
      </c>
      <c r="B36" s="2612" t="s">
        <v>1365</v>
      </c>
      <c r="C36" s="2613"/>
      <c r="D36" s="2613"/>
      <c r="E36" s="2613"/>
      <c r="F36" s="2613"/>
      <c r="G36" s="2613"/>
    </row>
    <row r="37" spans="1:8" ht="30" customHeight="1">
      <c r="A37" s="723" t="s">
        <v>1368</v>
      </c>
      <c r="B37" s="2614" t="s">
        <v>1366</v>
      </c>
      <c r="C37" s="2615"/>
      <c r="D37" s="2615"/>
      <c r="E37" s="2615"/>
      <c r="F37" s="2615"/>
      <c r="G37" s="2615"/>
    </row>
  </sheetData>
  <mergeCells count="47">
    <mergeCell ref="B10:G10"/>
    <mergeCell ref="F12:F13"/>
    <mergeCell ref="C13:E13"/>
    <mergeCell ref="B3:G3"/>
    <mergeCell ref="B4:G4"/>
    <mergeCell ref="C14:E14"/>
    <mergeCell ref="F14:G14"/>
    <mergeCell ref="C15:E15"/>
    <mergeCell ref="F15:G15"/>
    <mergeCell ref="C16:E16"/>
    <mergeCell ref="F16:G16"/>
    <mergeCell ref="C17:E17"/>
    <mergeCell ref="F17:G17"/>
    <mergeCell ref="C18:E18"/>
    <mergeCell ref="F18:G18"/>
    <mergeCell ref="C19:E19"/>
    <mergeCell ref="F19:G19"/>
    <mergeCell ref="C20:E20"/>
    <mergeCell ref="F20:G20"/>
    <mergeCell ref="C21:E21"/>
    <mergeCell ref="F21:G21"/>
    <mergeCell ref="C22:E22"/>
    <mergeCell ref="F22:G22"/>
    <mergeCell ref="C28:E28"/>
    <mergeCell ref="F28:G28"/>
    <mergeCell ref="C23:E23"/>
    <mergeCell ref="F23:G23"/>
    <mergeCell ref="C24:E24"/>
    <mergeCell ref="F24:G24"/>
    <mergeCell ref="C25:E25"/>
    <mergeCell ref="F25:G25"/>
    <mergeCell ref="B32:E32"/>
    <mergeCell ref="F32:G32"/>
    <mergeCell ref="B36:G36"/>
    <mergeCell ref="B37:G37"/>
    <mergeCell ref="F6:G6"/>
    <mergeCell ref="F8:G8"/>
    <mergeCell ref="C29:E29"/>
    <mergeCell ref="F29:G29"/>
    <mergeCell ref="C30:E30"/>
    <mergeCell ref="F30:G30"/>
    <mergeCell ref="C31:E31"/>
    <mergeCell ref="F31:G31"/>
    <mergeCell ref="C26:E26"/>
    <mergeCell ref="F26:G26"/>
    <mergeCell ref="C27:E27"/>
    <mergeCell ref="F27:G27"/>
  </mergeCells>
  <phoneticPr fontId="14"/>
  <pageMargins left="0.55118110236220474" right="0.15748031496062992" top="0.59055118110236227" bottom="0.39370078740157483" header="0.51181102362204722" footer="0.51181102362204722"/>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63"/>
  <sheetViews>
    <sheetView view="pageBreakPreview" zoomScaleNormal="100" zoomScaleSheetLayoutView="100" workbookViewId="0">
      <selection activeCell="I5" sqref="I5:J5"/>
    </sheetView>
  </sheetViews>
  <sheetFormatPr defaultRowHeight="13.2"/>
  <cols>
    <col min="1" max="1" width="8.88671875" style="940"/>
    <col min="2" max="2" width="16.33203125" style="940" customWidth="1"/>
    <col min="3" max="3" width="10.33203125" style="940" customWidth="1"/>
    <col min="4" max="4" width="7.88671875" style="940" customWidth="1"/>
    <col min="5" max="5" width="2.44140625" style="940" customWidth="1"/>
    <col min="6" max="6" width="7.6640625" style="940" customWidth="1"/>
    <col min="7" max="7" width="8.88671875" style="940"/>
    <col min="8" max="8" width="2.6640625" style="940" customWidth="1"/>
    <col min="9" max="9" width="8.88671875" style="940"/>
    <col min="10" max="10" width="12.88671875" style="940" customWidth="1"/>
    <col min="11" max="12" width="3.88671875" style="940" customWidth="1"/>
    <col min="13" max="257" width="8.88671875" style="940"/>
    <col min="258" max="258" width="16.33203125" style="940" customWidth="1"/>
    <col min="259" max="259" width="10.33203125" style="940" customWidth="1"/>
    <col min="260" max="260" width="7.88671875" style="940" customWidth="1"/>
    <col min="261" max="261" width="2.44140625" style="940" customWidth="1"/>
    <col min="262" max="262" width="7.6640625" style="940" customWidth="1"/>
    <col min="263" max="263" width="8.88671875" style="940"/>
    <col min="264" max="264" width="2.6640625" style="940" customWidth="1"/>
    <col min="265" max="513" width="8.88671875" style="940"/>
    <col min="514" max="514" width="16.33203125" style="940" customWidth="1"/>
    <col min="515" max="515" width="10.33203125" style="940" customWidth="1"/>
    <col min="516" max="516" width="7.88671875" style="940" customWidth="1"/>
    <col min="517" max="517" width="2.44140625" style="940" customWidth="1"/>
    <col min="518" max="518" width="7.6640625" style="940" customWidth="1"/>
    <col min="519" max="519" width="8.88671875" style="940"/>
    <col min="520" max="520" width="2.6640625" style="940" customWidth="1"/>
    <col min="521" max="769" width="8.88671875" style="940"/>
    <col min="770" max="770" width="16.33203125" style="940" customWidth="1"/>
    <col min="771" max="771" width="10.33203125" style="940" customWidth="1"/>
    <col min="772" max="772" width="7.88671875" style="940" customWidth="1"/>
    <col min="773" max="773" width="2.44140625" style="940" customWidth="1"/>
    <col min="774" max="774" width="7.6640625" style="940" customWidth="1"/>
    <col min="775" max="775" width="8.88671875" style="940"/>
    <col min="776" max="776" width="2.6640625" style="940" customWidth="1"/>
    <col min="777" max="1025" width="8.88671875" style="940"/>
    <col min="1026" max="1026" width="16.33203125" style="940" customWidth="1"/>
    <col min="1027" max="1027" width="10.33203125" style="940" customWidth="1"/>
    <col min="1028" max="1028" width="7.88671875" style="940" customWidth="1"/>
    <col min="1029" max="1029" width="2.44140625" style="940" customWidth="1"/>
    <col min="1030" max="1030" width="7.6640625" style="940" customWidth="1"/>
    <col min="1031" max="1031" width="8.88671875" style="940"/>
    <col min="1032" max="1032" width="2.6640625" style="940" customWidth="1"/>
    <col min="1033" max="1281" width="8.88671875" style="940"/>
    <col min="1282" max="1282" width="16.33203125" style="940" customWidth="1"/>
    <col min="1283" max="1283" width="10.33203125" style="940" customWidth="1"/>
    <col min="1284" max="1284" width="7.88671875" style="940" customWidth="1"/>
    <col min="1285" max="1285" width="2.44140625" style="940" customWidth="1"/>
    <col min="1286" max="1286" width="7.6640625" style="940" customWidth="1"/>
    <col min="1287" max="1287" width="8.88671875" style="940"/>
    <col min="1288" max="1288" width="2.6640625" style="940" customWidth="1"/>
    <col min="1289" max="1537" width="8.88671875" style="940"/>
    <col min="1538" max="1538" width="16.33203125" style="940" customWidth="1"/>
    <col min="1539" max="1539" width="10.33203125" style="940" customWidth="1"/>
    <col min="1540" max="1540" width="7.88671875" style="940" customWidth="1"/>
    <col min="1541" max="1541" width="2.44140625" style="940" customWidth="1"/>
    <col min="1542" max="1542" width="7.6640625" style="940" customWidth="1"/>
    <col min="1543" max="1543" width="8.88671875" style="940"/>
    <col min="1544" max="1544" width="2.6640625" style="940" customWidth="1"/>
    <col min="1545" max="1793" width="8.88671875" style="940"/>
    <col min="1794" max="1794" width="16.33203125" style="940" customWidth="1"/>
    <col min="1795" max="1795" width="10.33203125" style="940" customWidth="1"/>
    <col min="1796" max="1796" width="7.88671875" style="940" customWidth="1"/>
    <col min="1797" max="1797" width="2.44140625" style="940" customWidth="1"/>
    <col min="1798" max="1798" width="7.6640625" style="940" customWidth="1"/>
    <col min="1799" max="1799" width="8.88671875" style="940"/>
    <col min="1800" max="1800" width="2.6640625" style="940" customWidth="1"/>
    <col min="1801" max="2049" width="8.88671875" style="940"/>
    <col min="2050" max="2050" width="16.33203125" style="940" customWidth="1"/>
    <col min="2051" max="2051" width="10.33203125" style="940" customWidth="1"/>
    <col min="2052" max="2052" width="7.88671875" style="940" customWidth="1"/>
    <col min="2053" max="2053" width="2.44140625" style="940" customWidth="1"/>
    <col min="2054" max="2054" width="7.6640625" style="940" customWidth="1"/>
    <col min="2055" max="2055" width="8.88671875" style="940"/>
    <col min="2056" max="2056" width="2.6640625" style="940" customWidth="1"/>
    <col min="2057" max="2305" width="8.88671875" style="940"/>
    <col min="2306" max="2306" width="16.33203125" style="940" customWidth="1"/>
    <col min="2307" max="2307" width="10.33203125" style="940" customWidth="1"/>
    <col min="2308" max="2308" width="7.88671875" style="940" customWidth="1"/>
    <col min="2309" max="2309" width="2.44140625" style="940" customWidth="1"/>
    <col min="2310" max="2310" width="7.6640625" style="940" customWidth="1"/>
    <col min="2311" max="2311" width="8.88671875" style="940"/>
    <col min="2312" max="2312" width="2.6640625" style="940" customWidth="1"/>
    <col min="2313" max="2561" width="8.88671875" style="940"/>
    <col min="2562" max="2562" width="16.33203125" style="940" customWidth="1"/>
    <col min="2563" max="2563" width="10.33203125" style="940" customWidth="1"/>
    <col min="2564" max="2564" width="7.88671875" style="940" customWidth="1"/>
    <col min="2565" max="2565" width="2.44140625" style="940" customWidth="1"/>
    <col min="2566" max="2566" width="7.6640625" style="940" customWidth="1"/>
    <col min="2567" max="2567" width="8.88671875" style="940"/>
    <col min="2568" max="2568" width="2.6640625" style="940" customWidth="1"/>
    <col min="2569" max="2817" width="8.88671875" style="940"/>
    <col min="2818" max="2818" width="16.33203125" style="940" customWidth="1"/>
    <col min="2819" max="2819" width="10.33203125" style="940" customWidth="1"/>
    <col min="2820" max="2820" width="7.88671875" style="940" customWidth="1"/>
    <col min="2821" max="2821" width="2.44140625" style="940" customWidth="1"/>
    <col min="2822" max="2822" width="7.6640625" style="940" customWidth="1"/>
    <col min="2823" max="2823" width="8.88671875" style="940"/>
    <col min="2824" max="2824" width="2.6640625" style="940" customWidth="1"/>
    <col min="2825" max="3073" width="8.88671875" style="940"/>
    <col min="3074" max="3074" width="16.33203125" style="940" customWidth="1"/>
    <col min="3075" max="3075" width="10.33203125" style="940" customWidth="1"/>
    <col min="3076" max="3076" width="7.88671875" style="940" customWidth="1"/>
    <col min="3077" max="3077" width="2.44140625" style="940" customWidth="1"/>
    <col min="3078" max="3078" width="7.6640625" style="940" customWidth="1"/>
    <col min="3079" max="3079" width="8.88671875" style="940"/>
    <col min="3080" max="3080" width="2.6640625" style="940" customWidth="1"/>
    <col min="3081" max="3329" width="8.88671875" style="940"/>
    <col min="3330" max="3330" width="16.33203125" style="940" customWidth="1"/>
    <col min="3331" max="3331" width="10.33203125" style="940" customWidth="1"/>
    <col min="3332" max="3332" width="7.88671875" style="940" customWidth="1"/>
    <col min="3333" max="3333" width="2.44140625" style="940" customWidth="1"/>
    <col min="3334" max="3334" width="7.6640625" style="940" customWidth="1"/>
    <col min="3335" max="3335" width="8.88671875" style="940"/>
    <col min="3336" max="3336" width="2.6640625" style="940" customWidth="1"/>
    <col min="3337" max="3585" width="8.88671875" style="940"/>
    <col min="3586" max="3586" width="16.33203125" style="940" customWidth="1"/>
    <col min="3587" max="3587" width="10.33203125" style="940" customWidth="1"/>
    <col min="3588" max="3588" width="7.88671875" style="940" customWidth="1"/>
    <col min="3589" max="3589" width="2.44140625" style="940" customWidth="1"/>
    <col min="3590" max="3590" width="7.6640625" style="940" customWidth="1"/>
    <col min="3591" max="3591" width="8.88671875" style="940"/>
    <col min="3592" max="3592" width="2.6640625" style="940" customWidth="1"/>
    <col min="3593" max="3841" width="8.88671875" style="940"/>
    <col min="3842" max="3842" width="16.33203125" style="940" customWidth="1"/>
    <col min="3843" max="3843" width="10.33203125" style="940" customWidth="1"/>
    <col min="3844" max="3844" width="7.88671875" style="940" customWidth="1"/>
    <col min="3845" max="3845" width="2.44140625" style="940" customWidth="1"/>
    <col min="3846" max="3846" width="7.6640625" style="940" customWidth="1"/>
    <col min="3847" max="3847" width="8.88671875" style="940"/>
    <col min="3848" max="3848" width="2.6640625" style="940" customWidth="1"/>
    <col min="3849" max="4097" width="8.88671875" style="940"/>
    <col min="4098" max="4098" width="16.33203125" style="940" customWidth="1"/>
    <col min="4099" max="4099" width="10.33203125" style="940" customWidth="1"/>
    <col min="4100" max="4100" width="7.88671875" style="940" customWidth="1"/>
    <col min="4101" max="4101" width="2.44140625" style="940" customWidth="1"/>
    <col min="4102" max="4102" width="7.6640625" style="940" customWidth="1"/>
    <col min="4103" max="4103" width="8.88671875" style="940"/>
    <col min="4104" max="4104" width="2.6640625" style="940" customWidth="1"/>
    <col min="4105" max="4353" width="8.88671875" style="940"/>
    <col min="4354" max="4354" width="16.33203125" style="940" customWidth="1"/>
    <col min="4355" max="4355" width="10.33203125" style="940" customWidth="1"/>
    <col min="4356" max="4356" width="7.88671875" style="940" customWidth="1"/>
    <col min="4357" max="4357" width="2.44140625" style="940" customWidth="1"/>
    <col min="4358" max="4358" width="7.6640625" style="940" customWidth="1"/>
    <col min="4359" max="4359" width="8.88671875" style="940"/>
    <col min="4360" max="4360" width="2.6640625" style="940" customWidth="1"/>
    <col min="4361" max="4609" width="8.88671875" style="940"/>
    <col min="4610" max="4610" width="16.33203125" style="940" customWidth="1"/>
    <col min="4611" max="4611" width="10.33203125" style="940" customWidth="1"/>
    <col min="4612" max="4612" width="7.88671875" style="940" customWidth="1"/>
    <col min="4613" max="4613" width="2.44140625" style="940" customWidth="1"/>
    <col min="4614" max="4614" width="7.6640625" style="940" customWidth="1"/>
    <col min="4615" max="4615" width="8.88671875" style="940"/>
    <col min="4616" max="4616" width="2.6640625" style="940" customWidth="1"/>
    <col min="4617" max="4865" width="8.88671875" style="940"/>
    <col min="4866" max="4866" width="16.33203125" style="940" customWidth="1"/>
    <col min="4867" max="4867" width="10.33203125" style="940" customWidth="1"/>
    <col min="4868" max="4868" width="7.88671875" style="940" customWidth="1"/>
    <col min="4869" max="4869" width="2.44140625" style="940" customWidth="1"/>
    <col min="4870" max="4870" width="7.6640625" style="940" customWidth="1"/>
    <col min="4871" max="4871" width="8.88671875" style="940"/>
    <col min="4872" max="4872" width="2.6640625" style="940" customWidth="1"/>
    <col min="4873" max="5121" width="8.88671875" style="940"/>
    <col min="5122" max="5122" width="16.33203125" style="940" customWidth="1"/>
    <col min="5123" max="5123" width="10.33203125" style="940" customWidth="1"/>
    <col min="5124" max="5124" width="7.88671875" style="940" customWidth="1"/>
    <col min="5125" max="5125" width="2.44140625" style="940" customWidth="1"/>
    <col min="5126" max="5126" width="7.6640625" style="940" customWidth="1"/>
    <col min="5127" max="5127" width="8.88671875" style="940"/>
    <col min="5128" max="5128" width="2.6640625" style="940" customWidth="1"/>
    <col min="5129" max="5377" width="8.88671875" style="940"/>
    <col min="5378" max="5378" width="16.33203125" style="940" customWidth="1"/>
    <col min="5379" max="5379" width="10.33203125" style="940" customWidth="1"/>
    <col min="5380" max="5380" width="7.88671875" style="940" customWidth="1"/>
    <col min="5381" max="5381" width="2.44140625" style="940" customWidth="1"/>
    <col min="5382" max="5382" width="7.6640625" style="940" customWidth="1"/>
    <col min="5383" max="5383" width="8.88671875" style="940"/>
    <col min="5384" max="5384" width="2.6640625" style="940" customWidth="1"/>
    <col min="5385" max="5633" width="8.88671875" style="940"/>
    <col min="5634" max="5634" width="16.33203125" style="940" customWidth="1"/>
    <col min="5635" max="5635" width="10.33203125" style="940" customWidth="1"/>
    <col min="5636" max="5636" width="7.88671875" style="940" customWidth="1"/>
    <col min="5637" max="5637" width="2.44140625" style="940" customWidth="1"/>
    <col min="5638" max="5638" width="7.6640625" style="940" customWidth="1"/>
    <col min="5639" max="5639" width="8.88671875" style="940"/>
    <col min="5640" max="5640" width="2.6640625" style="940" customWidth="1"/>
    <col min="5641" max="5889" width="8.88671875" style="940"/>
    <col min="5890" max="5890" width="16.33203125" style="940" customWidth="1"/>
    <col min="5891" max="5891" width="10.33203125" style="940" customWidth="1"/>
    <col min="5892" max="5892" width="7.88671875" style="940" customWidth="1"/>
    <col min="5893" max="5893" width="2.44140625" style="940" customWidth="1"/>
    <col min="5894" max="5894" width="7.6640625" style="940" customWidth="1"/>
    <col min="5895" max="5895" width="8.88671875" style="940"/>
    <col min="5896" max="5896" width="2.6640625" style="940" customWidth="1"/>
    <col min="5897" max="6145" width="8.88671875" style="940"/>
    <col min="6146" max="6146" width="16.33203125" style="940" customWidth="1"/>
    <col min="6147" max="6147" width="10.33203125" style="940" customWidth="1"/>
    <col min="6148" max="6148" width="7.88671875" style="940" customWidth="1"/>
    <col min="6149" max="6149" width="2.44140625" style="940" customWidth="1"/>
    <col min="6150" max="6150" width="7.6640625" style="940" customWidth="1"/>
    <col min="6151" max="6151" width="8.88671875" style="940"/>
    <col min="6152" max="6152" width="2.6640625" style="940" customWidth="1"/>
    <col min="6153" max="6401" width="8.88671875" style="940"/>
    <col min="6402" max="6402" width="16.33203125" style="940" customWidth="1"/>
    <col min="6403" max="6403" width="10.33203125" style="940" customWidth="1"/>
    <col min="6404" max="6404" width="7.88671875" style="940" customWidth="1"/>
    <col min="6405" max="6405" width="2.44140625" style="940" customWidth="1"/>
    <col min="6406" max="6406" width="7.6640625" style="940" customWidth="1"/>
    <col min="6407" max="6407" width="8.88671875" style="940"/>
    <col min="6408" max="6408" width="2.6640625" style="940" customWidth="1"/>
    <col min="6409" max="6657" width="8.88671875" style="940"/>
    <col min="6658" max="6658" width="16.33203125" style="940" customWidth="1"/>
    <col min="6659" max="6659" width="10.33203125" style="940" customWidth="1"/>
    <col min="6660" max="6660" width="7.88671875" style="940" customWidth="1"/>
    <col min="6661" max="6661" width="2.44140625" style="940" customWidth="1"/>
    <col min="6662" max="6662" width="7.6640625" style="940" customWidth="1"/>
    <col min="6663" max="6663" width="8.88671875" style="940"/>
    <col min="6664" max="6664" width="2.6640625" style="940" customWidth="1"/>
    <col min="6665" max="6913" width="8.88671875" style="940"/>
    <col min="6914" max="6914" width="16.33203125" style="940" customWidth="1"/>
    <col min="6915" max="6915" width="10.33203125" style="940" customWidth="1"/>
    <col min="6916" max="6916" width="7.88671875" style="940" customWidth="1"/>
    <col min="6917" max="6917" width="2.44140625" style="940" customWidth="1"/>
    <col min="6918" max="6918" width="7.6640625" style="940" customWidth="1"/>
    <col min="6919" max="6919" width="8.88671875" style="940"/>
    <col min="6920" max="6920" width="2.6640625" style="940" customWidth="1"/>
    <col min="6921" max="7169" width="8.88671875" style="940"/>
    <col min="7170" max="7170" width="16.33203125" style="940" customWidth="1"/>
    <col min="7171" max="7171" width="10.33203125" style="940" customWidth="1"/>
    <col min="7172" max="7172" width="7.88671875" style="940" customWidth="1"/>
    <col min="7173" max="7173" width="2.44140625" style="940" customWidth="1"/>
    <col min="7174" max="7174" width="7.6640625" style="940" customWidth="1"/>
    <col min="7175" max="7175" width="8.88671875" style="940"/>
    <col min="7176" max="7176" width="2.6640625" style="940" customWidth="1"/>
    <col min="7177" max="7425" width="8.88671875" style="940"/>
    <col min="7426" max="7426" width="16.33203125" style="940" customWidth="1"/>
    <col min="7427" max="7427" width="10.33203125" style="940" customWidth="1"/>
    <col min="7428" max="7428" width="7.88671875" style="940" customWidth="1"/>
    <col min="7429" max="7429" width="2.44140625" style="940" customWidth="1"/>
    <col min="7430" max="7430" width="7.6640625" style="940" customWidth="1"/>
    <col min="7431" max="7431" width="8.88671875" style="940"/>
    <col min="7432" max="7432" width="2.6640625" style="940" customWidth="1"/>
    <col min="7433" max="7681" width="8.88671875" style="940"/>
    <col min="7682" max="7682" width="16.33203125" style="940" customWidth="1"/>
    <col min="7683" max="7683" width="10.33203125" style="940" customWidth="1"/>
    <col min="7684" max="7684" width="7.88671875" style="940" customWidth="1"/>
    <col min="7685" max="7685" width="2.44140625" style="940" customWidth="1"/>
    <col min="7686" max="7686" width="7.6640625" style="940" customWidth="1"/>
    <col min="7687" max="7687" width="8.88671875" style="940"/>
    <col min="7688" max="7688" width="2.6640625" style="940" customWidth="1"/>
    <col min="7689" max="7937" width="8.88671875" style="940"/>
    <col min="7938" max="7938" width="16.33203125" style="940" customWidth="1"/>
    <col min="7939" max="7939" width="10.33203125" style="940" customWidth="1"/>
    <col min="7940" max="7940" width="7.88671875" style="940" customWidth="1"/>
    <col min="7941" max="7941" width="2.44140625" style="940" customWidth="1"/>
    <col min="7942" max="7942" width="7.6640625" style="940" customWidth="1"/>
    <col min="7943" max="7943" width="8.88671875" style="940"/>
    <col min="7944" max="7944" width="2.6640625" style="940" customWidth="1"/>
    <col min="7945" max="8193" width="8.88671875" style="940"/>
    <col min="8194" max="8194" width="16.33203125" style="940" customWidth="1"/>
    <col min="8195" max="8195" width="10.33203125" style="940" customWidth="1"/>
    <col min="8196" max="8196" width="7.88671875" style="940" customWidth="1"/>
    <col min="8197" max="8197" width="2.44140625" style="940" customWidth="1"/>
    <col min="8198" max="8198" width="7.6640625" style="940" customWidth="1"/>
    <col min="8199" max="8199" width="8.88671875" style="940"/>
    <col min="8200" max="8200" width="2.6640625" style="940" customWidth="1"/>
    <col min="8201" max="8449" width="8.88671875" style="940"/>
    <col min="8450" max="8450" width="16.33203125" style="940" customWidth="1"/>
    <col min="8451" max="8451" width="10.33203125" style="940" customWidth="1"/>
    <col min="8452" max="8452" width="7.88671875" style="940" customWidth="1"/>
    <col min="8453" max="8453" width="2.44140625" style="940" customWidth="1"/>
    <col min="8454" max="8454" width="7.6640625" style="940" customWidth="1"/>
    <col min="8455" max="8455" width="8.88671875" style="940"/>
    <col min="8456" max="8456" width="2.6640625" style="940" customWidth="1"/>
    <col min="8457" max="8705" width="8.88671875" style="940"/>
    <col min="8706" max="8706" width="16.33203125" style="940" customWidth="1"/>
    <col min="8707" max="8707" width="10.33203125" style="940" customWidth="1"/>
    <col min="8708" max="8708" width="7.88671875" style="940" customWidth="1"/>
    <col min="8709" max="8709" width="2.44140625" style="940" customWidth="1"/>
    <col min="8710" max="8710" width="7.6640625" style="940" customWidth="1"/>
    <col min="8711" max="8711" width="8.88671875" style="940"/>
    <col min="8712" max="8712" width="2.6640625" style="940" customWidth="1"/>
    <col min="8713" max="8961" width="8.88671875" style="940"/>
    <col min="8962" max="8962" width="16.33203125" style="940" customWidth="1"/>
    <col min="8963" max="8963" width="10.33203125" style="940" customWidth="1"/>
    <col min="8964" max="8964" width="7.88671875" style="940" customWidth="1"/>
    <col min="8965" max="8965" width="2.44140625" style="940" customWidth="1"/>
    <col min="8966" max="8966" width="7.6640625" style="940" customWidth="1"/>
    <col min="8967" max="8967" width="8.88671875" style="940"/>
    <col min="8968" max="8968" width="2.6640625" style="940" customWidth="1"/>
    <col min="8969" max="9217" width="8.88671875" style="940"/>
    <col min="9218" max="9218" width="16.33203125" style="940" customWidth="1"/>
    <col min="9219" max="9219" width="10.33203125" style="940" customWidth="1"/>
    <col min="9220" max="9220" width="7.88671875" style="940" customWidth="1"/>
    <col min="9221" max="9221" width="2.44140625" style="940" customWidth="1"/>
    <col min="9222" max="9222" width="7.6640625" style="940" customWidth="1"/>
    <col min="9223" max="9223" width="8.88671875" style="940"/>
    <col min="9224" max="9224" width="2.6640625" style="940" customWidth="1"/>
    <col min="9225" max="9473" width="8.88671875" style="940"/>
    <col min="9474" max="9474" width="16.33203125" style="940" customWidth="1"/>
    <col min="9475" max="9475" width="10.33203125" style="940" customWidth="1"/>
    <col min="9476" max="9476" width="7.88671875" style="940" customWidth="1"/>
    <col min="9477" max="9477" width="2.44140625" style="940" customWidth="1"/>
    <col min="9478" max="9478" width="7.6640625" style="940" customWidth="1"/>
    <col min="9479" max="9479" width="8.88671875" style="940"/>
    <col min="9480" max="9480" width="2.6640625" style="940" customWidth="1"/>
    <col min="9481" max="9729" width="8.88671875" style="940"/>
    <col min="9730" max="9730" width="16.33203125" style="940" customWidth="1"/>
    <col min="9731" max="9731" width="10.33203125" style="940" customWidth="1"/>
    <col min="9732" max="9732" width="7.88671875" style="940" customWidth="1"/>
    <col min="9733" max="9733" width="2.44140625" style="940" customWidth="1"/>
    <col min="9734" max="9734" width="7.6640625" style="940" customWidth="1"/>
    <col min="9735" max="9735" width="8.88671875" style="940"/>
    <col min="9736" max="9736" width="2.6640625" style="940" customWidth="1"/>
    <col min="9737" max="9985" width="8.88671875" style="940"/>
    <col min="9986" max="9986" width="16.33203125" style="940" customWidth="1"/>
    <col min="9987" max="9987" width="10.33203125" style="940" customWidth="1"/>
    <col min="9988" max="9988" width="7.88671875" style="940" customWidth="1"/>
    <col min="9989" max="9989" width="2.44140625" style="940" customWidth="1"/>
    <col min="9990" max="9990" width="7.6640625" style="940" customWidth="1"/>
    <col min="9991" max="9991" width="8.88671875" style="940"/>
    <col min="9992" max="9992" width="2.6640625" style="940" customWidth="1"/>
    <col min="9993" max="10241" width="8.88671875" style="940"/>
    <col min="10242" max="10242" width="16.33203125" style="940" customWidth="1"/>
    <col min="10243" max="10243" width="10.33203125" style="940" customWidth="1"/>
    <col min="10244" max="10244" width="7.88671875" style="940" customWidth="1"/>
    <col min="10245" max="10245" width="2.44140625" style="940" customWidth="1"/>
    <col min="10246" max="10246" width="7.6640625" style="940" customWidth="1"/>
    <col min="10247" max="10247" width="8.88671875" style="940"/>
    <col min="10248" max="10248" width="2.6640625" style="940" customWidth="1"/>
    <col min="10249" max="10497" width="8.88671875" style="940"/>
    <col min="10498" max="10498" width="16.33203125" style="940" customWidth="1"/>
    <col min="10499" max="10499" width="10.33203125" style="940" customWidth="1"/>
    <col min="10500" max="10500" width="7.88671875" style="940" customWidth="1"/>
    <col min="10501" max="10501" width="2.44140625" style="940" customWidth="1"/>
    <col min="10502" max="10502" width="7.6640625" style="940" customWidth="1"/>
    <col min="10503" max="10503" width="8.88671875" style="940"/>
    <col min="10504" max="10504" width="2.6640625" style="940" customWidth="1"/>
    <col min="10505" max="10753" width="8.88671875" style="940"/>
    <col min="10754" max="10754" width="16.33203125" style="940" customWidth="1"/>
    <col min="10755" max="10755" width="10.33203125" style="940" customWidth="1"/>
    <col min="10756" max="10756" width="7.88671875" style="940" customWidth="1"/>
    <col min="10757" max="10757" width="2.44140625" style="940" customWidth="1"/>
    <col min="10758" max="10758" width="7.6640625" style="940" customWidth="1"/>
    <col min="10759" max="10759" width="8.88671875" style="940"/>
    <col min="10760" max="10760" width="2.6640625" style="940" customWidth="1"/>
    <col min="10761" max="11009" width="8.88671875" style="940"/>
    <col min="11010" max="11010" width="16.33203125" style="940" customWidth="1"/>
    <col min="11011" max="11011" width="10.33203125" style="940" customWidth="1"/>
    <col min="11012" max="11012" width="7.88671875" style="940" customWidth="1"/>
    <col min="11013" max="11013" width="2.44140625" style="940" customWidth="1"/>
    <col min="11014" max="11014" width="7.6640625" style="940" customWidth="1"/>
    <col min="11015" max="11015" width="8.88671875" style="940"/>
    <col min="11016" max="11016" width="2.6640625" style="940" customWidth="1"/>
    <col min="11017" max="11265" width="8.88671875" style="940"/>
    <col min="11266" max="11266" width="16.33203125" style="940" customWidth="1"/>
    <col min="11267" max="11267" width="10.33203125" style="940" customWidth="1"/>
    <col min="11268" max="11268" width="7.88671875" style="940" customWidth="1"/>
    <col min="11269" max="11269" width="2.44140625" style="940" customWidth="1"/>
    <col min="11270" max="11270" width="7.6640625" style="940" customWidth="1"/>
    <col min="11271" max="11271" width="8.88671875" style="940"/>
    <col min="11272" max="11272" width="2.6640625" style="940" customWidth="1"/>
    <col min="11273" max="11521" width="8.88671875" style="940"/>
    <col min="11522" max="11522" width="16.33203125" style="940" customWidth="1"/>
    <col min="11523" max="11523" width="10.33203125" style="940" customWidth="1"/>
    <col min="11524" max="11524" width="7.88671875" style="940" customWidth="1"/>
    <col min="11525" max="11525" width="2.44140625" style="940" customWidth="1"/>
    <col min="11526" max="11526" width="7.6640625" style="940" customWidth="1"/>
    <col min="11527" max="11527" width="8.88671875" style="940"/>
    <col min="11528" max="11528" width="2.6640625" style="940" customWidth="1"/>
    <col min="11529" max="11777" width="8.88671875" style="940"/>
    <col min="11778" max="11778" width="16.33203125" style="940" customWidth="1"/>
    <col min="11779" max="11779" width="10.33203125" style="940" customWidth="1"/>
    <col min="11780" max="11780" width="7.88671875" style="940" customWidth="1"/>
    <col min="11781" max="11781" width="2.44140625" style="940" customWidth="1"/>
    <col min="11782" max="11782" width="7.6640625" style="940" customWidth="1"/>
    <col min="11783" max="11783" width="8.88671875" style="940"/>
    <col min="11784" max="11784" width="2.6640625" style="940" customWidth="1"/>
    <col min="11785" max="12033" width="8.88671875" style="940"/>
    <col min="12034" max="12034" width="16.33203125" style="940" customWidth="1"/>
    <col min="12035" max="12035" width="10.33203125" style="940" customWidth="1"/>
    <col min="12036" max="12036" width="7.88671875" style="940" customWidth="1"/>
    <col min="12037" max="12037" width="2.44140625" style="940" customWidth="1"/>
    <col min="12038" max="12038" width="7.6640625" style="940" customWidth="1"/>
    <col min="12039" max="12039" width="8.88671875" style="940"/>
    <col min="12040" max="12040" width="2.6640625" style="940" customWidth="1"/>
    <col min="12041" max="12289" width="8.88671875" style="940"/>
    <col min="12290" max="12290" width="16.33203125" style="940" customWidth="1"/>
    <col min="12291" max="12291" width="10.33203125" style="940" customWidth="1"/>
    <col min="12292" max="12292" width="7.88671875" style="940" customWidth="1"/>
    <col min="12293" max="12293" width="2.44140625" style="940" customWidth="1"/>
    <col min="12294" max="12294" width="7.6640625" style="940" customWidth="1"/>
    <col min="12295" max="12295" width="8.88671875" style="940"/>
    <col min="12296" max="12296" width="2.6640625" style="940" customWidth="1"/>
    <col min="12297" max="12545" width="8.88671875" style="940"/>
    <col min="12546" max="12546" width="16.33203125" style="940" customWidth="1"/>
    <col min="12547" max="12547" width="10.33203125" style="940" customWidth="1"/>
    <col min="12548" max="12548" width="7.88671875" style="940" customWidth="1"/>
    <col min="12549" max="12549" width="2.44140625" style="940" customWidth="1"/>
    <col min="12550" max="12550" width="7.6640625" style="940" customWidth="1"/>
    <col min="12551" max="12551" width="8.88671875" style="940"/>
    <col min="12552" max="12552" width="2.6640625" style="940" customWidth="1"/>
    <col min="12553" max="12801" width="8.88671875" style="940"/>
    <col min="12802" max="12802" width="16.33203125" style="940" customWidth="1"/>
    <col min="12803" max="12803" width="10.33203125" style="940" customWidth="1"/>
    <col min="12804" max="12804" width="7.88671875" style="940" customWidth="1"/>
    <col min="12805" max="12805" width="2.44140625" style="940" customWidth="1"/>
    <col min="12806" max="12806" width="7.6640625" style="940" customWidth="1"/>
    <col min="12807" max="12807" width="8.88671875" style="940"/>
    <col min="12808" max="12808" width="2.6640625" style="940" customWidth="1"/>
    <col min="12809" max="13057" width="8.88671875" style="940"/>
    <col min="13058" max="13058" width="16.33203125" style="940" customWidth="1"/>
    <col min="13059" max="13059" width="10.33203125" style="940" customWidth="1"/>
    <col min="13060" max="13060" width="7.88671875" style="940" customWidth="1"/>
    <col min="13061" max="13061" width="2.44140625" style="940" customWidth="1"/>
    <col min="13062" max="13062" width="7.6640625" style="940" customWidth="1"/>
    <col min="13063" max="13063" width="8.88671875" style="940"/>
    <col min="13064" max="13064" width="2.6640625" style="940" customWidth="1"/>
    <col min="13065" max="13313" width="8.88671875" style="940"/>
    <col min="13314" max="13314" width="16.33203125" style="940" customWidth="1"/>
    <col min="13315" max="13315" width="10.33203125" style="940" customWidth="1"/>
    <col min="13316" max="13316" width="7.88671875" style="940" customWidth="1"/>
    <col min="13317" max="13317" width="2.44140625" style="940" customWidth="1"/>
    <col min="13318" max="13318" width="7.6640625" style="940" customWidth="1"/>
    <col min="13319" max="13319" width="8.88671875" style="940"/>
    <col min="13320" max="13320" width="2.6640625" style="940" customWidth="1"/>
    <col min="13321" max="13569" width="8.88671875" style="940"/>
    <col min="13570" max="13570" width="16.33203125" style="940" customWidth="1"/>
    <col min="13571" max="13571" width="10.33203125" style="940" customWidth="1"/>
    <col min="13572" max="13572" width="7.88671875" style="940" customWidth="1"/>
    <col min="13573" max="13573" width="2.44140625" style="940" customWidth="1"/>
    <col min="13574" max="13574" width="7.6640625" style="940" customWidth="1"/>
    <col min="13575" max="13575" width="8.88671875" style="940"/>
    <col min="13576" max="13576" width="2.6640625" style="940" customWidth="1"/>
    <col min="13577" max="13825" width="8.88671875" style="940"/>
    <col min="13826" max="13826" width="16.33203125" style="940" customWidth="1"/>
    <col min="13827" max="13827" width="10.33203125" style="940" customWidth="1"/>
    <col min="13828" max="13828" width="7.88671875" style="940" customWidth="1"/>
    <col min="13829" max="13829" width="2.44140625" style="940" customWidth="1"/>
    <col min="13830" max="13830" width="7.6640625" style="940" customWidth="1"/>
    <col min="13831" max="13831" width="8.88671875" style="940"/>
    <col min="13832" max="13832" width="2.6640625" style="940" customWidth="1"/>
    <col min="13833" max="14081" width="8.88671875" style="940"/>
    <col min="14082" max="14082" width="16.33203125" style="940" customWidth="1"/>
    <col min="14083" max="14083" width="10.33203125" style="940" customWidth="1"/>
    <col min="14084" max="14084" width="7.88671875" style="940" customWidth="1"/>
    <col min="14085" max="14085" width="2.44140625" style="940" customWidth="1"/>
    <col min="14086" max="14086" width="7.6640625" style="940" customWidth="1"/>
    <col min="14087" max="14087" width="8.88671875" style="940"/>
    <col min="14088" max="14088" width="2.6640625" style="940" customWidth="1"/>
    <col min="14089" max="14337" width="8.88671875" style="940"/>
    <col min="14338" max="14338" width="16.33203125" style="940" customWidth="1"/>
    <col min="14339" max="14339" width="10.33203125" style="940" customWidth="1"/>
    <col min="14340" max="14340" width="7.88671875" style="940" customWidth="1"/>
    <col min="14341" max="14341" width="2.44140625" style="940" customWidth="1"/>
    <col min="14342" max="14342" width="7.6640625" style="940" customWidth="1"/>
    <col min="14343" max="14343" width="8.88671875" style="940"/>
    <col min="14344" max="14344" width="2.6640625" style="940" customWidth="1"/>
    <col min="14345" max="14593" width="8.88671875" style="940"/>
    <col min="14594" max="14594" width="16.33203125" style="940" customWidth="1"/>
    <col min="14595" max="14595" width="10.33203125" style="940" customWidth="1"/>
    <col min="14596" max="14596" width="7.88671875" style="940" customWidth="1"/>
    <col min="14597" max="14597" width="2.44140625" style="940" customWidth="1"/>
    <col min="14598" max="14598" width="7.6640625" style="940" customWidth="1"/>
    <col min="14599" max="14599" width="8.88671875" style="940"/>
    <col min="14600" max="14600" width="2.6640625" style="940" customWidth="1"/>
    <col min="14601" max="14849" width="8.88671875" style="940"/>
    <col min="14850" max="14850" width="16.33203125" style="940" customWidth="1"/>
    <col min="14851" max="14851" width="10.33203125" style="940" customWidth="1"/>
    <col min="14852" max="14852" width="7.88671875" style="940" customWidth="1"/>
    <col min="14853" max="14853" width="2.44140625" style="940" customWidth="1"/>
    <col min="14854" max="14854" width="7.6640625" style="940" customWidth="1"/>
    <col min="14855" max="14855" width="8.88671875" style="940"/>
    <col min="14856" max="14856" width="2.6640625" style="940" customWidth="1"/>
    <col min="14857" max="15105" width="8.88671875" style="940"/>
    <col min="15106" max="15106" width="16.33203125" style="940" customWidth="1"/>
    <col min="15107" max="15107" width="10.33203125" style="940" customWidth="1"/>
    <col min="15108" max="15108" width="7.88671875" style="940" customWidth="1"/>
    <col min="15109" max="15109" width="2.44140625" style="940" customWidth="1"/>
    <col min="15110" max="15110" width="7.6640625" style="940" customWidth="1"/>
    <col min="15111" max="15111" width="8.88671875" style="940"/>
    <col min="15112" max="15112" width="2.6640625" style="940" customWidth="1"/>
    <col min="15113" max="15361" width="8.88671875" style="940"/>
    <col min="15362" max="15362" width="16.33203125" style="940" customWidth="1"/>
    <col min="15363" max="15363" width="10.33203125" style="940" customWidth="1"/>
    <col min="15364" max="15364" width="7.88671875" style="940" customWidth="1"/>
    <col min="15365" max="15365" width="2.44140625" style="940" customWidth="1"/>
    <col min="15366" max="15366" width="7.6640625" style="940" customWidth="1"/>
    <col min="15367" max="15367" width="8.88671875" style="940"/>
    <col min="15368" max="15368" width="2.6640625" style="940" customWidth="1"/>
    <col min="15369" max="15617" width="8.88671875" style="940"/>
    <col min="15618" max="15618" width="16.33203125" style="940" customWidth="1"/>
    <col min="15619" max="15619" width="10.33203125" style="940" customWidth="1"/>
    <col min="15620" max="15620" width="7.88671875" style="940" customWidth="1"/>
    <col min="15621" max="15621" width="2.44140625" style="940" customWidth="1"/>
    <col min="15622" max="15622" width="7.6640625" style="940" customWidth="1"/>
    <col min="15623" max="15623" width="8.88671875" style="940"/>
    <col min="15624" max="15624" width="2.6640625" style="940" customWidth="1"/>
    <col min="15625" max="15873" width="8.88671875" style="940"/>
    <col min="15874" max="15874" width="16.33203125" style="940" customWidth="1"/>
    <col min="15875" max="15875" width="10.33203125" style="940" customWidth="1"/>
    <col min="15876" max="15876" width="7.88671875" style="940" customWidth="1"/>
    <col min="15877" max="15877" width="2.44140625" style="940" customWidth="1"/>
    <col min="15878" max="15878" width="7.6640625" style="940" customWidth="1"/>
    <col min="15879" max="15879" width="8.88671875" style="940"/>
    <col min="15880" max="15880" width="2.6640625" style="940" customWidth="1"/>
    <col min="15881" max="16129" width="8.88671875" style="940"/>
    <col min="16130" max="16130" width="16.33203125" style="940" customWidth="1"/>
    <col min="16131" max="16131" width="10.33203125" style="940" customWidth="1"/>
    <col min="16132" max="16132" width="7.88671875" style="940" customWidth="1"/>
    <col min="16133" max="16133" width="2.44140625" style="940" customWidth="1"/>
    <col min="16134" max="16134" width="7.6640625" style="940" customWidth="1"/>
    <col min="16135" max="16135" width="8.88671875" style="940"/>
    <col min="16136" max="16136" width="2.6640625" style="940" customWidth="1"/>
    <col min="16137" max="16384" width="8.88671875" style="940"/>
  </cols>
  <sheetData>
    <row r="1" spans="1:12" ht="22.5" customHeight="1">
      <c r="A1" s="939" t="s">
        <v>1738</v>
      </c>
      <c r="B1" s="965" t="str">
        <f>入力シート!C4</f>
        <v>街第101号</v>
      </c>
    </row>
    <row r="2" spans="1:12" ht="22.5" customHeight="1">
      <c r="A2" s="939" t="s">
        <v>1739</v>
      </c>
      <c r="B2" s="966"/>
      <c r="C2" s="941"/>
    </row>
    <row r="4" spans="1:12" ht="17.25" customHeight="1">
      <c r="A4" s="2637" t="s">
        <v>1740</v>
      </c>
      <c r="B4" s="2637"/>
      <c r="C4" s="2637"/>
      <c r="D4" s="2637"/>
      <c r="E4" s="2637"/>
      <c r="F4" s="2637"/>
      <c r="G4" s="2637"/>
      <c r="H4" s="2637"/>
      <c r="I4" s="2637"/>
      <c r="J4" s="2637"/>
      <c r="K4" s="2637"/>
    </row>
    <row r="5" spans="1:12" ht="15.75" customHeight="1">
      <c r="A5" s="942"/>
      <c r="B5" s="942"/>
      <c r="C5" s="942"/>
      <c r="D5" s="942"/>
      <c r="E5" s="942"/>
      <c r="F5" s="942"/>
      <c r="G5" s="942"/>
      <c r="H5" s="942"/>
      <c r="I5" s="2203">
        <v>45413</v>
      </c>
      <c r="J5" s="2203"/>
      <c r="K5" s="971"/>
    </row>
    <row r="6" spans="1:12">
      <c r="A6" s="942"/>
      <c r="B6" s="942"/>
      <c r="C6" s="942"/>
      <c r="D6" s="942"/>
      <c r="E6" s="942"/>
      <c r="F6" s="942"/>
      <c r="G6" s="942"/>
      <c r="H6" s="942"/>
      <c r="I6" s="942"/>
      <c r="J6" s="942"/>
      <c r="K6" s="942"/>
    </row>
    <row r="7" spans="1:12" ht="13.5" customHeight="1">
      <c r="A7" s="2638" t="str">
        <f>入力シート!C5</f>
        <v>久留米市長</v>
      </c>
      <c r="B7" s="2638"/>
      <c r="C7" s="942" t="s">
        <v>1770</v>
      </c>
      <c r="D7" s="942"/>
      <c r="E7" s="942"/>
      <c r="F7" s="942"/>
      <c r="G7" s="942"/>
      <c r="H7" s="942"/>
      <c r="I7" s="942"/>
      <c r="J7" s="942"/>
      <c r="K7" s="942"/>
    </row>
    <row r="8" spans="1:12">
      <c r="A8" s="942"/>
      <c r="B8" s="942"/>
      <c r="C8" s="942"/>
      <c r="D8" s="944" t="s">
        <v>1741</v>
      </c>
      <c r="F8" s="2636" t="s">
        <v>1742</v>
      </c>
      <c r="G8" s="2636"/>
      <c r="H8" s="945"/>
      <c r="I8" s="2630" t="str">
        <f>入力シート!C25</f>
        <v>久留米市〇〇町１２３</v>
      </c>
      <c r="J8" s="2630"/>
      <c r="K8" s="2630"/>
      <c r="L8" s="2630"/>
    </row>
    <row r="9" spans="1:12">
      <c r="A9" s="942"/>
      <c r="B9" s="942"/>
      <c r="C9" s="942"/>
      <c r="D9" s="942"/>
      <c r="E9" s="942"/>
      <c r="F9" s="2636" t="s">
        <v>1743</v>
      </c>
      <c r="G9" s="2636"/>
      <c r="H9" s="945"/>
      <c r="I9" s="2630" t="str">
        <f>入力シート!C26</f>
        <v>(株）○○○○建設</v>
      </c>
      <c r="J9" s="2630"/>
      <c r="K9" s="2630"/>
      <c r="L9" s="2630"/>
    </row>
    <row r="10" spans="1:12">
      <c r="A10" s="942"/>
      <c r="B10" s="942"/>
      <c r="C10" s="942"/>
      <c r="D10" s="942"/>
      <c r="E10" s="942"/>
      <c r="F10" s="2636" t="s">
        <v>1744</v>
      </c>
      <c r="G10" s="2636"/>
      <c r="H10" s="945"/>
      <c r="I10" s="2630" t="str">
        <f>入力シート!C27</f>
        <v>代表取締役　久留米一郎</v>
      </c>
      <c r="J10" s="2630"/>
      <c r="K10" s="2630"/>
      <c r="L10" s="940" t="s">
        <v>307</v>
      </c>
    </row>
    <row r="11" spans="1:12" ht="12" customHeight="1">
      <c r="A11" s="942"/>
      <c r="B11" s="942"/>
      <c r="C11" s="942"/>
      <c r="D11" s="942"/>
      <c r="E11" s="942"/>
      <c r="F11" s="942"/>
      <c r="G11" s="942"/>
      <c r="H11" s="942"/>
      <c r="I11" s="942"/>
      <c r="J11" s="942"/>
      <c r="K11" s="942"/>
    </row>
    <row r="12" spans="1:12">
      <c r="A12" s="942" t="s">
        <v>1745</v>
      </c>
      <c r="B12" s="942"/>
      <c r="C12" s="942"/>
      <c r="D12" s="942"/>
      <c r="E12" s="942"/>
      <c r="F12" s="942"/>
      <c r="G12" s="942"/>
      <c r="H12" s="942"/>
      <c r="I12" s="942"/>
      <c r="J12" s="942"/>
      <c r="K12" s="942"/>
    </row>
    <row r="13" spans="1:12" ht="8.25" customHeight="1">
      <c r="A13" s="942"/>
      <c r="B13" s="942"/>
      <c r="C13" s="942"/>
      <c r="D13" s="942"/>
      <c r="E13" s="942"/>
      <c r="F13" s="942"/>
      <c r="G13" s="942"/>
      <c r="H13" s="942"/>
      <c r="I13" s="942"/>
      <c r="J13" s="942"/>
      <c r="K13" s="942"/>
    </row>
    <row r="14" spans="1:12" ht="16.5" customHeight="1">
      <c r="A14" s="942" t="s">
        <v>1746</v>
      </c>
      <c r="B14" s="942"/>
      <c r="C14" s="2633" t="str">
        <f>入力シート!C10</f>
        <v>○○校区道路改良工事</v>
      </c>
      <c r="D14" s="2633"/>
      <c r="E14" s="2633"/>
      <c r="F14" s="2633"/>
      <c r="G14" s="2633"/>
      <c r="H14" s="2633"/>
      <c r="I14" s="947"/>
      <c r="J14" s="947"/>
      <c r="K14" s="942"/>
    </row>
    <row r="15" spans="1:12" ht="16.5" customHeight="1">
      <c r="A15" s="942" t="s">
        <v>1747</v>
      </c>
      <c r="B15" s="942"/>
      <c r="C15" s="2634">
        <f>入力シート!C13</f>
        <v>45383</v>
      </c>
      <c r="D15" s="2634"/>
      <c r="E15" s="2634"/>
      <c r="F15" s="2634"/>
      <c r="G15" s="2634"/>
      <c r="H15" s="947"/>
      <c r="I15" s="947"/>
      <c r="J15" s="947"/>
      <c r="K15" s="942"/>
    </row>
    <row r="16" spans="1:12" ht="16.5" customHeight="1">
      <c r="A16" s="942" t="s">
        <v>1748</v>
      </c>
      <c r="B16" s="942"/>
      <c r="C16" s="2635">
        <f>入力シート!C24</f>
        <v>13000000</v>
      </c>
      <c r="D16" s="2635"/>
      <c r="E16" s="2635"/>
      <c r="F16" s="2635"/>
      <c r="G16" s="967" t="s">
        <v>1397</v>
      </c>
      <c r="H16" s="947"/>
      <c r="I16" s="947"/>
      <c r="J16" s="947"/>
      <c r="K16" s="942"/>
    </row>
    <row r="17" spans="1:11" ht="16.5" customHeight="1">
      <c r="A17" s="942" t="s">
        <v>1749</v>
      </c>
      <c r="B17" s="942"/>
      <c r="C17" s="942"/>
      <c r="D17" s="942"/>
      <c r="E17" s="942"/>
      <c r="F17" s="942"/>
      <c r="G17" s="942"/>
      <c r="H17" s="942"/>
      <c r="I17" s="942"/>
      <c r="J17" s="942"/>
      <c r="K17" s="942"/>
    </row>
    <row r="18" spans="1:11" ht="6.75" customHeight="1">
      <c r="A18" s="942"/>
      <c r="B18" s="942"/>
      <c r="C18" s="942"/>
      <c r="D18" s="942"/>
      <c r="E18" s="942"/>
      <c r="F18" s="942"/>
      <c r="G18" s="942"/>
      <c r="H18" s="942"/>
      <c r="I18" s="942"/>
      <c r="J18" s="942"/>
      <c r="K18" s="942"/>
    </row>
    <row r="19" spans="1:11">
      <c r="A19" s="942" t="s">
        <v>1750</v>
      </c>
      <c r="B19" s="942"/>
      <c r="C19" s="942"/>
      <c r="D19" s="942"/>
      <c r="E19" s="942"/>
      <c r="F19" s="942"/>
      <c r="G19" s="942"/>
      <c r="H19" s="942"/>
      <c r="I19" s="942"/>
      <c r="J19" s="942"/>
      <c r="K19" s="942"/>
    </row>
    <row r="20" spans="1:11">
      <c r="A20" s="942" t="s">
        <v>1751</v>
      </c>
      <c r="B20" s="942"/>
      <c r="C20" s="948"/>
      <c r="D20" s="2631"/>
      <c r="E20" s="2631"/>
      <c r="F20" s="967" t="s">
        <v>1752</v>
      </c>
      <c r="G20" s="942"/>
      <c r="H20" s="942"/>
      <c r="I20" s="942"/>
      <c r="J20" s="942"/>
      <c r="K20" s="942"/>
    </row>
    <row r="21" spans="1:11">
      <c r="A21" s="942" t="s">
        <v>1753</v>
      </c>
      <c r="B21" s="942"/>
      <c r="C21" s="949" t="s">
        <v>1754</v>
      </c>
      <c r="D21" s="2632"/>
      <c r="E21" s="2632"/>
      <c r="F21" s="968" t="s">
        <v>1755</v>
      </c>
      <c r="G21" s="942"/>
      <c r="H21" s="942"/>
      <c r="I21" s="942"/>
      <c r="J21" s="942"/>
      <c r="K21" s="942"/>
    </row>
    <row r="22" spans="1:11">
      <c r="A22" s="942" t="s">
        <v>1756</v>
      </c>
      <c r="B22" s="942"/>
      <c r="C22" s="2632"/>
      <c r="D22" s="2632"/>
      <c r="E22" s="2632"/>
      <c r="F22" s="968" t="s">
        <v>1757</v>
      </c>
      <c r="G22" s="969" t="s">
        <v>1758</v>
      </c>
      <c r="H22" s="942"/>
      <c r="I22" s="942"/>
      <c r="J22" s="942"/>
      <c r="K22" s="942"/>
    </row>
    <row r="23" spans="1:11" ht="6.75" customHeight="1">
      <c r="A23" s="942"/>
      <c r="B23" s="942"/>
      <c r="C23" s="942"/>
      <c r="D23" s="942"/>
      <c r="E23" s="942"/>
      <c r="F23" s="942"/>
      <c r="G23" s="942"/>
      <c r="H23" s="942"/>
      <c r="I23" s="942"/>
      <c r="J23" s="942"/>
      <c r="K23" s="942"/>
    </row>
    <row r="24" spans="1:11">
      <c r="A24" s="942" t="s">
        <v>1759</v>
      </c>
      <c r="B24" s="942"/>
      <c r="C24" s="942"/>
      <c r="D24" s="942"/>
      <c r="E24" s="942"/>
      <c r="F24" s="942"/>
      <c r="G24" s="942"/>
      <c r="H24" s="942"/>
      <c r="I24" s="942"/>
      <c r="J24" s="942"/>
      <c r="K24" s="942"/>
    </row>
    <row r="25" spans="1:11" ht="14.25" customHeight="1">
      <c r="A25" s="2628" t="s">
        <v>1760</v>
      </c>
      <c r="B25" s="2628"/>
      <c r="C25" s="2628"/>
      <c r="D25" s="2628"/>
      <c r="E25" s="950"/>
      <c r="F25" s="970" t="s">
        <v>1761</v>
      </c>
      <c r="G25" s="951"/>
      <c r="H25" s="951"/>
      <c r="I25" s="951"/>
      <c r="J25" s="951"/>
      <c r="K25" s="942"/>
    </row>
    <row r="26" spans="1:11" ht="12" customHeight="1">
      <c r="A26" s="2628"/>
      <c r="B26" s="2628"/>
      <c r="C26" s="2628"/>
      <c r="D26" s="2628"/>
      <c r="E26" s="950"/>
      <c r="F26" s="2629">
        <v>0.7</v>
      </c>
      <c r="G26" s="2629"/>
      <c r="H26" s="2629"/>
      <c r="I26" s="2629"/>
      <c r="J26" s="2629"/>
      <c r="K26" s="942"/>
    </row>
    <row r="27" spans="1:11" ht="12" customHeight="1">
      <c r="A27" s="942"/>
      <c r="B27" s="952" t="s">
        <v>1762</v>
      </c>
      <c r="C27" s="952" t="s">
        <v>1763</v>
      </c>
      <c r="D27" s="942"/>
      <c r="E27" s="942"/>
      <c r="F27" s="942"/>
      <c r="G27" s="942"/>
      <c r="H27" s="942"/>
      <c r="I27" s="942"/>
      <c r="J27" s="942"/>
      <c r="K27" s="942"/>
    </row>
    <row r="28" spans="1:11">
      <c r="A28" s="942"/>
      <c r="B28" s="971" t="s">
        <v>1764</v>
      </c>
      <c r="C28" s="943" t="s">
        <v>1771</v>
      </c>
      <c r="D28" s="942"/>
      <c r="E28" s="942"/>
      <c r="F28" s="969"/>
      <c r="G28" s="942" t="s">
        <v>1772</v>
      </c>
      <c r="H28" s="942"/>
      <c r="I28" s="942"/>
      <c r="J28" s="942"/>
      <c r="K28" s="942"/>
    </row>
    <row r="29" spans="1:11">
      <c r="A29" s="942"/>
      <c r="B29" s="972" t="s">
        <v>1765</v>
      </c>
      <c r="C29" s="946" t="s">
        <v>1766</v>
      </c>
      <c r="D29" s="946"/>
      <c r="E29" s="946"/>
      <c r="F29" s="973"/>
      <c r="G29" s="946" t="s">
        <v>1773</v>
      </c>
      <c r="H29" s="946"/>
      <c r="I29" s="946"/>
      <c r="J29" s="942"/>
      <c r="K29" s="942"/>
    </row>
    <row r="30" spans="1:11" ht="8.25" customHeight="1">
      <c r="A30" s="942"/>
      <c r="B30" s="942"/>
      <c r="C30" s="942"/>
      <c r="D30" s="942"/>
      <c r="E30" s="942"/>
      <c r="F30" s="942"/>
      <c r="G30" s="942"/>
      <c r="H30" s="942"/>
      <c r="I30" s="942"/>
      <c r="J30" s="942"/>
      <c r="K30" s="942"/>
    </row>
    <row r="31" spans="1:11">
      <c r="A31" s="942" t="s">
        <v>1767</v>
      </c>
      <c r="B31" s="942"/>
      <c r="C31" s="942"/>
      <c r="D31" s="942"/>
      <c r="E31" s="942"/>
      <c r="F31" s="942"/>
      <c r="G31" s="942"/>
      <c r="H31" s="942"/>
      <c r="I31" s="942"/>
      <c r="J31" s="942"/>
      <c r="K31" s="942"/>
    </row>
    <row r="32" spans="1:11" ht="6" customHeight="1">
      <c r="A32" s="942"/>
      <c r="B32" s="942"/>
      <c r="C32" s="942"/>
      <c r="D32" s="942"/>
      <c r="E32" s="942"/>
      <c r="F32" s="942"/>
      <c r="G32" s="942"/>
      <c r="H32" s="942"/>
      <c r="I32" s="942"/>
      <c r="J32" s="942"/>
      <c r="K32" s="942"/>
    </row>
    <row r="33" spans="1:14">
      <c r="A33" s="953"/>
      <c r="B33" s="954" t="s">
        <v>1768</v>
      </c>
      <c r="C33" s="955"/>
      <c r="D33" s="955"/>
      <c r="E33" s="955"/>
      <c r="F33" s="955"/>
      <c r="G33" s="955"/>
      <c r="H33" s="955"/>
      <c r="I33" s="955"/>
      <c r="J33" s="955"/>
      <c r="K33" s="956"/>
    </row>
    <row r="34" spans="1:14">
      <c r="A34" s="942"/>
      <c r="B34" s="974"/>
      <c r="C34" s="975"/>
      <c r="D34" s="975"/>
      <c r="E34" s="975"/>
      <c r="F34" s="975"/>
      <c r="G34" s="975"/>
      <c r="H34" s="975"/>
      <c r="I34" s="975"/>
      <c r="J34" s="975"/>
      <c r="K34" s="976"/>
    </row>
    <row r="35" spans="1:14">
      <c r="A35" s="942"/>
      <c r="B35" s="974"/>
      <c r="C35" s="975"/>
      <c r="D35" s="975"/>
      <c r="E35" s="975"/>
      <c r="F35" s="975"/>
      <c r="G35" s="975"/>
      <c r="H35" s="975"/>
      <c r="I35" s="975"/>
      <c r="J35" s="975"/>
      <c r="K35" s="976"/>
    </row>
    <row r="36" spans="1:14">
      <c r="A36" s="942"/>
      <c r="B36" s="977"/>
      <c r="C36" s="972"/>
      <c r="D36" s="972"/>
      <c r="E36" s="972"/>
      <c r="F36" s="972"/>
      <c r="G36" s="972"/>
      <c r="H36" s="972"/>
      <c r="I36" s="972"/>
      <c r="J36" s="972"/>
      <c r="K36" s="978"/>
    </row>
    <row r="37" spans="1:14" ht="9" customHeight="1">
      <c r="A37" s="942"/>
      <c r="B37" s="942"/>
      <c r="C37" s="942"/>
      <c r="D37" s="942"/>
      <c r="E37" s="942"/>
      <c r="F37" s="942"/>
      <c r="G37" s="942"/>
      <c r="H37" s="942"/>
      <c r="I37" s="942"/>
      <c r="J37" s="942"/>
      <c r="K37" s="942"/>
    </row>
    <row r="38" spans="1:14">
      <c r="A38" s="942" t="s">
        <v>1769</v>
      </c>
      <c r="B38" s="942"/>
      <c r="C38" s="942"/>
      <c r="D38" s="942"/>
      <c r="E38" s="942"/>
      <c r="F38" s="942"/>
      <c r="G38" s="942"/>
      <c r="H38" s="942"/>
      <c r="I38" s="942"/>
      <c r="J38" s="942"/>
      <c r="K38" s="942"/>
    </row>
    <row r="39" spans="1:14" ht="6.75" customHeight="1">
      <c r="A39" s="942"/>
      <c r="B39" s="942"/>
      <c r="C39" s="942"/>
      <c r="D39" s="942"/>
      <c r="E39" s="942"/>
      <c r="F39" s="942"/>
      <c r="G39" s="942"/>
      <c r="H39" s="942"/>
      <c r="I39" s="942"/>
      <c r="J39" s="942"/>
      <c r="K39" s="942"/>
    </row>
    <row r="40" spans="1:14">
      <c r="A40" s="942"/>
      <c r="B40" s="954"/>
      <c r="C40" s="955"/>
      <c r="D40" s="955"/>
      <c r="E40" s="955"/>
      <c r="F40" s="955"/>
      <c r="G40" s="955"/>
      <c r="H40" s="955"/>
      <c r="I40" s="955"/>
      <c r="J40" s="955"/>
      <c r="K40" s="956"/>
    </row>
    <row r="41" spans="1:14">
      <c r="A41" s="942"/>
      <c r="B41" s="957"/>
      <c r="C41" s="947"/>
      <c r="D41" s="947"/>
      <c r="E41" s="947"/>
      <c r="F41" s="947"/>
      <c r="G41" s="947"/>
      <c r="H41" s="947"/>
      <c r="I41" s="947"/>
      <c r="J41" s="947"/>
      <c r="K41" s="958"/>
      <c r="N41" s="959"/>
    </row>
    <row r="42" spans="1:14">
      <c r="A42" s="942"/>
      <c r="B42" s="957"/>
      <c r="C42" s="947"/>
      <c r="D42" s="947"/>
      <c r="E42" s="947"/>
      <c r="F42" s="947"/>
      <c r="G42" s="947"/>
      <c r="H42" s="947"/>
      <c r="I42" s="947"/>
      <c r="J42" s="947"/>
      <c r="K42" s="958"/>
    </row>
    <row r="43" spans="1:14">
      <c r="A43" s="942"/>
      <c r="B43" s="957"/>
      <c r="C43" s="947"/>
      <c r="D43" s="947"/>
      <c r="E43" s="947"/>
      <c r="F43" s="947"/>
      <c r="G43" s="947"/>
      <c r="H43" s="947"/>
      <c r="I43" s="947"/>
      <c r="J43" s="947"/>
      <c r="K43" s="958"/>
    </row>
    <row r="44" spans="1:14">
      <c r="A44" s="942"/>
      <c r="B44" s="957"/>
      <c r="C44" s="947"/>
      <c r="D44" s="947"/>
      <c r="E44" s="947"/>
      <c r="F44" s="947"/>
      <c r="G44" s="947"/>
      <c r="H44" s="947"/>
      <c r="I44" s="947"/>
      <c r="J44" s="947"/>
      <c r="K44" s="958"/>
    </row>
    <row r="45" spans="1:14">
      <c r="A45" s="942"/>
      <c r="B45" s="957"/>
      <c r="C45" s="947"/>
      <c r="D45" s="947"/>
      <c r="E45" s="947"/>
      <c r="F45" s="947"/>
      <c r="G45" s="947"/>
      <c r="H45" s="947"/>
      <c r="I45" s="947"/>
      <c r="J45" s="947"/>
      <c r="K45" s="958"/>
    </row>
    <row r="46" spans="1:14">
      <c r="A46" s="942"/>
      <c r="B46" s="957"/>
      <c r="C46" s="947"/>
      <c r="D46" s="947"/>
      <c r="E46" s="947"/>
      <c r="F46" s="947"/>
      <c r="G46" s="947"/>
      <c r="H46" s="947"/>
      <c r="I46" s="947"/>
      <c r="J46" s="947"/>
      <c r="K46" s="958"/>
    </row>
    <row r="47" spans="1:14">
      <c r="A47" s="942"/>
      <c r="B47" s="957"/>
      <c r="C47" s="947"/>
      <c r="D47" s="947"/>
      <c r="E47" s="947"/>
      <c r="F47" s="947"/>
      <c r="G47" s="947"/>
      <c r="H47" s="947"/>
      <c r="I47" s="947"/>
      <c r="J47" s="947"/>
      <c r="K47" s="958"/>
    </row>
    <row r="48" spans="1:14">
      <c r="A48" s="942"/>
      <c r="B48" s="957"/>
      <c r="C48" s="947"/>
      <c r="D48" s="947"/>
      <c r="E48" s="947"/>
      <c r="F48" s="947"/>
      <c r="G48" s="947"/>
      <c r="H48" s="947"/>
      <c r="I48" s="947"/>
      <c r="J48" s="947"/>
      <c r="K48" s="958"/>
    </row>
    <row r="49" spans="1:11">
      <c r="A49" s="942"/>
      <c r="B49" s="957"/>
      <c r="C49" s="947"/>
      <c r="D49" s="947"/>
      <c r="E49" s="947"/>
      <c r="F49" s="947"/>
      <c r="G49" s="947"/>
      <c r="H49" s="947"/>
      <c r="I49" s="947"/>
      <c r="J49" s="947"/>
      <c r="K49" s="958"/>
    </row>
    <row r="50" spans="1:11">
      <c r="A50" s="942"/>
      <c r="B50" s="957"/>
      <c r="C50" s="947"/>
      <c r="D50" s="947"/>
      <c r="E50" s="947"/>
      <c r="F50" s="947"/>
      <c r="G50" s="947"/>
      <c r="H50" s="947"/>
      <c r="I50" s="947"/>
      <c r="J50" s="947"/>
      <c r="K50" s="958"/>
    </row>
    <row r="51" spans="1:11">
      <c r="B51" s="960"/>
      <c r="C51" s="941"/>
      <c r="D51" s="941"/>
      <c r="E51" s="941"/>
      <c r="F51" s="941"/>
      <c r="G51" s="941"/>
      <c r="H51" s="941"/>
      <c r="I51" s="941"/>
      <c r="J51" s="941"/>
      <c r="K51" s="961"/>
    </row>
    <row r="52" spans="1:11" ht="16.5" customHeight="1">
      <c r="B52" s="960"/>
      <c r="C52" s="941"/>
      <c r="D52" s="941"/>
      <c r="E52" s="941"/>
      <c r="F52" s="941"/>
      <c r="G52" s="941"/>
      <c r="H52" s="941"/>
      <c r="I52" s="941"/>
      <c r="J52" s="941"/>
      <c r="K52" s="961"/>
    </row>
    <row r="53" spans="1:11" ht="13.5" customHeight="1">
      <c r="B53" s="960"/>
      <c r="C53" s="941"/>
      <c r="D53" s="941"/>
      <c r="E53" s="941"/>
      <c r="F53" s="941"/>
      <c r="G53" s="941"/>
      <c r="H53" s="941"/>
      <c r="I53" s="941"/>
      <c r="J53" s="941"/>
      <c r="K53" s="961"/>
    </row>
    <row r="54" spans="1:11">
      <c r="B54" s="960"/>
      <c r="C54" s="941"/>
      <c r="D54" s="941"/>
      <c r="E54" s="941"/>
      <c r="F54" s="941"/>
      <c r="G54" s="941"/>
      <c r="H54" s="941"/>
      <c r="I54" s="941"/>
      <c r="J54" s="941"/>
      <c r="K54" s="961"/>
    </row>
    <row r="55" spans="1:11">
      <c r="B55" s="960"/>
      <c r="C55" s="941"/>
      <c r="D55" s="941"/>
      <c r="E55" s="941"/>
      <c r="F55" s="941"/>
      <c r="G55" s="941"/>
      <c r="H55" s="941"/>
      <c r="I55" s="941"/>
      <c r="J55" s="941"/>
      <c r="K55" s="961"/>
    </row>
    <row r="56" spans="1:11">
      <c r="B56" s="960"/>
      <c r="C56" s="941"/>
      <c r="D56" s="941"/>
      <c r="E56" s="941"/>
      <c r="F56" s="941"/>
      <c r="G56" s="941"/>
      <c r="H56" s="941"/>
      <c r="I56" s="941"/>
      <c r="J56" s="941"/>
      <c r="K56" s="961"/>
    </row>
    <row r="57" spans="1:11">
      <c r="B57" s="960"/>
      <c r="C57" s="941"/>
      <c r="D57" s="941"/>
      <c r="E57" s="941"/>
      <c r="F57" s="941"/>
      <c r="G57" s="941"/>
      <c r="H57" s="941"/>
      <c r="I57" s="941"/>
      <c r="J57" s="941"/>
      <c r="K57" s="961"/>
    </row>
    <row r="58" spans="1:11" ht="12" customHeight="1">
      <c r="B58" s="960"/>
      <c r="C58" s="941"/>
      <c r="D58" s="941"/>
      <c r="E58" s="941"/>
      <c r="F58" s="941"/>
      <c r="G58" s="941"/>
      <c r="H58" s="941"/>
      <c r="I58" s="941"/>
      <c r="J58" s="941"/>
      <c r="K58" s="961"/>
    </row>
    <row r="59" spans="1:11">
      <c r="B59" s="960"/>
      <c r="C59" s="941"/>
      <c r="D59" s="941"/>
      <c r="E59" s="941"/>
      <c r="F59" s="941"/>
      <c r="G59" s="941"/>
      <c r="H59" s="941"/>
      <c r="I59" s="941"/>
      <c r="J59" s="941"/>
      <c r="K59" s="961"/>
    </row>
    <row r="60" spans="1:11">
      <c r="B60" s="960"/>
      <c r="C60" s="941"/>
      <c r="D60" s="941"/>
      <c r="E60" s="941"/>
      <c r="F60" s="941"/>
      <c r="G60" s="941"/>
      <c r="H60" s="941"/>
      <c r="I60" s="941"/>
      <c r="J60" s="941"/>
      <c r="K60" s="961"/>
    </row>
    <row r="61" spans="1:11" ht="14.25" customHeight="1">
      <c r="B61" s="960"/>
      <c r="C61" s="941"/>
      <c r="D61" s="941"/>
      <c r="E61" s="941"/>
      <c r="F61" s="941"/>
      <c r="G61" s="941"/>
      <c r="H61" s="941"/>
      <c r="I61" s="941"/>
      <c r="J61" s="941"/>
      <c r="K61" s="961"/>
    </row>
    <row r="62" spans="1:11" ht="15" customHeight="1">
      <c r="B62" s="960"/>
      <c r="C62" s="941"/>
      <c r="D62" s="941"/>
      <c r="E62" s="941"/>
      <c r="F62" s="941"/>
      <c r="G62" s="941"/>
      <c r="H62" s="941"/>
      <c r="I62" s="941"/>
      <c r="J62" s="941"/>
      <c r="K62" s="961"/>
    </row>
    <row r="63" spans="1:11" ht="16.5" customHeight="1">
      <c r="B63" s="962"/>
      <c r="C63" s="963"/>
      <c r="D63" s="963"/>
      <c r="E63" s="963"/>
      <c r="F63" s="963"/>
      <c r="G63" s="963"/>
      <c r="H63" s="963"/>
      <c r="I63" s="963"/>
      <c r="J63" s="963"/>
      <c r="K63" s="964"/>
    </row>
  </sheetData>
  <mergeCells count="17">
    <mergeCell ref="I5:J5"/>
    <mergeCell ref="A4:K4"/>
    <mergeCell ref="A7:B7"/>
    <mergeCell ref="F8:G8"/>
    <mergeCell ref="F9:G9"/>
    <mergeCell ref="I8:L8"/>
    <mergeCell ref="A25:D26"/>
    <mergeCell ref="F26:J26"/>
    <mergeCell ref="I10:K10"/>
    <mergeCell ref="I9:L9"/>
    <mergeCell ref="D20:E20"/>
    <mergeCell ref="D21:E21"/>
    <mergeCell ref="C22:E22"/>
    <mergeCell ref="C14:H14"/>
    <mergeCell ref="C15:G15"/>
    <mergeCell ref="C16:F16"/>
    <mergeCell ref="F10:G10"/>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46"/>
  <sheetViews>
    <sheetView view="pageBreakPreview" zoomScaleNormal="100" zoomScaleSheetLayoutView="100" workbookViewId="0">
      <selection activeCell="Q8" sqref="Q8:X8"/>
    </sheetView>
  </sheetViews>
  <sheetFormatPr defaultRowHeight="13.2"/>
  <cols>
    <col min="1" max="1" width="2.6640625" style="940" customWidth="1"/>
    <col min="2" max="28" width="3.6640625" style="940" customWidth="1"/>
    <col min="29" max="66" width="2.6640625" style="940" customWidth="1"/>
    <col min="67" max="256" width="8.88671875" style="940"/>
    <col min="257" max="257" width="2.6640625" style="940" customWidth="1"/>
    <col min="258" max="284" width="3.6640625" style="940" customWidth="1"/>
    <col min="285" max="322" width="2.6640625" style="940" customWidth="1"/>
    <col min="323" max="512" width="8.88671875" style="940"/>
    <col min="513" max="513" width="2.6640625" style="940" customWidth="1"/>
    <col min="514" max="540" width="3.6640625" style="940" customWidth="1"/>
    <col min="541" max="578" width="2.6640625" style="940" customWidth="1"/>
    <col min="579" max="768" width="8.88671875" style="940"/>
    <col min="769" max="769" width="2.6640625" style="940" customWidth="1"/>
    <col min="770" max="796" width="3.6640625" style="940" customWidth="1"/>
    <col min="797" max="834" width="2.6640625" style="940" customWidth="1"/>
    <col min="835" max="1024" width="8.88671875" style="940"/>
    <col min="1025" max="1025" width="2.6640625" style="940" customWidth="1"/>
    <col min="1026" max="1052" width="3.6640625" style="940" customWidth="1"/>
    <col min="1053" max="1090" width="2.6640625" style="940" customWidth="1"/>
    <col min="1091" max="1280" width="8.88671875" style="940"/>
    <col min="1281" max="1281" width="2.6640625" style="940" customWidth="1"/>
    <col min="1282" max="1308" width="3.6640625" style="940" customWidth="1"/>
    <col min="1309" max="1346" width="2.6640625" style="940" customWidth="1"/>
    <col min="1347" max="1536" width="8.88671875" style="940"/>
    <col min="1537" max="1537" width="2.6640625" style="940" customWidth="1"/>
    <col min="1538" max="1564" width="3.6640625" style="940" customWidth="1"/>
    <col min="1565" max="1602" width="2.6640625" style="940" customWidth="1"/>
    <col min="1603" max="1792" width="8.88671875" style="940"/>
    <col min="1793" max="1793" width="2.6640625" style="940" customWidth="1"/>
    <col min="1794" max="1820" width="3.6640625" style="940" customWidth="1"/>
    <col min="1821" max="1858" width="2.6640625" style="940" customWidth="1"/>
    <col min="1859" max="2048" width="8.88671875" style="940"/>
    <col min="2049" max="2049" width="2.6640625" style="940" customWidth="1"/>
    <col min="2050" max="2076" width="3.6640625" style="940" customWidth="1"/>
    <col min="2077" max="2114" width="2.6640625" style="940" customWidth="1"/>
    <col min="2115" max="2304" width="8.88671875" style="940"/>
    <col min="2305" max="2305" width="2.6640625" style="940" customWidth="1"/>
    <col min="2306" max="2332" width="3.6640625" style="940" customWidth="1"/>
    <col min="2333" max="2370" width="2.6640625" style="940" customWidth="1"/>
    <col min="2371" max="2560" width="8.88671875" style="940"/>
    <col min="2561" max="2561" width="2.6640625" style="940" customWidth="1"/>
    <col min="2562" max="2588" width="3.6640625" style="940" customWidth="1"/>
    <col min="2589" max="2626" width="2.6640625" style="940" customWidth="1"/>
    <col min="2627" max="2816" width="8.88671875" style="940"/>
    <col min="2817" max="2817" width="2.6640625" style="940" customWidth="1"/>
    <col min="2818" max="2844" width="3.6640625" style="940" customWidth="1"/>
    <col min="2845" max="2882" width="2.6640625" style="940" customWidth="1"/>
    <col min="2883" max="3072" width="8.88671875" style="940"/>
    <col min="3073" max="3073" width="2.6640625" style="940" customWidth="1"/>
    <col min="3074" max="3100" width="3.6640625" style="940" customWidth="1"/>
    <col min="3101" max="3138" width="2.6640625" style="940" customWidth="1"/>
    <col min="3139" max="3328" width="8.88671875" style="940"/>
    <col min="3329" max="3329" width="2.6640625" style="940" customWidth="1"/>
    <col min="3330" max="3356" width="3.6640625" style="940" customWidth="1"/>
    <col min="3357" max="3394" width="2.6640625" style="940" customWidth="1"/>
    <col min="3395" max="3584" width="8.88671875" style="940"/>
    <col min="3585" max="3585" width="2.6640625" style="940" customWidth="1"/>
    <col min="3586" max="3612" width="3.6640625" style="940" customWidth="1"/>
    <col min="3613" max="3650" width="2.6640625" style="940" customWidth="1"/>
    <col min="3651" max="3840" width="8.88671875" style="940"/>
    <col min="3841" max="3841" width="2.6640625" style="940" customWidth="1"/>
    <col min="3842" max="3868" width="3.6640625" style="940" customWidth="1"/>
    <col min="3869" max="3906" width="2.6640625" style="940" customWidth="1"/>
    <col min="3907" max="4096" width="8.88671875" style="940"/>
    <col min="4097" max="4097" width="2.6640625" style="940" customWidth="1"/>
    <col min="4098" max="4124" width="3.6640625" style="940" customWidth="1"/>
    <col min="4125" max="4162" width="2.6640625" style="940" customWidth="1"/>
    <col min="4163" max="4352" width="8.88671875" style="940"/>
    <col min="4353" max="4353" width="2.6640625" style="940" customWidth="1"/>
    <col min="4354" max="4380" width="3.6640625" style="940" customWidth="1"/>
    <col min="4381" max="4418" width="2.6640625" style="940" customWidth="1"/>
    <col min="4419" max="4608" width="8.88671875" style="940"/>
    <col min="4609" max="4609" width="2.6640625" style="940" customWidth="1"/>
    <col min="4610" max="4636" width="3.6640625" style="940" customWidth="1"/>
    <col min="4637" max="4674" width="2.6640625" style="940" customWidth="1"/>
    <col min="4675" max="4864" width="8.88671875" style="940"/>
    <col min="4865" max="4865" width="2.6640625" style="940" customWidth="1"/>
    <col min="4866" max="4892" width="3.6640625" style="940" customWidth="1"/>
    <col min="4893" max="4930" width="2.6640625" style="940" customWidth="1"/>
    <col min="4931" max="5120" width="8.88671875" style="940"/>
    <col min="5121" max="5121" width="2.6640625" style="940" customWidth="1"/>
    <col min="5122" max="5148" width="3.6640625" style="940" customWidth="1"/>
    <col min="5149" max="5186" width="2.6640625" style="940" customWidth="1"/>
    <col min="5187" max="5376" width="8.88671875" style="940"/>
    <col min="5377" max="5377" width="2.6640625" style="940" customWidth="1"/>
    <col min="5378" max="5404" width="3.6640625" style="940" customWidth="1"/>
    <col min="5405" max="5442" width="2.6640625" style="940" customWidth="1"/>
    <col min="5443" max="5632" width="8.88671875" style="940"/>
    <col min="5633" max="5633" width="2.6640625" style="940" customWidth="1"/>
    <col min="5634" max="5660" width="3.6640625" style="940" customWidth="1"/>
    <col min="5661" max="5698" width="2.6640625" style="940" customWidth="1"/>
    <col min="5699" max="5888" width="8.88671875" style="940"/>
    <col min="5889" max="5889" width="2.6640625" style="940" customWidth="1"/>
    <col min="5890" max="5916" width="3.6640625" style="940" customWidth="1"/>
    <col min="5917" max="5954" width="2.6640625" style="940" customWidth="1"/>
    <col min="5955" max="6144" width="8.88671875" style="940"/>
    <col min="6145" max="6145" width="2.6640625" style="940" customWidth="1"/>
    <col min="6146" max="6172" width="3.6640625" style="940" customWidth="1"/>
    <col min="6173" max="6210" width="2.6640625" style="940" customWidth="1"/>
    <col min="6211" max="6400" width="8.88671875" style="940"/>
    <col min="6401" max="6401" width="2.6640625" style="940" customWidth="1"/>
    <col min="6402" max="6428" width="3.6640625" style="940" customWidth="1"/>
    <col min="6429" max="6466" width="2.6640625" style="940" customWidth="1"/>
    <col min="6467" max="6656" width="8.88671875" style="940"/>
    <col min="6657" max="6657" width="2.6640625" style="940" customWidth="1"/>
    <col min="6658" max="6684" width="3.6640625" style="940" customWidth="1"/>
    <col min="6685" max="6722" width="2.6640625" style="940" customWidth="1"/>
    <col min="6723" max="6912" width="8.88671875" style="940"/>
    <col min="6913" max="6913" width="2.6640625" style="940" customWidth="1"/>
    <col min="6914" max="6940" width="3.6640625" style="940" customWidth="1"/>
    <col min="6941" max="6978" width="2.6640625" style="940" customWidth="1"/>
    <col min="6979" max="7168" width="8.88671875" style="940"/>
    <col min="7169" max="7169" width="2.6640625" style="940" customWidth="1"/>
    <col min="7170" max="7196" width="3.6640625" style="940" customWidth="1"/>
    <col min="7197" max="7234" width="2.6640625" style="940" customWidth="1"/>
    <col min="7235" max="7424" width="8.88671875" style="940"/>
    <col min="7425" max="7425" width="2.6640625" style="940" customWidth="1"/>
    <col min="7426" max="7452" width="3.6640625" style="940" customWidth="1"/>
    <col min="7453" max="7490" width="2.6640625" style="940" customWidth="1"/>
    <col min="7491" max="7680" width="8.88671875" style="940"/>
    <col min="7681" max="7681" width="2.6640625" style="940" customWidth="1"/>
    <col min="7682" max="7708" width="3.6640625" style="940" customWidth="1"/>
    <col min="7709" max="7746" width="2.6640625" style="940" customWidth="1"/>
    <col min="7747" max="7936" width="8.88671875" style="940"/>
    <col min="7937" max="7937" width="2.6640625" style="940" customWidth="1"/>
    <col min="7938" max="7964" width="3.6640625" style="940" customWidth="1"/>
    <col min="7965" max="8002" width="2.6640625" style="940" customWidth="1"/>
    <col min="8003" max="8192" width="8.88671875" style="940"/>
    <col min="8193" max="8193" width="2.6640625" style="940" customWidth="1"/>
    <col min="8194" max="8220" width="3.6640625" style="940" customWidth="1"/>
    <col min="8221" max="8258" width="2.6640625" style="940" customWidth="1"/>
    <col min="8259" max="8448" width="8.88671875" style="940"/>
    <col min="8449" max="8449" width="2.6640625" style="940" customWidth="1"/>
    <col min="8450" max="8476" width="3.6640625" style="940" customWidth="1"/>
    <col min="8477" max="8514" width="2.6640625" style="940" customWidth="1"/>
    <col min="8515" max="8704" width="8.88671875" style="940"/>
    <col min="8705" max="8705" width="2.6640625" style="940" customWidth="1"/>
    <col min="8706" max="8732" width="3.6640625" style="940" customWidth="1"/>
    <col min="8733" max="8770" width="2.6640625" style="940" customWidth="1"/>
    <col min="8771" max="8960" width="8.88671875" style="940"/>
    <col min="8961" max="8961" width="2.6640625" style="940" customWidth="1"/>
    <col min="8962" max="8988" width="3.6640625" style="940" customWidth="1"/>
    <col min="8989" max="9026" width="2.6640625" style="940" customWidth="1"/>
    <col min="9027" max="9216" width="8.88671875" style="940"/>
    <col min="9217" max="9217" width="2.6640625" style="940" customWidth="1"/>
    <col min="9218" max="9244" width="3.6640625" style="940" customWidth="1"/>
    <col min="9245" max="9282" width="2.6640625" style="940" customWidth="1"/>
    <col min="9283" max="9472" width="8.88671875" style="940"/>
    <col min="9473" max="9473" width="2.6640625" style="940" customWidth="1"/>
    <col min="9474" max="9500" width="3.6640625" style="940" customWidth="1"/>
    <col min="9501" max="9538" width="2.6640625" style="940" customWidth="1"/>
    <col min="9539" max="9728" width="8.88671875" style="940"/>
    <col min="9729" max="9729" width="2.6640625" style="940" customWidth="1"/>
    <col min="9730" max="9756" width="3.6640625" style="940" customWidth="1"/>
    <col min="9757" max="9794" width="2.6640625" style="940" customWidth="1"/>
    <col min="9795" max="9984" width="8.88671875" style="940"/>
    <col min="9985" max="9985" width="2.6640625" style="940" customWidth="1"/>
    <col min="9986" max="10012" width="3.6640625" style="940" customWidth="1"/>
    <col min="10013" max="10050" width="2.6640625" style="940" customWidth="1"/>
    <col min="10051" max="10240" width="8.88671875" style="940"/>
    <col min="10241" max="10241" width="2.6640625" style="940" customWidth="1"/>
    <col min="10242" max="10268" width="3.6640625" style="940" customWidth="1"/>
    <col min="10269" max="10306" width="2.6640625" style="940" customWidth="1"/>
    <col min="10307" max="10496" width="8.88671875" style="940"/>
    <col min="10497" max="10497" width="2.6640625" style="940" customWidth="1"/>
    <col min="10498" max="10524" width="3.6640625" style="940" customWidth="1"/>
    <col min="10525" max="10562" width="2.6640625" style="940" customWidth="1"/>
    <col min="10563" max="10752" width="8.88671875" style="940"/>
    <col min="10753" max="10753" width="2.6640625" style="940" customWidth="1"/>
    <col min="10754" max="10780" width="3.6640625" style="940" customWidth="1"/>
    <col min="10781" max="10818" width="2.6640625" style="940" customWidth="1"/>
    <col min="10819" max="11008" width="8.88671875" style="940"/>
    <col min="11009" max="11009" width="2.6640625" style="940" customWidth="1"/>
    <col min="11010" max="11036" width="3.6640625" style="940" customWidth="1"/>
    <col min="11037" max="11074" width="2.6640625" style="940" customWidth="1"/>
    <col min="11075" max="11264" width="8.88671875" style="940"/>
    <col min="11265" max="11265" width="2.6640625" style="940" customWidth="1"/>
    <col min="11266" max="11292" width="3.6640625" style="940" customWidth="1"/>
    <col min="11293" max="11330" width="2.6640625" style="940" customWidth="1"/>
    <col min="11331" max="11520" width="8.88671875" style="940"/>
    <col min="11521" max="11521" width="2.6640625" style="940" customWidth="1"/>
    <col min="11522" max="11548" width="3.6640625" style="940" customWidth="1"/>
    <col min="11549" max="11586" width="2.6640625" style="940" customWidth="1"/>
    <col min="11587" max="11776" width="8.88671875" style="940"/>
    <col min="11777" max="11777" width="2.6640625" style="940" customWidth="1"/>
    <col min="11778" max="11804" width="3.6640625" style="940" customWidth="1"/>
    <col min="11805" max="11842" width="2.6640625" style="940" customWidth="1"/>
    <col min="11843" max="12032" width="8.88671875" style="940"/>
    <col min="12033" max="12033" width="2.6640625" style="940" customWidth="1"/>
    <col min="12034" max="12060" width="3.6640625" style="940" customWidth="1"/>
    <col min="12061" max="12098" width="2.6640625" style="940" customWidth="1"/>
    <col min="12099" max="12288" width="8.88671875" style="940"/>
    <col min="12289" max="12289" width="2.6640625" style="940" customWidth="1"/>
    <col min="12290" max="12316" width="3.6640625" style="940" customWidth="1"/>
    <col min="12317" max="12354" width="2.6640625" style="940" customWidth="1"/>
    <col min="12355" max="12544" width="8.88671875" style="940"/>
    <col min="12545" max="12545" width="2.6640625" style="940" customWidth="1"/>
    <col min="12546" max="12572" width="3.6640625" style="940" customWidth="1"/>
    <col min="12573" max="12610" width="2.6640625" style="940" customWidth="1"/>
    <col min="12611" max="12800" width="8.88671875" style="940"/>
    <col min="12801" max="12801" width="2.6640625" style="940" customWidth="1"/>
    <col min="12802" max="12828" width="3.6640625" style="940" customWidth="1"/>
    <col min="12829" max="12866" width="2.6640625" style="940" customWidth="1"/>
    <col min="12867" max="13056" width="8.88671875" style="940"/>
    <col min="13057" max="13057" width="2.6640625" style="940" customWidth="1"/>
    <col min="13058" max="13084" width="3.6640625" style="940" customWidth="1"/>
    <col min="13085" max="13122" width="2.6640625" style="940" customWidth="1"/>
    <col min="13123" max="13312" width="8.88671875" style="940"/>
    <col min="13313" max="13313" width="2.6640625" style="940" customWidth="1"/>
    <col min="13314" max="13340" width="3.6640625" style="940" customWidth="1"/>
    <col min="13341" max="13378" width="2.6640625" style="940" customWidth="1"/>
    <col min="13379" max="13568" width="8.88671875" style="940"/>
    <col min="13569" max="13569" width="2.6640625" style="940" customWidth="1"/>
    <col min="13570" max="13596" width="3.6640625" style="940" customWidth="1"/>
    <col min="13597" max="13634" width="2.6640625" style="940" customWidth="1"/>
    <col min="13635" max="13824" width="8.88671875" style="940"/>
    <col min="13825" max="13825" width="2.6640625" style="940" customWidth="1"/>
    <col min="13826" max="13852" width="3.6640625" style="940" customWidth="1"/>
    <col min="13853" max="13890" width="2.6640625" style="940" customWidth="1"/>
    <col min="13891" max="14080" width="8.88671875" style="940"/>
    <col min="14081" max="14081" width="2.6640625" style="940" customWidth="1"/>
    <col min="14082" max="14108" width="3.6640625" style="940" customWidth="1"/>
    <col min="14109" max="14146" width="2.6640625" style="940" customWidth="1"/>
    <col min="14147" max="14336" width="8.88671875" style="940"/>
    <col min="14337" max="14337" width="2.6640625" style="940" customWidth="1"/>
    <col min="14338" max="14364" width="3.6640625" style="940" customWidth="1"/>
    <col min="14365" max="14402" width="2.6640625" style="940" customWidth="1"/>
    <col min="14403" max="14592" width="8.88671875" style="940"/>
    <col min="14593" max="14593" width="2.6640625" style="940" customWidth="1"/>
    <col min="14594" max="14620" width="3.6640625" style="940" customWidth="1"/>
    <col min="14621" max="14658" width="2.6640625" style="940" customWidth="1"/>
    <col min="14659" max="14848" width="8.88671875" style="940"/>
    <col min="14849" max="14849" width="2.6640625" style="940" customWidth="1"/>
    <col min="14850" max="14876" width="3.6640625" style="940" customWidth="1"/>
    <col min="14877" max="14914" width="2.6640625" style="940" customWidth="1"/>
    <col min="14915" max="15104" width="8.88671875" style="940"/>
    <col min="15105" max="15105" width="2.6640625" style="940" customWidth="1"/>
    <col min="15106" max="15132" width="3.6640625" style="940" customWidth="1"/>
    <col min="15133" max="15170" width="2.6640625" style="940" customWidth="1"/>
    <col min="15171" max="15360" width="8.88671875" style="940"/>
    <col min="15361" max="15361" width="2.6640625" style="940" customWidth="1"/>
    <col min="15362" max="15388" width="3.6640625" style="940" customWidth="1"/>
    <col min="15389" max="15426" width="2.6640625" style="940" customWidth="1"/>
    <col min="15427" max="15616" width="8.88671875" style="940"/>
    <col min="15617" max="15617" width="2.6640625" style="940" customWidth="1"/>
    <col min="15618" max="15644" width="3.6640625" style="940" customWidth="1"/>
    <col min="15645" max="15682" width="2.6640625" style="940" customWidth="1"/>
    <col min="15683" max="15872" width="8.88671875" style="940"/>
    <col min="15873" max="15873" width="2.6640625" style="940" customWidth="1"/>
    <col min="15874" max="15900" width="3.6640625" style="940" customWidth="1"/>
    <col min="15901" max="15938" width="2.6640625" style="940" customWidth="1"/>
    <col min="15939" max="16128" width="8.88671875" style="940"/>
    <col min="16129" max="16129" width="2.6640625" style="940" customWidth="1"/>
    <col min="16130" max="16156" width="3.6640625" style="940" customWidth="1"/>
    <col min="16157" max="16194" width="2.6640625" style="940" customWidth="1"/>
    <col min="16195" max="16384" width="8.88671875" style="940"/>
  </cols>
  <sheetData>
    <row r="1" spans="1:28" ht="13.5" customHeight="1" thickBot="1">
      <c r="A1" s="979"/>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row>
    <row r="2" spans="1:28" ht="21" customHeight="1" thickBot="1">
      <c r="A2" s="980"/>
      <c r="B2" s="981"/>
      <c r="C2" s="982"/>
      <c r="D2" s="982"/>
      <c r="E2" s="982"/>
      <c r="F2" s="982"/>
      <c r="G2" s="982"/>
      <c r="H2" s="982"/>
      <c r="I2" s="982"/>
      <c r="J2" s="982"/>
      <c r="K2" s="982"/>
      <c r="L2" s="2639" t="s">
        <v>1774</v>
      </c>
      <c r="M2" s="2639"/>
      <c r="N2" s="2639"/>
      <c r="O2" s="2639"/>
      <c r="P2" s="2639"/>
      <c r="Q2" s="2639"/>
      <c r="R2" s="983"/>
      <c r="S2" s="983"/>
      <c r="T2" s="983"/>
      <c r="U2" s="982"/>
      <c r="V2" s="982"/>
      <c r="W2" s="982"/>
      <c r="X2" s="982"/>
      <c r="Y2" s="982"/>
      <c r="Z2" s="982"/>
      <c r="AA2" s="982"/>
      <c r="AB2" s="984"/>
    </row>
    <row r="3" spans="1:28" ht="21" customHeight="1">
      <c r="B3" s="985"/>
      <c r="C3" s="986"/>
      <c r="D3" s="986"/>
      <c r="E3" s="986"/>
      <c r="F3" s="986"/>
      <c r="G3" s="986"/>
      <c r="H3" s="986"/>
      <c r="I3" s="986"/>
      <c r="J3" s="986"/>
      <c r="K3" s="986"/>
      <c r="L3" s="2640"/>
      <c r="M3" s="2640"/>
      <c r="N3" s="2640"/>
      <c r="O3" s="2640"/>
      <c r="P3" s="2640"/>
      <c r="Q3" s="2640"/>
      <c r="R3" s="986"/>
      <c r="S3" s="986"/>
      <c r="T3" s="986"/>
      <c r="U3" s="986"/>
      <c r="V3" s="986"/>
      <c r="W3" s="986"/>
      <c r="X3" s="986" t="s">
        <v>1775</v>
      </c>
      <c r="Y3" s="2641" t="s">
        <v>1776</v>
      </c>
      <c r="Z3" s="2642"/>
      <c r="AA3" s="2643"/>
      <c r="AB3" s="987"/>
    </row>
    <row r="4" spans="1:28" ht="21" customHeight="1">
      <c r="B4" s="985"/>
      <c r="C4" s="2644" t="s">
        <v>1777</v>
      </c>
      <c r="D4" s="2466"/>
      <c r="E4" s="2645"/>
      <c r="F4" s="2646"/>
      <c r="G4" s="2647"/>
      <c r="H4" s="2650"/>
      <c r="I4" s="2651"/>
      <c r="J4" s="2650"/>
      <c r="K4" s="2654"/>
      <c r="L4" s="2650"/>
      <c r="M4" s="2656"/>
      <c r="N4" s="2658"/>
      <c r="O4" s="2659"/>
      <c r="P4" s="2656"/>
      <c r="Q4" s="2654"/>
      <c r="R4" s="2650"/>
      <c r="S4" s="2656"/>
      <c r="T4" s="2658"/>
      <c r="U4" s="2659"/>
      <c r="V4" s="2650"/>
      <c r="W4" s="2654"/>
      <c r="Y4" s="985"/>
      <c r="Z4" s="986"/>
      <c r="AA4" s="987"/>
      <c r="AB4" s="987"/>
    </row>
    <row r="5" spans="1:28" ht="21" customHeight="1">
      <c r="B5" s="985"/>
      <c r="C5" s="2466"/>
      <c r="D5" s="2466"/>
      <c r="E5" s="2645"/>
      <c r="F5" s="2648"/>
      <c r="G5" s="2649"/>
      <c r="H5" s="2652"/>
      <c r="I5" s="2653"/>
      <c r="J5" s="2652"/>
      <c r="K5" s="2655"/>
      <c r="L5" s="2652"/>
      <c r="M5" s="2657"/>
      <c r="N5" s="2660"/>
      <c r="O5" s="2661"/>
      <c r="P5" s="2657"/>
      <c r="Q5" s="2655"/>
      <c r="R5" s="2652"/>
      <c r="S5" s="2657"/>
      <c r="T5" s="2660"/>
      <c r="U5" s="2661"/>
      <c r="V5" s="2652"/>
      <c r="W5" s="2655"/>
      <c r="Y5" s="985"/>
      <c r="Z5" s="986"/>
      <c r="AA5" s="987"/>
      <c r="AB5" s="987"/>
    </row>
    <row r="6" spans="1:28" ht="21" customHeight="1" thickBot="1">
      <c r="B6" s="985"/>
      <c r="C6" s="986"/>
      <c r="D6" s="986"/>
      <c r="E6" s="986"/>
      <c r="F6" s="2662" t="s">
        <v>1778</v>
      </c>
      <c r="G6" s="2662"/>
      <c r="H6" s="2662"/>
      <c r="I6" s="2662"/>
      <c r="J6" s="2662"/>
      <c r="K6" s="2662"/>
      <c r="L6" s="2662"/>
      <c r="M6" s="2662"/>
      <c r="N6" s="2662"/>
      <c r="O6" s="2662"/>
      <c r="P6" s="2662"/>
      <c r="Q6" s="2662"/>
      <c r="R6" s="2662"/>
      <c r="S6" s="2662"/>
      <c r="T6" s="2662"/>
      <c r="U6" s="2662"/>
      <c r="V6" s="2662"/>
      <c r="W6" s="2662"/>
      <c r="X6" s="986"/>
      <c r="Y6" s="928"/>
      <c r="Z6" s="929"/>
      <c r="AA6" s="930"/>
      <c r="AB6" s="987"/>
    </row>
    <row r="7" spans="1:28" ht="21" customHeight="1">
      <c r="B7" s="985"/>
      <c r="C7" s="986"/>
      <c r="D7" s="986"/>
      <c r="E7" s="986"/>
      <c r="F7" s="986"/>
      <c r="G7" s="986"/>
      <c r="H7" s="986"/>
      <c r="I7" s="986"/>
      <c r="J7" s="986"/>
      <c r="K7" s="986"/>
      <c r="L7" s="986"/>
      <c r="M7" s="986"/>
      <c r="N7" s="986"/>
      <c r="O7" s="986"/>
      <c r="P7" s="986"/>
      <c r="Q7" s="986"/>
      <c r="R7" s="986"/>
      <c r="S7" s="986"/>
      <c r="T7" s="986"/>
      <c r="U7" s="986"/>
      <c r="V7" s="986"/>
      <c r="W7" s="986"/>
      <c r="X7" s="986"/>
      <c r="Y7" s="986"/>
      <c r="Z7" s="986"/>
      <c r="AA7" s="986"/>
      <c r="AB7" s="987"/>
    </row>
    <row r="8" spans="1:28" ht="21" customHeight="1">
      <c r="B8" s="985"/>
      <c r="C8" s="986" t="s">
        <v>1779</v>
      </c>
      <c r="D8" s="986"/>
      <c r="E8" s="986"/>
      <c r="F8" s="986"/>
      <c r="G8" s="986"/>
      <c r="H8" s="986"/>
      <c r="I8" s="986"/>
      <c r="J8" s="986"/>
      <c r="K8" s="986"/>
      <c r="L8" s="986"/>
      <c r="M8" s="986"/>
      <c r="N8" s="986"/>
      <c r="O8" s="986"/>
      <c r="P8" s="986"/>
      <c r="Q8" s="2663" t="s">
        <v>1780</v>
      </c>
      <c r="R8" s="2663"/>
      <c r="S8" s="2663"/>
      <c r="T8" s="2663"/>
      <c r="U8" s="2663"/>
      <c r="V8" s="2663"/>
      <c r="W8" s="2663"/>
      <c r="X8" s="2663"/>
      <c r="Y8" s="988"/>
      <c r="Z8" s="986"/>
      <c r="AA8" s="986"/>
      <c r="AB8" s="987"/>
    </row>
    <row r="9" spans="1:28" ht="21" customHeight="1">
      <c r="B9" s="985"/>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7"/>
    </row>
    <row r="10" spans="1:28" ht="21" customHeight="1">
      <c r="B10" s="985"/>
      <c r="C10" s="986" t="s">
        <v>1781</v>
      </c>
      <c r="D10" s="986"/>
      <c r="E10" s="986"/>
      <c r="F10" s="986"/>
      <c r="G10" s="986"/>
      <c r="H10" s="986"/>
      <c r="I10" s="986"/>
      <c r="J10" s="986"/>
      <c r="K10" s="986"/>
      <c r="L10" s="986"/>
      <c r="M10" s="986"/>
      <c r="N10" s="986"/>
      <c r="O10" s="986"/>
      <c r="P10" s="986"/>
      <c r="Q10" s="986"/>
      <c r="R10" s="986"/>
      <c r="S10" s="986"/>
      <c r="T10" s="986"/>
      <c r="U10" s="986"/>
      <c r="V10" s="986"/>
      <c r="W10" s="986"/>
      <c r="X10" s="986"/>
      <c r="Y10" s="986"/>
      <c r="Z10" s="986"/>
      <c r="AA10" s="986"/>
      <c r="AB10" s="987"/>
    </row>
    <row r="11" spans="1:28" ht="21" customHeight="1">
      <c r="B11" s="985"/>
      <c r="C11" s="2664" t="s">
        <v>1782</v>
      </c>
      <c r="D11" s="2664"/>
      <c r="E11" s="2664"/>
      <c r="F11" s="2664"/>
      <c r="G11" s="986"/>
      <c r="H11" s="986"/>
      <c r="I11" s="986"/>
      <c r="J11" s="986"/>
      <c r="K11" s="986"/>
      <c r="L11" s="986"/>
      <c r="M11" s="986"/>
      <c r="N11" s="986"/>
      <c r="O11" s="986"/>
      <c r="P11" s="986"/>
      <c r="Q11" s="986"/>
      <c r="R11" s="986"/>
      <c r="S11" s="986"/>
      <c r="T11" s="986"/>
      <c r="U11" s="986"/>
      <c r="V11" s="986"/>
      <c r="W11" s="986"/>
      <c r="X11" s="986"/>
      <c r="Y11" s="986"/>
      <c r="Z11" s="986"/>
      <c r="AA11" s="986"/>
      <c r="AB11" s="987"/>
    </row>
    <row r="12" spans="1:28" ht="21" customHeight="1">
      <c r="B12" s="985"/>
      <c r="C12" s="986"/>
      <c r="D12" s="986"/>
      <c r="E12" s="986"/>
      <c r="F12" s="986"/>
      <c r="G12" s="986"/>
      <c r="H12" s="986"/>
      <c r="I12" s="989" t="s">
        <v>1783</v>
      </c>
      <c r="J12" s="1021"/>
      <c r="K12" s="1022"/>
      <c r="L12" s="1023"/>
      <c r="M12" s="989" t="s">
        <v>1784</v>
      </c>
      <c r="N12" s="1024"/>
      <c r="O12" s="1025"/>
      <c r="P12" s="1025"/>
      <c r="Q12" s="1023"/>
      <c r="R12" s="986"/>
      <c r="S12" s="986"/>
      <c r="T12" s="986"/>
      <c r="U12" s="986"/>
      <c r="V12" s="986"/>
      <c r="W12" s="986"/>
      <c r="X12" s="986"/>
      <c r="Y12" s="986"/>
      <c r="Z12" s="986"/>
      <c r="AA12" s="986"/>
      <c r="AB12" s="987"/>
    </row>
    <row r="13" spans="1:28" ht="21" customHeight="1">
      <c r="B13" s="985"/>
      <c r="C13" s="986"/>
      <c r="D13" s="986"/>
      <c r="E13" s="986"/>
      <c r="F13" s="986"/>
      <c r="G13" s="986"/>
      <c r="H13" s="986"/>
      <c r="I13" s="986" t="s">
        <v>1785</v>
      </c>
      <c r="J13" s="986"/>
      <c r="K13" s="986"/>
      <c r="L13" s="2670" t="str">
        <f>入力シート!C25</f>
        <v>久留米市〇〇町１２３</v>
      </c>
      <c r="M13" s="2670"/>
      <c r="N13" s="2670"/>
      <c r="O13" s="2670"/>
      <c r="P13" s="2670"/>
      <c r="Q13" s="2670"/>
      <c r="R13" s="2670"/>
      <c r="S13" s="2670"/>
      <c r="T13" s="2670"/>
      <c r="U13" s="2670"/>
      <c r="V13" s="2670"/>
      <c r="W13" s="2670"/>
      <c r="X13" s="2672"/>
      <c r="Y13" s="2665"/>
      <c r="Z13" s="2665"/>
      <c r="AA13" s="995"/>
      <c r="AB13" s="987"/>
    </row>
    <row r="14" spans="1:28" ht="21" customHeight="1">
      <c r="B14" s="985"/>
      <c r="C14" s="986"/>
      <c r="D14" s="986"/>
      <c r="E14" s="986"/>
      <c r="F14" s="986"/>
      <c r="G14" s="986"/>
      <c r="H14" s="986"/>
      <c r="I14" s="986" t="s">
        <v>1786</v>
      </c>
      <c r="J14" s="986"/>
      <c r="K14" s="986"/>
      <c r="L14" s="2666"/>
      <c r="M14" s="2667"/>
      <c r="N14" s="2667"/>
      <c r="O14" s="2667"/>
      <c r="P14" s="2667"/>
      <c r="Q14" s="2667"/>
      <c r="R14" s="2667"/>
      <c r="S14" s="2667"/>
      <c r="T14" s="2667"/>
      <c r="U14" s="2667"/>
      <c r="V14" s="2667"/>
      <c r="W14" s="2667"/>
      <c r="X14" s="2667"/>
      <c r="Y14" s="2668"/>
      <c r="Z14" s="2669"/>
      <c r="AA14" s="996"/>
      <c r="AB14" s="987"/>
    </row>
    <row r="15" spans="1:28" ht="21" customHeight="1">
      <c r="B15" s="985"/>
      <c r="C15" s="986"/>
      <c r="D15" s="986"/>
      <c r="E15" s="986"/>
      <c r="F15" s="986"/>
      <c r="G15" s="986"/>
      <c r="H15" s="986"/>
      <c r="I15" s="986" t="s">
        <v>1787</v>
      </c>
      <c r="J15" s="986"/>
      <c r="K15" s="986"/>
      <c r="L15" s="2670" t="str">
        <f>入力シート!C26&amp;"　　"&amp;入力シート!C27</f>
        <v>(株）○○○○建設　　代表取締役　久留米一郎</v>
      </c>
      <c r="M15" s="2671"/>
      <c r="N15" s="2671"/>
      <c r="O15" s="2671"/>
      <c r="P15" s="2671"/>
      <c r="Q15" s="2671"/>
      <c r="R15" s="2671"/>
      <c r="S15" s="2671"/>
      <c r="T15" s="2671"/>
      <c r="U15" s="2671"/>
      <c r="V15" s="2671"/>
      <c r="W15" s="2671"/>
      <c r="X15" s="2671"/>
      <c r="Y15" s="2669"/>
      <c r="Z15" s="2669"/>
      <c r="AA15" s="996"/>
      <c r="AB15" s="987"/>
    </row>
    <row r="16" spans="1:28" ht="21" customHeight="1">
      <c r="B16" s="985"/>
      <c r="C16" s="986"/>
      <c r="D16" s="986"/>
      <c r="E16" s="986"/>
      <c r="F16" s="986"/>
      <c r="G16" s="986"/>
      <c r="H16" s="986"/>
      <c r="I16" s="2475" t="s">
        <v>1788</v>
      </c>
      <c r="J16" s="2475"/>
      <c r="K16" s="986"/>
      <c r="L16" s="2670" t="str">
        <f>入力シート!C28</f>
        <v>0942-12-○○○○</v>
      </c>
      <c r="M16" s="2671"/>
      <c r="N16" s="2671"/>
      <c r="O16" s="2671"/>
      <c r="P16" s="2671"/>
      <c r="Q16" s="2671"/>
      <c r="R16" s="2671"/>
      <c r="S16" s="2671"/>
      <c r="T16" s="2671"/>
      <c r="U16" s="2671"/>
      <c r="V16" s="2671"/>
      <c r="W16" s="2671"/>
      <c r="X16" s="2671"/>
      <c r="Y16" s="986"/>
      <c r="Z16" s="986"/>
      <c r="AA16" s="986"/>
      <c r="AB16" s="987"/>
    </row>
    <row r="17" spans="2:28" ht="21" customHeight="1" thickBot="1">
      <c r="B17" s="985"/>
      <c r="C17" s="986"/>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7"/>
    </row>
    <row r="18" spans="2:28" ht="31.35" customHeight="1">
      <c r="B18" s="985"/>
      <c r="C18" s="2673" t="s">
        <v>1789</v>
      </c>
      <c r="D18" s="2674"/>
      <c r="E18" s="2674"/>
      <c r="F18" s="2675"/>
      <c r="G18" s="2675"/>
      <c r="H18" s="2675"/>
      <c r="I18" s="2675"/>
      <c r="J18" s="2675"/>
      <c r="K18" s="2675"/>
      <c r="L18" s="2675"/>
      <c r="M18" s="2675"/>
      <c r="N18" s="2675"/>
      <c r="O18" s="2675"/>
      <c r="P18" s="2675"/>
      <c r="Q18" s="2675"/>
      <c r="R18" s="2675"/>
      <c r="S18" s="2675"/>
      <c r="T18" s="2675"/>
      <c r="U18" s="2675"/>
      <c r="V18" s="2675"/>
      <c r="W18" s="2675"/>
      <c r="X18" s="2675"/>
      <c r="Y18" s="2675"/>
      <c r="Z18" s="2676"/>
      <c r="AA18" s="997"/>
      <c r="AB18" s="987"/>
    </row>
    <row r="19" spans="2:28" ht="31.35" customHeight="1">
      <c r="B19" s="985"/>
      <c r="C19" s="2677" t="s">
        <v>1790</v>
      </c>
      <c r="D19" s="2678"/>
      <c r="E19" s="2678"/>
      <c r="F19" s="2679" t="str">
        <f>入力シート!C10&amp;"　（前払金）"</f>
        <v>○○校区道路改良工事　（前払金）</v>
      </c>
      <c r="G19" s="2679"/>
      <c r="H19" s="2679"/>
      <c r="I19" s="2679"/>
      <c r="J19" s="2679"/>
      <c r="K19" s="2679"/>
      <c r="L19" s="2679"/>
      <c r="M19" s="2679"/>
      <c r="N19" s="2679"/>
      <c r="O19" s="2679"/>
      <c r="P19" s="2679"/>
      <c r="Q19" s="2679"/>
      <c r="R19" s="2679"/>
      <c r="S19" s="2679"/>
      <c r="T19" s="2679"/>
      <c r="U19" s="2679"/>
      <c r="V19" s="2679"/>
      <c r="W19" s="2679"/>
      <c r="X19" s="2679"/>
      <c r="Y19" s="2679"/>
      <c r="Z19" s="2680"/>
      <c r="AA19" s="998"/>
      <c r="AB19" s="987"/>
    </row>
    <row r="20" spans="2:28" ht="31.35" customHeight="1">
      <c r="B20" s="985"/>
      <c r="C20" s="2677" t="s">
        <v>1791</v>
      </c>
      <c r="D20" s="2678"/>
      <c r="E20" s="2678"/>
      <c r="F20" s="2679" t="str">
        <f>入力シート!C12</f>
        <v>久留米市○○町</v>
      </c>
      <c r="G20" s="2679"/>
      <c r="H20" s="2679"/>
      <c r="I20" s="2679"/>
      <c r="J20" s="2679"/>
      <c r="K20" s="2679"/>
      <c r="L20" s="2679"/>
      <c r="M20" s="2679"/>
      <c r="N20" s="2679"/>
      <c r="O20" s="2679"/>
      <c r="P20" s="2679"/>
      <c r="Q20" s="2679"/>
      <c r="R20" s="2679"/>
      <c r="S20" s="2679"/>
      <c r="T20" s="2679"/>
      <c r="U20" s="2679"/>
      <c r="V20" s="2679"/>
      <c r="W20" s="2679"/>
      <c r="X20" s="2679"/>
      <c r="Y20" s="2679"/>
      <c r="Z20" s="2680"/>
      <c r="AA20" s="998"/>
      <c r="AB20" s="987"/>
    </row>
    <row r="21" spans="2:28" ht="31.35" customHeight="1">
      <c r="B21" s="985"/>
      <c r="C21" s="2681"/>
      <c r="D21" s="2682"/>
      <c r="E21" s="2682"/>
      <c r="F21" s="2682"/>
      <c r="G21" s="2682"/>
      <c r="H21" s="2682"/>
      <c r="I21" s="2682"/>
      <c r="J21" s="2682"/>
      <c r="K21" s="2682"/>
      <c r="L21" s="2682"/>
      <c r="M21" s="2682"/>
      <c r="N21" s="2682"/>
      <c r="O21" s="2682"/>
      <c r="P21" s="2682"/>
      <c r="Q21" s="2682"/>
      <c r="R21" s="2682"/>
      <c r="S21" s="2682"/>
      <c r="T21" s="2682"/>
      <c r="U21" s="2682"/>
      <c r="V21" s="2682"/>
      <c r="W21" s="2682"/>
      <c r="X21" s="2682"/>
      <c r="Y21" s="2682"/>
      <c r="Z21" s="2683"/>
      <c r="AA21" s="998"/>
      <c r="AB21" s="987"/>
    </row>
    <row r="22" spans="2:28" ht="31.35" customHeight="1" thickBot="1">
      <c r="B22" s="985"/>
      <c r="C22" s="2684"/>
      <c r="D22" s="2685"/>
      <c r="E22" s="2685"/>
      <c r="F22" s="2685"/>
      <c r="G22" s="2685"/>
      <c r="H22" s="2685"/>
      <c r="I22" s="2685"/>
      <c r="J22" s="2685"/>
      <c r="K22" s="2685"/>
      <c r="L22" s="2685"/>
      <c r="M22" s="2685"/>
      <c r="N22" s="2685"/>
      <c r="O22" s="2685"/>
      <c r="P22" s="2685"/>
      <c r="Q22" s="2685"/>
      <c r="R22" s="2685"/>
      <c r="S22" s="2685"/>
      <c r="T22" s="2685"/>
      <c r="U22" s="2685"/>
      <c r="V22" s="2685"/>
      <c r="W22" s="2685"/>
      <c r="X22" s="2685"/>
      <c r="Y22" s="2685"/>
      <c r="Z22" s="2686"/>
      <c r="AA22" s="998"/>
      <c r="AB22" s="987"/>
    </row>
    <row r="23" spans="2:28" ht="21" customHeight="1">
      <c r="B23" s="985"/>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7"/>
    </row>
    <row r="24" spans="2:28" ht="21" customHeight="1">
      <c r="B24" s="985"/>
      <c r="C24" s="986" t="s">
        <v>1792</v>
      </c>
      <c r="D24" s="986"/>
      <c r="E24" s="986"/>
      <c r="F24" s="986" t="s">
        <v>1793</v>
      </c>
      <c r="G24" s="986"/>
      <c r="H24" s="986"/>
      <c r="I24" s="986"/>
      <c r="J24" s="986"/>
      <c r="K24" s="986"/>
      <c r="L24" s="986"/>
      <c r="M24" s="986"/>
      <c r="N24" s="986"/>
      <c r="O24" s="986"/>
      <c r="P24" s="986"/>
      <c r="Q24" s="986"/>
      <c r="R24" s="986"/>
      <c r="S24" s="986"/>
      <c r="T24" s="986"/>
      <c r="U24" s="986"/>
      <c r="V24" s="986"/>
      <c r="W24" s="986"/>
      <c r="X24" s="986"/>
      <c r="Y24" s="986"/>
      <c r="Z24" s="986"/>
      <c r="AA24" s="986"/>
      <c r="AB24" s="987"/>
    </row>
    <row r="25" spans="2:28" ht="21" customHeight="1">
      <c r="B25" s="985"/>
      <c r="C25" s="986"/>
      <c r="D25" s="986"/>
      <c r="E25" s="2687" t="s">
        <v>1794</v>
      </c>
      <c r="F25" s="2667"/>
      <c r="G25" s="986"/>
      <c r="H25" s="2688" t="s">
        <v>1795</v>
      </c>
      <c r="I25" s="2688"/>
      <c r="J25" s="986"/>
      <c r="K25" s="986"/>
      <c r="L25" s="986"/>
      <c r="M25" s="986"/>
      <c r="N25" s="986"/>
      <c r="O25" s="986"/>
      <c r="P25" s="986"/>
      <c r="Q25" s="986"/>
      <c r="R25" s="986"/>
      <c r="S25" s="986"/>
      <c r="T25" s="986"/>
      <c r="U25" s="986"/>
      <c r="V25" s="986"/>
      <c r="W25" s="986"/>
      <c r="X25" s="986"/>
      <c r="Y25" s="986"/>
      <c r="Z25" s="986"/>
      <c r="AA25" s="986"/>
      <c r="AB25" s="987"/>
    </row>
    <row r="26" spans="2:28" ht="21" customHeight="1" thickBot="1">
      <c r="B26" s="985"/>
      <c r="C26" s="986"/>
      <c r="D26" s="986"/>
      <c r="E26" s="2476" t="s">
        <v>1796</v>
      </c>
      <c r="F26" s="2476"/>
      <c r="G26" s="2476"/>
      <c r="H26" s="2476"/>
      <c r="I26" s="2476"/>
      <c r="J26" s="2476"/>
      <c r="K26" s="2476"/>
      <c r="L26" s="2476"/>
      <c r="M26" s="2476"/>
      <c r="N26" s="2476"/>
      <c r="O26" s="2476"/>
      <c r="P26" s="2476"/>
      <c r="Q26" s="2476"/>
      <c r="R26" s="2476"/>
      <c r="S26" s="2476"/>
      <c r="T26" s="986"/>
      <c r="U26" s="986"/>
      <c r="V26" s="986"/>
      <c r="W26" s="986"/>
      <c r="X26" s="986"/>
      <c r="Y26" s="986"/>
      <c r="Z26" s="986"/>
      <c r="AA26" s="986"/>
      <c r="AB26" s="987"/>
    </row>
    <row r="27" spans="2:28" ht="21" customHeight="1">
      <c r="B27" s="985"/>
      <c r="C27" s="2698" t="s">
        <v>1797</v>
      </c>
      <c r="D27" s="2699"/>
      <c r="E27" s="2699"/>
      <c r="F27" s="2699"/>
      <c r="G27" s="2699"/>
      <c r="H27" s="2700"/>
      <c r="I27" s="2704"/>
      <c r="J27" s="2705"/>
      <c r="K27" s="2705"/>
      <c r="L27" s="2705"/>
      <c r="M27" s="2705" t="s">
        <v>1798</v>
      </c>
      <c r="N27" s="2705"/>
      <c r="O27" s="2705"/>
      <c r="P27" s="2705"/>
      <c r="Q27" s="2705"/>
      <c r="R27" s="2705"/>
      <c r="S27" s="2707"/>
      <c r="T27" s="2707"/>
      <c r="U27" s="2707"/>
      <c r="V27" s="2705" t="s">
        <v>1799</v>
      </c>
      <c r="W27" s="2709"/>
      <c r="X27" s="985"/>
      <c r="Y27" s="986"/>
      <c r="Z27" s="986"/>
      <c r="AA27" s="986"/>
      <c r="AB27" s="987"/>
    </row>
    <row r="28" spans="2:28" ht="21" customHeight="1">
      <c r="B28" s="985"/>
      <c r="C28" s="2701"/>
      <c r="D28" s="2702"/>
      <c r="E28" s="2702"/>
      <c r="F28" s="2702"/>
      <c r="G28" s="2702"/>
      <c r="H28" s="2703"/>
      <c r="I28" s="2706"/>
      <c r="J28" s="2692"/>
      <c r="K28" s="2692"/>
      <c r="L28" s="2692"/>
      <c r="M28" s="2692" t="s">
        <v>1800</v>
      </c>
      <c r="N28" s="2692"/>
      <c r="O28" s="2692"/>
      <c r="P28" s="2692"/>
      <c r="Q28" s="2692"/>
      <c r="R28" s="2708"/>
      <c r="S28" s="2708"/>
      <c r="T28" s="2708"/>
      <c r="U28" s="2708"/>
      <c r="V28" s="2692" t="s">
        <v>1801</v>
      </c>
      <c r="W28" s="2693"/>
      <c r="X28" s="985"/>
      <c r="Y28" s="986"/>
      <c r="Z28" s="986"/>
      <c r="AA28" s="986"/>
      <c r="AB28" s="987"/>
    </row>
    <row r="29" spans="2:28" ht="21" customHeight="1">
      <c r="B29" s="985"/>
      <c r="C29" s="2694" t="s">
        <v>1802</v>
      </c>
      <c r="D29" s="2695"/>
      <c r="E29" s="2695"/>
      <c r="F29" s="2695"/>
      <c r="G29" s="2695"/>
      <c r="H29" s="2696"/>
      <c r="I29" s="999"/>
      <c r="J29" s="2697" t="s">
        <v>1803</v>
      </c>
      <c r="K29" s="2697"/>
      <c r="L29" s="2697"/>
      <c r="M29" s="1000"/>
      <c r="N29" s="2697" t="s">
        <v>1804</v>
      </c>
      <c r="O29" s="2697"/>
      <c r="P29" s="2697"/>
      <c r="Q29" s="1000"/>
      <c r="R29" s="2697" t="s">
        <v>1805</v>
      </c>
      <c r="S29" s="2697"/>
      <c r="T29" s="2697"/>
      <c r="U29" s="1000"/>
      <c r="V29" s="1000"/>
      <c r="W29" s="1000"/>
      <c r="X29" s="985"/>
      <c r="Y29" s="986"/>
      <c r="Z29" s="986"/>
      <c r="AA29" s="986"/>
      <c r="AB29" s="987"/>
    </row>
    <row r="30" spans="2:28" ht="12" customHeight="1" thickBot="1">
      <c r="B30" s="985"/>
      <c r="C30" s="2710" t="s">
        <v>1806</v>
      </c>
      <c r="D30" s="2711"/>
      <c r="E30" s="2711"/>
      <c r="F30" s="2711"/>
      <c r="G30" s="2711"/>
      <c r="H30" s="2712"/>
      <c r="I30" s="1001"/>
      <c r="J30" s="1002"/>
      <c r="K30" s="1002"/>
      <c r="L30" s="1002"/>
      <c r="M30" s="1002"/>
      <c r="N30" s="1002"/>
      <c r="O30" s="1002"/>
      <c r="P30" s="1002"/>
      <c r="Q30" s="1002"/>
      <c r="R30" s="1002"/>
      <c r="S30" s="1002"/>
      <c r="T30" s="1002"/>
      <c r="U30" s="1002"/>
      <c r="V30" s="1002"/>
      <c r="W30" s="1003"/>
      <c r="X30" s="985"/>
      <c r="Y30" s="986"/>
      <c r="Z30" s="986"/>
      <c r="AA30" s="986"/>
      <c r="AB30" s="987"/>
    </row>
    <row r="31" spans="2:28" ht="30" customHeight="1" thickBot="1">
      <c r="B31" s="985"/>
      <c r="C31" s="2713"/>
      <c r="D31" s="2714"/>
      <c r="E31" s="2714"/>
      <c r="F31" s="2714"/>
      <c r="G31" s="2714"/>
      <c r="H31" s="2715"/>
      <c r="I31" s="1004"/>
      <c r="J31" s="1005"/>
      <c r="K31" s="1026"/>
      <c r="L31" s="1027"/>
      <c r="M31" s="1027"/>
      <c r="N31" s="1027"/>
      <c r="O31" s="1027"/>
      <c r="P31" s="1027"/>
      <c r="Q31" s="1028"/>
      <c r="R31" s="1005"/>
      <c r="S31" s="2716" t="s">
        <v>1807</v>
      </c>
      <c r="T31" s="2717"/>
      <c r="U31" s="2717"/>
      <c r="V31" s="2717"/>
      <c r="W31" s="2718"/>
      <c r="X31" s="985"/>
      <c r="Y31" s="986"/>
      <c r="Z31" s="986"/>
      <c r="AA31" s="986"/>
      <c r="AB31" s="987"/>
    </row>
    <row r="32" spans="2:28" ht="12" customHeight="1">
      <c r="B32" s="985"/>
      <c r="C32" s="2701"/>
      <c r="D32" s="2702"/>
      <c r="E32" s="2702"/>
      <c r="F32" s="2702"/>
      <c r="G32" s="2702"/>
      <c r="H32" s="2703"/>
      <c r="I32" s="1009"/>
      <c r="J32" s="1010"/>
      <c r="K32" s="1010"/>
      <c r="L32" s="1010"/>
      <c r="M32" s="1010"/>
      <c r="N32" s="1010"/>
      <c r="O32" s="1010"/>
      <c r="P32" s="1010"/>
      <c r="Q32" s="1010"/>
      <c r="R32" s="1010"/>
      <c r="S32" s="1010"/>
      <c r="T32" s="1010"/>
      <c r="U32" s="1010"/>
      <c r="V32" s="1010"/>
      <c r="W32" s="1011"/>
      <c r="X32" s="985"/>
      <c r="Y32" s="986"/>
      <c r="Z32" s="986"/>
      <c r="AA32" s="986"/>
      <c r="AB32" s="987"/>
    </row>
    <row r="33" spans="1:28" ht="21" customHeight="1">
      <c r="B33" s="985"/>
      <c r="C33" s="2710" t="s">
        <v>1808</v>
      </c>
      <c r="D33" s="2711"/>
      <c r="E33" s="2711"/>
      <c r="F33" s="2711"/>
      <c r="G33" s="2711"/>
      <c r="H33" s="2712"/>
      <c r="I33" s="2720"/>
      <c r="J33" s="2721"/>
      <c r="K33" s="2721"/>
      <c r="L33" s="2721"/>
      <c r="M33" s="2721"/>
      <c r="N33" s="2721"/>
      <c r="O33" s="2721"/>
      <c r="P33" s="2721"/>
      <c r="Q33" s="2721"/>
      <c r="R33" s="2721"/>
      <c r="S33" s="2721"/>
      <c r="T33" s="2721"/>
      <c r="U33" s="2721"/>
      <c r="V33" s="2721"/>
      <c r="W33" s="2722"/>
      <c r="X33" s="985"/>
      <c r="Y33" s="986"/>
      <c r="Z33" s="986"/>
      <c r="AA33" s="986"/>
      <c r="AB33" s="987"/>
    </row>
    <row r="34" spans="1:28" ht="21" customHeight="1">
      <c r="B34" s="985"/>
      <c r="C34" s="2713"/>
      <c r="D34" s="2719"/>
      <c r="E34" s="2719"/>
      <c r="F34" s="2719"/>
      <c r="G34" s="2719"/>
      <c r="H34" s="2715"/>
      <c r="I34" s="2723"/>
      <c r="J34" s="2724"/>
      <c r="K34" s="2724"/>
      <c r="L34" s="2724"/>
      <c r="M34" s="2724"/>
      <c r="N34" s="2724"/>
      <c r="O34" s="2724"/>
      <c r="P34" s="2724"/>
      <c r="Q34" s="2724"/>
      <c r="R34" s="2724"/>
      <c r="S34" s="2724"/>
      <c r="T34" s="2724"/>
      <c r="U34" s="2724"/>
      <c r="V34" s="2724"/>
      <c r="W34" s="2725"/>
      <c r="X34" s="985"/>
      <c r="Y34" s="2689" t="s">
        <v>1809</v>
      </c>
      <c r="Z34" s="2690"/>
      <c r="AA34" s="2691"/>
      <c r="AB34" s="987"/>
    </row>
    <row r="35" spans="1:28" ht="21" customHeight="1">
      <c r="B35" s="985"/>
      <c r="C35" s="2729" t="s">
        <v>1810</v>
      </c>
      <c r="D35" s="2662"/>
      <c r="E35" s="2662"/>
      <c r="F35" s="2662"/>
      <c r="G35" s="2662"/>
      <c r="H35" s="2730"/>
      <c r="I35" s="2731"/>
      <c r="J35" s="2732"/>
      <c r="K35" s="2732"/>
      <c r="L35" s="2732"/>
      <c r="M35" s="2732"/>
      <c r="N35" s="2732"/>
      <c r="O35" s="2732"/>
      <c r="P35" s="2732"/>
      <c r="Q35" s="2732"/>
      <c r="R35" s="2732"/>
      <c r="S35" s="2732"/>
      <c r="T35" s="2732"/>
      <c r="U35" s="2732"/>
      <c r="V35" s="2732"/>
      <c r="W35" s="2733"/>
      <c r="X35" s="985"/>
      <c r="Y35" s="2740"/>
      <c r="Z35" s="2741"/>
      <c r="AA35" s="2742"/>
      <c r="AB35" s="987"/>
    </row>
    <row r="36" spans="1:28" ht="21" customHeight="1">
      <c r="B36" s="985"/>
      <c r="C36" s="2743" t="s">
        <v>1811</v>
      </c>
      <c r="D36" s="2744"/>
      <c r="E36" s="2744"/>
      <c r="F36" s="2744"/>
      <c r="G36" s="2744"/>
      <c r="H36" s="2745"/>
      <c r="I36" s="2734"/>
      <c r="J36" s="2735"/>
      <c r="K36" s="2735"/>
      <c r="L36" s="2735"/>
      <c r="M36" s="2735"/>
      <c r="N36" s="2735"/>
      <c r="O36" s="2735"/>
      <c r="P36" s="2735"/>
      <c r="Q36" s="2735"/>
      <c r="R36" s="2735"/>
      <c r="S36" s="2735"/>
      <c r="T36" s="2735"/>
      <c r="U36" s="2735"/>
      <c r="V36" s="2735"/>
      <c r="W36" s="2736"/>
      <c r="X36" s="985"/>
      <c r="Y36" s="2740"/>
      <c r="Z36" s="2741"/>
      <c r="AA36" s="2742"/>
      <c r="AB36" s="987"/>
    </row>
    <row r="37" spans="1:28" ht="21" customHeight="1" thickBot="1">
      <c r="B37" s="985"/>
      <c r="C37" s="2746"/>
      <c r="D37" s="2747"/>
      <c r="E37" s="2747"/>
      <c r="F37" s="2747"/>
      <c r="G37" s="2747"/>
      <c r="H37" s="2748"/>
      <c r="I37" s="2737"/>
      <c r="J37" s="2738"/>
      <c r="K37" s="2738"/>
      <c r="L37" s="2738"/>
      <c r="M37" s="2738"/>
      <c r="N37" s="2738"/>
      <c r="O37" s="2738"/>
      <c r="P37" s="2738"/>
      <c r="Q37" s="2738"/>
      <c r="R37" s="2738"/>
      <c r="S37" s="2738"/>
      <c r="T37" s="2738"/>
      <c r="U37" s="2738"/>
      <c r="V37" s="2738"/>
      <c r="W37" s="2739"/>
      <c r="X37" s="985"/>
      <c r="Y37" s="2740"/>
      <c r="Z37" s="2741"/>
      <c r="AA37" s="2742"/>
      <c r="AB37" s="987"/>
    </row>
    <row r="38" spans="1:28" ht="15" customHeight="1">
      <c r="B38" s="985"/>
      <c r="C38" s="2749" t="s">
        <v>1812</v>
      </c>
      <c r="D38" s="2749"/>
      <c r="E38" s="1012">
        <v>1</v>
      </c>
      <c r="F38" s="1013"/>
      <c r="G38" s="2726" t="s">
        <v>1813</v>
      </c>
      <c r="H38" s="2727"/>
      <c r="I38" s="2727"/>
      <c r="J38" s="2727"/>
      <c r="K38" s="2727"/>
      <c r="L38" s="2727"/>
      <c r="M38" s="2727"/>
      <c r="N38" s="2727"/>
      <c r="O38" s="2727"/>
      <c r="P38" s="2727"/>
      <c r="Q38" s="2727"/>
      <c r="R38" s="2727"/>
      <c r="S38" s="2727"/>
      <c r="T38" s="2727"/>
      <c r="U38" s="2727"/>
      <c r="V38" s="2727"/>
      <c r="W38" s="2727"/>
      <c r="X38" s="2727"/>
      <c r="Y38" s="2727"/>
      <c r="Z38" s="2727"/>
      <c r="AA38" s="986"/>
      <c r="AB38" s="987"/>
    </row>
    <row r="39" spans="1:28" ht="15" customHeight="1">
      <c r="B39" s="985"/>
      <c r="C39" s="1013"/>
      <c r="D39" s="1014"/>
      <c r="E39" s="1012">
        <v>2</v>
      </c>
      <c r="F39" s="1013"/>
      <c r="G39" s="2726" t="s">
        <v>1814</v>
      </c>
      <c r="H39" s="2727"/>
      <c r="I39" s="2727"/>
      <c r="J39" s="2727"/>
      <c r="K39" s="1015" t="s">
        <v>1815</v>
      </c>
      <c r="L39" s="1016" t="s">
        <v>1263</v>
      </c>
      <c r="M39" s="1016" t="s">
        <v>1816</v>
      </c>
      <c r="N39" s="1016" t="s">
        <v>1817</v>
      </c>
      <c r="O39" s="1016" t="s">
        <v>1818</v>
      </c>
      <c r="P39" s="1016" t="s">
        <v>1815</v>
      </c>
      <c r="Q39" s="1016" t="s">
        <v>1819</v>
      </c>
      <c r="R39" s="1016" t="s">
        <v>1820</v>
      </c>
      <c r="S39" s="1016" t="s">
        <v>1821</v>
      </c>
      <c r="T39" s="1017"/>
      <c r="U39" s="1017"/>
      <c r="V39" s="1017"/>
      <c r="W39" s="1018"/>
      <c r="X39" s="923"/>
      <c r="Y39" s="923"/>
      <c r="Z39" s="923"/>
      <c r="AA39" s="986"/>
      <c r="AB39" s="987"/>
    </row>
    <row r="40" spans="1:28" ht="15" customHeight="1" thickBot="1">
      <c r="B40" s="985"/>
      <c r="C40" s="986"/>
      <c r="D40" s="995"/>
      <c r="E40" s="995">
        <v>3</v>
      </c>
      <c r="F40" s="986"/>
      <c r="G40" s="2728" t="s">
        <v>1822</v>
      </c>
      <c r="H40" s="2728"/>
      <c r="I40" s="2728"/>
      <c r="J40" s="2728"/>
      <c r="K40" s="2728"/>
      <c r="L40" s="2728"/>
      <c r="M40" s="2728"/>
      <c r="N40" s="2728"/>
      <c r="O40" s="2728"/>
      <c r="P40" s="2728"/>
      <c r="Q40" s="2728"/>
      <c r="R40" s="2728"/>
      <c r="S40" s="2728"/>
      <c r="T40" s="2728"/>
      <c r="U40" s="2728"/>
      <c r="V40" s="2728"/>
      <c r="W40" s="2728"/>
      <c r="X40" s="2728"/>
      <c r="Y40" s="2728"/>
      <c r="Z40" s="2728"/>
      <c r="AA40" s="986"/>
      <c r="AB40" s="987"/>
    </row>
    <row r="41" spans="1:28" ht="5.25" customHeight="1">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row>
    <row r="42" spans="1:28">
      <c r="A42" s="1019"/>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row>
    <row r="43" spans="1:28">
      <c r="A43" s="1019"/>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row>
    <row r="44" spans="1:28">
      <c r="A44" s="1020"/>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row>
    <row r="45" spans="1:28">
      <c r="A45" s="1019"/>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row>
    <row r="46" spans="1:28">
      <c r="A46" s="1019"/>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B46"/>
  <sheetViews>
    <sheetView zoomScaleNormal="100" workbookViewId="0">
      <selection activeCell="Y27" sqref="Y27"/>
    </sheetView>
  </sheetViews>
  <sheetFormatPr defaultRowHeight="13.2"/>
  <cols>
    <col min="1" max="1" width="2.6640625" style="940" customWidth="1"/>
    <col min="2" max="28" width="3.6640625" style="940" customWidth="1"/>
    <col min="29" max="66" width="2.6640625" style="940" customWidth="1"/>
    <col min="67" max="256" width="8.88671875" style="940"/>
    <col min="257" max="257" width="2.6640625" style="940" customWidth="1"/>
    <col min="258" max="284" width="3.6640625" style="940" customWidth="1"/>
    <col min="285" max="322" width="2.6640625" style="940" customWidth="1"/>
    <col min="323" max="512" width="8.88671875" style="940"/>
    <col min="513" max="513" width="2.6640625" style="940" customWidth="1"/>
    <col min="514" max="540" width="3.6640625" style="940" customWidth="1"/>
    <col min="541" max="578" width="2.6640625" style="940" customWidth="1"/>
    <col min="579" max="768" width="8.88671875" style="940"/>
    <col min="769" max="769" width="2.6640625" style="940" customWidth="1"/>
    <col min="770" max="796" width="3.6640625" style="940" customWidth="1"/>
    <col min="797" max="834" width="2.6640625" style="940" customWidth="1"/>
    <col min="835" max="1024" width="8.88671875" style="940"/>
    <col min="1025" max="1025" width="2.6640625" style="940" customWidth="1"/>
    <col min="1026" max="1052" width="3.6640625" style="940" customWidth="1"/>
    <col min="1053" max="1090" width="2.6640625" style="940" customWidth="1"/>
    <col min="1091" max="1280" width="8.88671875" style="940"/>
    <col min="1281" max="1281" width="2.6640625" style="940" customWidth="1"/>
    <col min="1282" max="1308" width="3.6640625" style="940" customWidth="1"/>
    <col min="1309" max="1346" width="2.6640625" style="940" customWidth="1"/>
    <col min="1347" max="1536" width="8.88671875" style="940"/>
    <col min="1537" max="1537" width="2.6640625" style="940" customWidth="1"/>
    <col min="1538" max="1564" width="3.6640625" style="940" customWidth="1"/>
    <col min="1565" max="1602" width="2.6640625" style="940" customWidth="1"/>
    <col min="1603" max="1792" width="8.88671875" style="940"/>
    <col min="1793" max="1793" width="2.6640625" style="940" customWidth="1"/>
    <col min="1794" max="1820" width="3.6640625" style="940" customWidth="1"/>
    <col min="1821" max="1858" width="2.6640625" style="940" customWidth="1"/>
    <col min="1859" max="2048" width="8.88671875" style="940"/>
    <col min="2049" max="2049" width="2.6640625" style="940" customWidth="1"/>
    <col min="2050" max="2076" width="3.6640625" style="940" customWidth="1"/>
    <col min="2077" max="2114" width="2.6640625" style="940" customWidth="1"/>
    <col min="2115" max="2304" width="8.88671875" style="940"/>
    <col min="2305" max="2305" width="2.6640625" style="940" customWidth="1"/>
    <col min="2306" max="2332" width="3.6640625" style="940" customWidth="1"/>
    <col min="2333" max="2370" width="2.6640625" style="940" customWidth="1"/>
    <col min="2371" max="2560" width="8.88671875" style="940"/>
    <col min="2561" max="2561" width="2.6640625" style="940" customWidth="1"/>
    <col min="2562" max="2588" width="3.6640625" style="940" customWidth="1"/>
    <col min="2589" max="2626" width="2.6640625" style="940" customWidth="1"/>
    <col min="2627" max="2816" width="8.88671875" style="940"/>
    <col min="2817" max="2817" width="2.6640625" style="940" customWidth="1"/>
    <col min="2818" max="2844" width="3.6640625" style="940" customWidth="1"/>
    <col min="2845" max="2882" width="2.6640625" style="940" customWidth="1"/>
    <col min="2883" max="3072" width="8.88671875" style="940"/>
    <col min="3073" max="3073" width="2.6640625" style="940" customWidth="1"/>
    <col min="3074" max="3100" width="3.6640625" style="940" customWidth="1"/>
    <col min="3101" max="3138" width="2.6640625" style="940" customWidth="1"/>
    <col min="3139" max="3328" width="8.88671875" style="940"/>
    <col min="3329" max="3329" width="2.6640625" style="940" customWidth="1"/>
    <col min="3330" max="3356" width="3.6640625" style="940" customWidth="1"/>
    <col min="3357" max="3394" width="2.6640625" style="940" customWidth="1"/>
    <col min="3395" max="3584" width="8.88671875" style="940"/>
    <col min="3585" max="3585" width="2.6640625" style="940" customWidth="1"/>
    <col min="3586" max="3612" width="3.6640625" style="940" customWidth="1"/>
    <col min="3613" max="3650" width="2.6640625" style="940" customWidth="1"/>
    <col min="3651" max="3840" width="8.88671875" style="940"/>
    <col min="3841" max="3841" width="2.6640625" style="940" customWidth="1"/>
    <col min="3842" max="3868" width="3.6640625" style="940" customWidth="1"/>
    <col min="3869" max="3906" width="2.6640625" style="940" customWidth="1"/>
    <col min="3907" max="4096" width="8.88671875" style="940"/>
    <col min="4097" max="4097" width="2.6640625" style="940" customWidth="1"/>
    <col min="4098" max="4124" width="3.6640625" style="940" customWidth="1"/>
    <col min="4125" max="4162" width="2.6640625" style="940" customWidth="1"/>
    <col min="4163" max="4352" width="8.88671875" style="940"/>
    <col min="4353" max="4353" width="2.6640625" style="940" customWidth="1"/>
    <col min="4354" max="4380" width="3.6640625" style="940" customWidth="1"/>
    <col min="4381" max="4418" width="2.6640625" style="940" customWidth="1"/>
    <col min="4419" max="4608" width="8.88671875" style="940"/>
    <col min="4609" max="4609" width="2.6640625" style="940" customWidth="1"/>
    <col min="4610" max="4636" width="3.6640625" style="940" customWidth="1"/>
    <col min="4637" max="4674" width="2.6640625" style="940" customWidth="1"/>
    <col min="4675" max="4864" width="8.88671875" style="940"/>
    <col min="4865" max="4865" width="2.6640625" style="940" customWidth="1"/>
    <col min="4866" max="4892" width="3.6640625" style="940" customWidth="1"/>
    <col min="4893" max="4930" width="2.6640625" style="940" customWidth="1"/>
    <col min="4931" max="5120" width="8.88671875" style="940"/>
    <col min="5121" max="5121" width="2.6640625" style="940" customWidth="1"/>
    <col min="5122" max="5148" width="3.6640625" style="940" customWidth="1"/>
    <col min="5149" max="5186" width="2.6640625" style="940" customWidth="1"/>
    <col min="5187" max="5376" width="8.88671875" style="940"/>
    <col min="5377" max="5377" width="2.6640625" style="940" customWidth="1"/>
    <col min="5378" max="5404" width="3.6640625" style="940" customWidth="1"/>
    <col min="5405" max="5442" width="2.6640625" style="940" customWidth="1"/>
    <col min="5443" max="5632" width="8.88671875" style="940"/>
    <col min="5633" max="5633" width="2.6640625" style="940" customWidth="1"/>
    <col min="5634" max="5660" width="3.6640625" style="940" customWidth="1"/>
    <col min="5661" max="5698" width="2.6640625" style="940" customWidth="1"/>
    <col min="5699" max="5888" width="8.88671875" style="940"/>
    <col min="5889" max="5889" width="2.6640625" style="940" customWidth="1"/>
    <col min="5890" max="5916" width="3.6640625" style="940" customWidth="1"/>
    <col min="5917" max="5954" width="2.6640625" style="940" customWidth="1"/>
    <col min="5955" max="6144" width="8.88671875" style="940"/>
    <col min="6145" max="6145" width="2.6640625" style="940" customWidth="1"/>
    <col min="6146" max="6172" width="3.6640625" style="940" customWidth="1"/>
    <col min="6173" max="6210" width="2.6640625" style="940" customWidth="1"/>
    <col min="6211" max="6400" width="8.88671875" style="940"/>
    <col min="6401" max="6401" width="2.6640625" style="940" customWidth="1"/>
    <col min="6402" max="6428" width="3.6640625" style="940" customWidth="1"/>
    <col min="6429" max="6466" width="2.6640625" style="940" customWidth="1"/>
    <col min="6467" max="6656" width="8.88671875" style="940"/>
    <col min="6657" max="6657" width="2.6640625" style="940" customWidth="1"/>
    <col min="6658" max="6684" width="3.6640625" style="940" customWidth="1"/>
    <col min="6685" max="6722" width="2.6640625" style="940" customWidth="1"/>
    <col min="6723" max="6912" width="8.88671875" style="940"/>
    <col min="6913" max="6913" width="2.6640625" style="940" customWidth="1"/>
    <col min="6914" max="6940" width="3.6640625" style="940" customWidth="1"/>
    <col min="6941" max="6978" width="2.6640625" style="940" customWidth="1"/>
    <col min="6979" max="7168" width="8.88671875" style="940"/>
    <col min="7169" max="7169" width="2.6640625" style="940" customWidth="1"/>
    <col min="7170" max="7196" width="3.6640625" style="940" customWidth="1"/>
    <col min="7197" max="7234" width="2.6640625" style="940" customWidth="1"/>
    <col min="7235" max="7424" width="8.88671875" style="940"/>
    <col min="7425" max="7425" width="2.6640625" style="940" customWidth="1"/>
    <col min="7426" max="7452" width="3.6640625" style="940" customWidth="1"/>
    <col min="7453" max="7490" width="2.6640625" style="940" customWidth="1"/>
    <col min="7491" max="7680" width="8.88671875" style="940"/>
    <col min="7681" max="7681" width="2.6640625" style="940" customWidth="1"/>
    <col min="7682" max="7708" width="3.6640625" style="940" customWidth="1"/>
    <col min="7709" max="7746" width="2.6640625" style="940" customWidth="1"/>
    <col min="7747" max="7936" width="8.88671875" style="940"/>
    <col min="7937" max="7937" width="2.6640625" style="940" customWidth="1"/>
    <col min="7938" max="7964" width="3.6640625" style="940" customWidth="1"/>
    <col min="7965" max="8002" width="2.6640625" style="940" customWidth="1"/>
    <col min="8003" max="8192" width="8.88671875" style="940"/>
    <col min="8193" max="8193" width="2.6640625" style="940" customWidth="1"/>
    <col min="8194" max="8220" width="3.6640625" style="940" customWidth="1"/>
    <col min="8221" max="8258" width="2.6640625" style="940" customWidth="1"/>
    <col min="8259" max="8448" width="8.88671875" style="940"/>
    <col min="8449" max="8449" width="2.6640625" style="940" customWidth="1"/>
    <col min="8450" max="8476" width="3.6640625" style="940" customWidth="1"/>
    <col min="8477" max="8514" width="2.6640625" style="940" customWidth="1"/>
    <col min="8515" max="8704" width="8.88671875" style="940"/>
    <col min="8705" max="8705" width="2.6640625" style="940" customWidth="1"/>
    <col min="8706" max="8732" width="3.6640625" style="940" customWidth="1"/>
    <col min="8733" max="8770" width="2.6640625" style="940" customWidth="1"/>
    <col min="8771" max="8960" width="8.88671875" style="940"/>
    <col min="8961" max="8961" width="2.6640625" style="940" customWidth="1"/>
    <col min="8962" max="8988" width="3.6640625" style="940" customWidth="1"/>
    <col min="8989" max="9026" width="2.6640625" style="940" customWidth="1"/>
    <col min="9027" max="9216" width="8.88671875" style="940"/>
    <col min="9217" max="9217" width="2.6640625" style="940" customWidth="1"/>
    <col min="9218" max="9244" width="3.6640625" style="940" customWidth="1"/>
    <col min="9245" max="9282" width="2.6640625" style="940" customWidth="1"/>
    <col min="9283" max="9472" width="8.88671875" style="940"/>
    <col min="9473" max="9473" width="2.6640625" style="940" customWidth="1"/>
    <col min="9474" max="9500" width="3.6640625" style="940" customWidth="1"/>
    <col min="9501" max="9538" width="2.6640625" style="940" customWidth="1"/>
    <col min="9539" max="9728" width="8.88671875" style="940"/>
    <col min="9729" max="9729" width="2.6640625" style="940" customWidth="1"/>
    <col min="9730" max="9756" width="3.6640625" style="940" customWidth="1"/>
    <col min="9757" max="9794" width="2.6640625" style="940" customWidth="1"/>
    <col min="9795" max="9984" width="8.88671875" style="940"/>
    <col min="9985" max="9985" width="2.6640625" style="940" customWidth="1"/>
    <col min="9986" max="10012" width="3.6640625" style="940" customWidth="1"/>
    <col min="10013" max="10050" width="2.6640625" style="940" customWidth="1"/>
    <col min="10051" max="10240" width="8.88671875" style="940"/>
    <col min="10241" max="10241" width="2.6640625" style="940" customWidth="1"/>
    <col min="10242" max="10268" width="3.6640625" style="940" customWidth="1"/>
    <col min="10269" max="10306" width="2.6640625" style="940" customWidth="1"/>
    <col min="10307" max="10496" width="8.88671875" style="940"/>
    <col min="10497" max="10497" width="2.6640625" style="940" customWidth="1"/>
    <col min="10498" max="10524" width="3.6640625" style="940" customWidth="1"/>
    <col min="10525" max="10562" width="2.6640625" style="940" customWidth="1"/>
    <col min="10563" max="10752" width="8.88671875" style="940"/>
    <col min="10753" max="10753" width="2.6640625" style="940" customWidth="1"/>
    <col min="10754" max="10780" width="3.6640625" style="940" customWidth="1"/>
    <col min="10781" max="10818" width="2.6640625" style="940" customWidth="1"/>
    <col min="10819" max="11008" width="8.88671875" style="940"/>
    <col min="11009" max="11009" width="2.6640625" style="940" customWidth="1"/>
    <col min="11010" max="11036" width="3.6640625" style="940" customWidth="1"/>
    <col min="11037" max="11074" width="2.6640625" style="940" customWidth="1"/>
    <col min="11075" max="11264" width="8.88671875" style="940"/>
    <col min="11265" max="11265" width="2.6640625" style="940" customWidth="1"/>
    <col min="11266" max="11292" width="3.6640625" style="940" customWidth="1"/>
    <col min="11293" max="11330" width="2.6640625" style="940" customWidth="1"/>
    <col min="11331" max="11520" width="8.88671875" style="940"/>
    <col min="11521" max="11521" width="2.6640625" style="940" customWidth="1"/>
    <col min="11522" max="11548" width="3.6640625" style="940" customWidth="1"/>
    <col min="11549" max="11586" width="2.6640625" style="940" customWidth="1"/>
    <col min="11587" max="11776" width="8.88671875" style="940"/>
    <col min="11777" max="11777" width="2.6640625" style="940" customWidth="1"/>
    <col min="11778" max="11804" width="3.6640625" style="940" customWidth="1"/>
    <col min="11805" max="11842" width="2.6640625" style="940" customWidth="1"/>
    <col min="11843" max="12032" width="8.88671875" style="940"/>
    <col min="12033" max="12033" width="2.6640625" style="940" customWidth="1"/>
    <col min="12034" max="12060" width="3.6640625" style="940" customWidth="1"/>
    <col min="12061" max="12098" width="2.6640625" style="940" customWidth="1"/>
    <col min="12099" max="12288" width="8.88671875" style="940"/>
    <col min="12289" max="12289" width="2.6640625" style="940" customWidth="1"/>
    <col min="12290" max="12316" width="3.6640625" style="940" customWidth="1"/>
    <col min="12317" max="12354" width="2.6640625" style="940" customWidth="1"/>
    <col min="12355" max="12544" width="8.88671875" style="940"/>
    <col min="12545" max="12545" width="2.6640625" style="940" customWidth="1"/>
    <col min="12546" max="12572" width="3.6640625" style="940" customWidth="1"/>
    <col min="12573" max="12610" width="2.6640625" style="940" customWidth="1"/>
    <col min="12611" max="12800" width="8.88671875" style="940"/>
    <col min="12801" max="12801" width="2.6640625" style="940" customWidth="1"/>
    <col min="12802" max="12828" width="3.6640625" style="940" customWidth="1"/>
    <col min="12829" max="12866" width="2.6640625" style="940" customWidth="1"/>
    <col min="12867" max="13056" width="8.88671875" style="940"/>
    <col min="13057" max="13057" width="2.6640625" style="940" customWidth="1"/>
    <col min="13058" max="13084" width="3.6640625" style="940" customWidth="1"/>
    <col min="13085" max="13122" width="2.6640625" style="940" customWidth="1"/>
    <col min="13123" max="13312" width="8.88671875" style="940"/>
    <col min="13313" max="13313" width="2.6640625" style="940" customWidth="1"/>
    <col min="13314" max="13340" width="3.6640625" style="940" customWidth="1"/>
    <col min="13341" max="13378" width="2.6640625" style="940" customWidth="1"/>
    <col min="13379" max="13568" width="8.88671875" style="940"/>
    <col min="13569" max="13569" width="2.6640625" style="940" customWidth="1"/>
    <col min="13570" max="13596" width="3.6640625" style="940" customWidth="1"/>
    <col min="13597" max="13634" width="2.6640625" style="940" customWidth="1"/>
    <col min="13635" max="13824" width="8.88671875" style="940"/>
    <col min="13825" max="13825" width="2.6640625" style="940" customWidth="1"/>
    <col min="13826" max="13852" width="3.6640625" style="940" customWidth="1"/>
    <col min="13853" max="13890" width="2.6640625" style="940" customWidth="1"/>
    <col min="13891" max="14080" width="8.88671875" style="940"/>
    <col min="14081" max="14081" width="2.6640625" style="940" customWidth="1"/>
    <col min="14082" max="14108" width="3.6640625" style="940" customWidth="1"/>
    <col min="14109" max="14146" width="2.6640625" style="940" customWidth="1"/>
    <col min="14147" max="14336" width="8.88671875" style="940"/>
    <col min="14337" max="14337" width="2.6640625" style="940" customWidth="1"/>
    <col min="14338" max="14364" width="3.6640625" style="940" customWidth="1"/>
    <col min="14365" max="14402" width="2.6640625" style="940" customWidth="1"/>
    <col min="14403" max="14592" width="8.88671875" style="940"/>
    <col min="14593" max="14593" width="2.6640625" style="940" customWidth="1"/>
    <col min="14594" max="14620" width="3.6640625" style="940" customWidth="1"/>
    <col min="14621" max="14658" width="2.6640625" style="940" customWidth="1"/>
    <col min="14659" max="14848" width="8.88671875" style="940"/>
    <col min="14849" max="14849" width="2.6640625" style="940" customWidth="1"/>
    <col min="14850" max="14876" width="3.6640625" style="940" customWidth="1"/>
    <col min="14877" max="14914" width="2.6640625" style="940" customWidth="1"/>
    <col min="14915" max="15104" width="8.88671875" style="940"/>
    <col min="15105" max="15105" width="2.6640625" style="940" customWidth="1"/>
    <col min="15106" max="15132" width="3.6640625" style="940" customWidth="1"/>
    <col min="15133" max="15170" width="2.6640625" style="940" customWidth="1"/>
    <col min="15171" max="15360" width="8.88671875" style="940"/>
    <col min="15361" max="15361" width="2.6640625" style="940" customWidth="1"/>
    <col min="15362" max="15388" width="3.6640625" style="940" customWidth="1"/>
    <col min="15389" max="15426" width="2.6640625" style="940" customWidth="1"/>
    <col min="15427" max="15616" width="8.88671875" style="940"/>
    <col min="15617" max="15617" width="2.6640625" style="940" customWidth="1"/>
    <col min="15618" max="15644" width="3.6640625" style="940" customWidth="1"/>
    <col min="15645" max="15682" width="2.6640625" style="940" customWidth="1"/>
    <col min="15683" max="15872" width="8.88671875" style="940"/>
    <col min="15873" max="15873" width="2.6640625" style="940" customWidth="1"/>
    <col min="15874" max="15900" width="3.6640625" style="940" customWidth="1"/>
    <col min="15901" max="15938" width="2.6640625" style="940" customWidth="1"/>
    <col min="15939" max="16128" width="8.88671875" style="940"/>
    <col min="16129" max="16129" width="2.6640625" style="940" customWidth="1"/>
    <col min="16130" max="16156" width="3.6640625" style="940" customWidth="1"/>
    <col min="16157" max="16194" width="2.6640625" style="940" customWidth="1"/>
    <col min="16195" max="16384" width="8.88671875" style="940"/>
  </cols>
  <sheetData>
    <row r="1" spans="1:28" ht="13.5" customHeight="1" thickBot="1">
      <c r="A1" s="979"/>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row>
    <row r="2" spans="1:28" ht="21" customHeight="1" thickBot="1">
      <c r="A2" s="980"/>
      <c r="B2" s="981"/>
      <c r="C2" s="982"/>
      <c r="D2" s="982"/>
      <c r="E2" s="982"/>
      <c r="F2" s="982"/>
      <c r="G2" s="982"/>
      <c r="H2" s="982"/>
      <c r="I2" s="982"/>
      <c r="J2" s="982"/>
      <c r="K2" s="982"/>
      <c r="L2" s="2639" t="s">
        <v>1774</v>
      </c>
      <c r="M2" s="2639"/>
      <c r="N2" s="2639"/>
      <c r="O2" s="2639"/>
      <c r="P2" s="2639"/>
      <c r="Q2" s="2639"/>
      <c r="R2" s="983"/>
      <c r="S2" s="983"/>
      <c r="T2" s="983"/>
      <c r="U2" s="982"/>
      <c r="V2" s="982"/>
      <c r="W2" s="982"/>
      <c r="X2" s="982"/>
      <c r="Y2" s="982"/>
      <c r="Z2" s="982"/>
      <c r="AA2" s="982"/>
      <c r="AB2" s="984"/>
    </row>
    <row r="3" spans="1:28" ht="21" customHeight="1">
      <c r="B3" s="985"/>
      <c r="C3" s="986"/>
      <c r="D3" s="986"/>
      <c r="E3" s="986"/>
      <c r="F3" s="986"/>
      <c r="G3" s="986"/>
      <c r="H3" s="986"/>
      <c r="I3" s="986"/>
      <c r="J3" s="986"/>
      <c r="K3" s="986"/>
      <c r="L3" s="2640"/>
      <c r="M3" s="2640"/>
      <c r="N3" s="2640"/>
      <c r="O3" s="2640"/>
      <c r="P3" s="2640"/>
      <c r="Q3" s="2640"/>
      <c r="R3" s="986"/>
      <c r="S3" s="986"/>
      <c r="T3" s="986"/>
      <c r="U3" s="986"/>
      <c r="V3" s="986"/>
      <c r="W3" s="986"/>
      <c r="X3" s="986"/>
      <c r="Y3" s="2641" t="s">
        <v>1776</v>
      </c>
      <c r="Z3" s="2642"/>
      <c r="AA3" s="2643"/>
      <c r="AB3" s="987"/>
    </row>
    <row r="4" spans="1:28" ht="21" customHeight="1">
      <c r="B4" s="985"/>
      <c r="C4" s="2644" t="s">
        <v>1777</v>
      </c>
      <c r="D4" s="2466"/>
      <c r="E4" s="2645"/>
      <c r="F4" s="2750"/>
      <c r="G4" s="2751"/>
      <c r="H4" s="2754" t="s">
        <v>1823</v>
      </c>
      <c r="I4" s="2755"/>
      <c r="J4" s="2754">
        <v>1</v>
      </c>
      <c r="K4" s="2758"/>
      <c r="L4" s="2754">
        <v>0</v>
      </c>
      <c r="M4" s="2760"/>
      <c r="N4" s="2762">
        <v>0</v>
      </c>
      <c r="O4" s="2763"/>
      <c r="P4" s="2760">
        <v>0</v>
      </c>
      <c r="Q4" s="2758"/>
      <c r="R4" s="2754">
        <v>0</v>
      </c>
      <c r="S4" s="2760"/>
      <c r="T4" s="2762">
        <v>0</v>
      </c>
      <c r="U4" s="2763"/>
      <c r="V4" s="2754">
        <v>0</v>
      </c>
      <c r="W4" s="2758"/>
      <c r="Y4" s="985"/>
      <c r="Z4" s="986"/>
      <c r="AA4" s="987"/>
      <c r="AB4" s="987"/>
    </row>
    <row r="5" spans="1:28" ht="21" customHeight="1">
      <c r="B5" s="985"/>
      <c r="C5" s="2466"/>
      <c r="D5" s="2466"/>
      <c r="E5" s="2645"/>
      <c r="F5" s="2752"/>
      <c r="G5" s="2753"/>
      <c r="H5" s="2756"/>
      <c r="I5" s="2757"/>
      <c r="J5" s="2756"/>
      <c r="K5" s="2759"/>
      <c r="L5" s="2756"/>
      <c r="M5" s="2761"/>
      <c r="N5" s="2764"/>
      <c r="O5" s="2765"/>
      <c r="P5" s="2761"/>
      <c r="Q5" s="2759"/>
      <c r="R5" s="2756"/>
      <c r="S5" s="2761"/>
      <c r="T5" s="2764"/>
      <c r="U5" s="2765"/>
      <c r="V5" s="2756"/>
      <c r="W5" s="2759"/>
      <c r="Y5" s="985"/>
      <c r="Z5" s="986"/>
      <c r="AA5" s="987"/>
      <c r="AB5" s="987"/>
    </row>
    <row r="6" spans="1:28" ht="21" customHeight="1" thickBot="1">
      <c r="B6" s="985"/>
      <c r="C6" s="986"/>
      <c r="D6" s="986"/>
      <c r="E6" s="986"/>
      <c r="F6" s="2662" t="s">
        <v>1778</v>
      </c>
      <c r="G6" s="2662"/>
      <c r="H6" s="2662"/>
      <c r="I6" s="2662"/>
      <c r="J6" s="2662"/>
      <c r="K6" s="2662"/>
      <c r="L6" s="2662"/>
      <c r="M6" s="2662"/>
      <c r="N6" s="2662"/>
      <c r="O6" s="2662"/>
      <c r="P6" s="2662"/>
      <c r="Q6" s="2662"/>
      <c r="R6" s="2662"/>
      <c r="S6" s="2662"/>
      <c r="T6" s="2662"/>
      <c r="U6" s="2662"/>
      <c r="V6" s="2662"/>
      <c r="W6" s="2662"/>
      <c r="X6" s="986"/>
      <c r="Y6" s="928"/>
      <c r="Z6" s="929"/>
      <c r="AA6" s="930"/>
      <c r="AB6" s="987"/>
    </row>
    <row r="7" spans="1:28" ht="21" customHeight="1">
      <c r="B7" s="985"/>
      <c r="C7" s="986"/>
      <c r="D7" s="986"/>
      <c r="E7" s="986"/>
      <c r="F7" s="986"/>
      <c r="G7" s="986"/>
      <c r="H7" s="986"/>
      <c r="I7" s="986"/>
      <c r="J7" s="986"/>
      <c r="K7" s="986"/>
      <c r="L7" s="986"/>
      <c r="M7" s="986"/>
      <c r="N7" s="986"/>
      <c r="O7" s="986"/>
      <c r="P7" s="986"/>
      <c r="Q7" s="986"/>
      <c r="R7" s="986"/>
      <c r="S7" s="986"/>
      <c r="T7" s="986"/>
      <c r="U7" s="986"/>
      <c r="V7" s="986"/>
      <c r="W7" s="986"/>
      <c r="X7" s="986"/>
      <c r="Y7" s="986"/>
      <c r="Z7" s="986"/>
      <c r="AA7" s="986"/>
      <c r="AB7" s="987"/>
    </row>
    <row r="8" spans="1:28" ht="21" customHeight="1">
      <c r="B8" s="985"/>
      <c r="C8" s="986" t="s">
        <v>1779</v>
      </c>
      <c r="D8" s="986"/>
      <c r="E8" s="986"/>
      <c r="F8" s="986"/>
      <c r="G8" s="986"/>
      <c r="H8" s="986"/>
      <c r="I8" s="986"/>
      <c r="J8" s="986"/>
      <c r="K8" s="986"/>
      <c r="L8" s="986"/>
      <c r="M8" s="986"/>
      <c r="N8" s="986"/>
      <c r="O8" s="986"/>
      <c r="P8" s="986"/>
      <c r="Q8" s="2766" t="s">
        <v>1780</v>
      </c>
      <c r="R8" s="2766"/>
      <c r="S8" s="2766"/>
      <c r="T8" s="2766"/>
      <c r="U8" s="2766"/>
      <c r="V8" s="2766"/>
      <c r="W8" s="2766"/>
      <c r="X8" s="2766"/>
      <c r="Y8" s="988"/>
      <c r="Z8" s="986"/>
      <c r="AA8" s="986"/>
      <c r="AB8" s="987"/>
    </row>
    <row r="9" spans="1:28" ht="21" customHeight="1">
      <c r="B9" s="985"/>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7"/>
    </row>
    <row r="10" spans="1:28" ht="21" customHeight="1">
      <c r="B10" s="985"/>
      <c r="C10" s="986" t="s">
        <v>1781</v>
      </c>
      <c r="D10" s="986"/>
      <c r="E10" s="986"/>
      <c r="F10" s="986"/>
      <c r="G10" s="986"/>
      <c r="H10" s="986"/>
      <c r="I10" s="986"/>
      <c r="J10" s="986"/>
      <c r="K10" s="986"/>
      <c r="L10" s="986"/>
      <c r="M10" s="986"/>
      <c r="N10" s="986"/>
      <c r="O10" s="986"/>
      <c r="P10" s="986"/>
      <c r="Q10" s="986"/>
      <c r="R10" s="986"/>
      <c r="S10" s="986"/>
      <c r="T10" s="986"/>
      <c r="U10" s="986"/>
      <c r="V10" s="986"/>
      <c r="W10" s="986"/>
      <c r="X10" s="986"/>
      <c r="Y10" s="986"/>
      <c r="Z10" s="986"/>
      <c r="AA10" s="986"/>
      <c r="AB10" s="987"/>
    </row>
    <row r="11" spans="1:28" ht="21" customHeight="1">
      <c r="B11" s="985"/>
      <c r="C11" s="2664" t="s">
        <v>1782</v>
      </c>
      <c r="D11" s="2664"/>
      <c r="E11" s="2664"/>
      <c r="F11" s="2664"/>
      <c r="G11" s="986"/>
      <c r="H11" s="986"/>
      <c r="I11" s="986"/>
      <c r="J11" s="986"/>
      <c r="K11" s="986"/>
      <c r="L11" s="986"/>
      <c r="M11" s="986"/>
      <c r="N11" s="986"/>
      <c r="O11" s="986"/>
      <c r="P11" s="986"/>
      <c r="Q11" s="986"/>
      <c r="R11" s="986"/>
      <c r="S11" s="986"/>
      <c r="T11" s="986"/>
      <c r="U11" s="986"/>
      <c r="V11" s="986"/>
      <c r="W11" s="986"/>
      <c r="X11" s="986"/>
      <c r="Y11" s="986"/>
      <c r="Z11" s="986"/>
      <c r="AA11" s="986"/>
      <c r="AB11" s="987"/>
    </row>
    <row r="12" spans="1:28" ht="21" customHeight="1">
      <c r="B12" s="985"/>
      <c r="C12" s="986"/>
      <c r="D12" s="986"/>
      <c r="E12" s="986"/>
      <c r="F12" s="986"/>
      <c r="G12" s="986"/>
      <c r="H12" s="986"/>
      <c r="I12" s="989" t="s">
        <v>1783</v>
      </c>
      <c r="J12" s="990">
        <v>8</v>
      </c>
      <c r="K12" s="991">
        <v>3</v>
      </c>
      <c r="L12" s="992">
        <v>0</v>
      </c>
      <c r="M12" s="989" t="s">
        <v>1784</v>
      </c>
      <c r="N12" s="993" t="s">
        <v>1824</v>
      </c>
      <c r="O12" s="994" t="s">
        <v>1824</v>
      </c>
      <c r="P12" s="994" t="s">
        <v>1824</v>
      </c>
      <c r="Q12" s="992" t="s">
        <v>1824</v>
      </c>
      <c r="R12" s="986"/>
      <c r="S12" s="986"/>
      <c r="T12" s="986"/>
      <c r="U12" s="986"/>
      <c r="V12" s="986"/>
      <c r="W12" s="986"/>
      <c r="X12" s="986"/>
      <c r="Y12" s="986"/>
      <c r="Z12" s="986"/>
      <c r="AA12" s="986"/>
      <c r="AB12" s="987"/>
    </row>
    <row r="13" spans="1:28" ht="21" customHeight="1">
      <c r="B13" s="985"/>
      <c r="C13" s="986"/>
      <c r="D13" s="986"/>
      <c r="E13" s="986"/>
      <c r="F13" s="986"/>
      <c r="G13" s="986"/>
      <c r="H13" s="986"/>
      <c r="I13" s="986" t="s">
        <v>1785</v>
      </c>
      <c r="J13" s="986"/>
      <c r="K13" s="986"/>
      <c r="L13" s="2768" t="s">
        <v>1825</v>
      </c>
      <c r="M13" s="2768"/>
      <c r="N13" s="2768"/>
      <c r="O13" s="2768"/>
      <c r="P13" s="2768"/>
      <c r="Q13" s="2768"/>
      <c r="R13" s="2768"/>
      <c r="S13" s="2768"/>
      <c r="T13" s="2768"/>
      <c r="U13" s="2768"/>
      <c r="V13" s="2768"/>
      <c r="W13" s="2768"/>
      <c r="X13" s="2727"/>
      <c r="Y13" s="2665"/>
      <c r="Z13" s="2665"/>
      <c r="AA13" s="995"/>
      <c r="AB13" s="987"/>
    </row>
    <row r="14" spans="1:28" ht="21" customHeight="1">
      <c r="B14" s="985"/>
      <c r="C14" s="986"/>
      <c r="D14" s="986"/>
      <c r="E14" s="986"/>
      <c r="F14" s="986"/>
      <c r="G14" s="986"/>
      <c r="H14" s="986"/>
      <c r="I14" s="986" t="s">
        <v>1786</v>
      </c>
      <c r="J14" s="986"/>
      <c r="K14" s="986"/>
      <c r="L14" s="2767" t="s">
        <v>1826</v>
      </c>
      <c r="M14" s="2727"/>
      <c r="N14" s="2727"/>
      <c r="O14" s="2727"/>
      <c r="P14" s="2727"/>
      <c r="Q14" s="2727"/>
      <c r="R14" s="2727"/>
      <c r="S14" s="2727"/>
      <c r="T14" s="2727"/>
      <c r="U14" s="2727"/>
      <c r="V14" s="2727"/>
      <c r="W14" s="2727"/>
      <c r="X14" s="2727"/>
      <c r="Y14" s="2668"/>
      <c r="Z14" s="2669"/>
      <c r="AA14" s="996"/>
      <c r="AB14" s="987"/>
    </row>
    <row r="15" spans="1:28" ht="21" customHeight="1">
      <c r="B15" s="985"/>
      <c r="C15" s="986"/>
      <c r="D15" s="986"/>
      <c r="E15" s="986"/>
      <c r="F15" s="986"/>
      <c r="G15" s="986"/>
      <c r="H15" s="986"/>
      <c r="I15" s="986" t="s">
        <v>1787</v>
      </c>
      <c r="J15" s="986"/>
      <c r="K15" s="986"/>
      <c r="L15" s="2768" t="s">
        <v>1827</v>
      </c>
      <c r="M15" s="2769"/>
      <c r="N15" s="2769"/>
      <c r="O15" s="2769"/>
      <c r="P15" s="2769"/>
      <c r="Q15" s="2769"/>
      <c r="R15" s="2769"/>
      <c r="S15" s="2769"/>
      <c r="T15" s="2769"/>
      <c r="U15" s="2769"/>
      <c r="V15" s="2769"/>
      <c r="W15" s="2769"/>
      <c r="X15" s="2769"/>
      <c r="Y15" s="2669"/>
      <c r="Z15" s="2669"/>
      <c r="AA15" s="996"/>
      <c r="AB15" s="987"/>
    </row>
    <row r="16" spans="1:28" ht="21" customHeight="1">
      <c r="B16" s="985"/>
      <c r="C16" s="986"/>
      <c r="D16" s="986"/>
      <c r="E16" s="986"/>
      <c r="F16" s="986"/>
      <c r="G16" s="986"/>
      <c r="H16" s="986"/>
      <c r="I16" s="2475" t="s">
        <v>1788</v>
      </c>
      <c r="J16" s="2475"/>
      <c r="K16" s="986"/>
      <c r="L16" s="2768" t="s">
        <v>1828</v>
      </c>
      <c r="M16" s="2769"/>
      <c r="N16" s="2769"/>
      <c r="O16" s="2769"/>
      <c r="P16" s="2769"/>
      <c r="Q16" s="2769"/>
      <c r="R16" s="2769"/>
      <c r="S16" s="2769"/>
      <c r="T16" s="2769"/>
      <c r="U16" s="2769"/>
      <c r="V16" s="2769"/>
      <c r="W16" s="2769"/>
      <c r="X16" s="2769"/>
      <c r="Y16" s="986"/>
      <c r="Z16" s="986"/>
      <c r="AA16" s="986"/>
      <c r="AB16" s="987"/>
    </row>
    <row r="17" spans="2:28" ht="21" customHeight="1" thickBot="1">
      <c r="B17" s="985"/>
      <c r="C17" s="986"/>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7"/>
    </row>
    <row r="18" spans="2:28" ht="31.35" customHeight="1">
      <c r="B18" s="985"/>
      <c r="C18" s="2673" t="s">
        <v>1789</v>
      </c>
      <c r="D18" s="2674"/>
      <c r="E18" s="2674"/>
      <c r="F18" s="2675"/>
      <c r="G18" s="2675"/>
      <c r="H18" s="2675"/>
      <c r="I18" s="2675"/>
      <c r="J18" s="2675"/>
      <c r="K18" s="2675"/>
      <c r="L18" s="2675"/>
      <c r="M18" s="2675"/>
      <c r="N18" s="2675"/>
      <c r="O18" s="2675"/>
      <c r="P18" s="2675"/>
      <c r="Q18" s="2675"/>
      <c r="R18" s="2675"/>
      <c r="S18" s="2675"/>
      <c r="T18" s="2675"/>
      <c r="U18" s="2675"/>
      <c r="V18" s="2675"/>
      <c r="W18" s="2675"/>
      <c r="X18" s="2675"/>
      <c r="Y18" s="2675"/>
      <c r="Z18" s="2676"/>
      <c r="AA18" s="997"/>
      <c r="AB18" s="987"/>
    </row>
    <row r="19" spans="2:28" ht="31.35" customHeight="1">
      <c r="B19" s="985"/>
      <c r="C19" s="2677" t="s">
        <v>1829</v>
      </c>
      <c r="D19" s="2678"/>
      <c r="E19" s="2678"/>
      <c r="F19" s="2770" t="s">
        <v>1830</v>
      </c>
      <c r="G19" s="2770"/>
      <c r="H19" s="2770"/>
      <c r="I19" s="2770"/>
      <c r="J19" s="2770"/>
      <c r="K19" s="2770"/>
      <c r="L19" s="2770"/>
      <c r="M19" s="2770"/>
      <c r="N19" s="2770"/>
      <c r="O19" s="2770"/>
      <c r="P19" s="2770"/>
      <c r="Q19" s="2770"/>
      <c r="R19" s="2770"/>
      <c r="S19" s="2770"/>
      <c r="T19" s="2770"/>
      <c r="U19" s="2770"/>
      <c r="V19" s="2770"/>
      <c r="W19" s="2770"/>
      <c r="X19" s="2770"/>
      <c r="Y19" s="2770"/>
      <c r="Z19" s="2771"/>
      <c r="AA19" s="998"/>
      <c r="AB19" s="987"/>
    </row>
    <row r="20" spans="2:28" ht="31.35" customHeight="1">
      <c r="B20" s="985"/>
      <c r="C20" s="2677" t="s">
        <v>1791</v>
      </c>
      <c r="D20" s="2678"/>
      <c r="E20" s="2678"/>
      <c r="F20" s="2770" t="s">
        <v>1831</v>
      </c>
      <c r="G20" s="2770"/>
      <c r="H20" s="2770"/>
      <c r="I20" s="2770"/>
      <c r="J20" s="2770"/>
      <c r="K20" s="2770"/>
      <c r="L20" s="2770"/>
      <c r="M20" s="2770"/>
      <c r="N20" s="2770"/>
      <c r="O20" s="2770"/>
      <c r="P20" s="2770"/>
      <c r="Q20" s="2770"/>
      <c r="R20" s="2770"/>
      <c r="S20" s="2770"/>
      <c r="T20" s="2770"/>
      <c r="U20" s="2770"/>
      <c r="V20" s="2770"/>
      <c r="W20" s="2770"/>
      <c r="X20" s="2770"/>
      <c r="Y20" s="2770"/>
      <c r="Z20" s="2771"/>
      <c r="AA20" s="998"/>
      <c r="AB20" s="987"/>
    </row>
    <row r="21" spans="2:28" ht="31.35" customHeight="1">
      <c r="B21" s="985"/>
      <c r="C21" s="2681"/>
      <c r="D21" s="2682"/>
      <c r="E21" s="2682"/>
      <c r="F21" s="2682"/>
      <c r="G21" s="2682"/>
      <c r="H21" s="2682"/>
      <c r="I21" s="2682"/>
      <c r="J21" s="2682"/>
      <c r="K21" s="2682"/>
      <c r="L21" s="2682"/>
      <c r="M21" s="2682"/>
      <c r="N21" s="2682"/>
      <c r="O21" s="2682"/>
      <c r="P21" s="2682"/>
      <c r="Q21" s="2682"/>
      <c r="R21" s="2682"/>
      <c r="S21" s="2682"/>
      <c r="T21" s="2682"/>
      <c r="U21" s="2682"/>
      <c r="V21" s="2682"/>
      <c r="W21" s="2682"/>
      <c r="X21" s="2682"/>
      <c r="Y21" s="2682"/>
      <c r="Z21" s="2683"/>
      <c r="AA21" s="998"/>
      <c r="AB21" s="987"/>
    </row>
    <row r="22" spans="2:28" ht="31.35" customHeight="1" thickBot="1">
      <c r="B22" s="985"/>
      <c r="C22" s="2684"/>
      <c r="D22" s="2685"/>
      <c r="E22" s="2685"/>
      <c r="F22" s="2685"/>
      <c r="G22" s="2685"/>
      <c r="H22" s="2685"/>
      <c r="I22" s="2685"/>
      <c r="J22" s="2685"/>
      <c r="K22" s="2685"/>
      <c r="L22" s="2685"/>
      <c r="M22" s="2685"/>
      <c r="N22" s="2685"/>
      <c r="O22" s="2685"/>
      <c r="P22" s="2685"/>
      <c r="Q22" s="2685"/>
      <c r="R22" s="2685"/>
      <c r="S22" s="2685"/>
      <c r="T22" s="2685"/>
      <c r="U22" s="2685"/>
      <c r="V22" s="2685"/>
      <c r="W22" s="2685"/>
      <c r="X22" s="2685"/>
      <c r="Y22" s="2685"/>
      <c r="Z22" s="2686"/>
      <c r="AA22" s="998"/>
      <c r="AB22" s="987"/>
    </row>
    <row r="23" spans="2:28" ht="21" customHeight="1">
      <c r="B23" s="985"/>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7"/>
    </row>
    <row r="24" spans="2:28" ht="21" customHeight="1">
      <c r="B24" s="985"/>
      <c r="C24" s="986" t="s">
        <v>1792</v>
      </c>
      <c r="D24" s="986"/>
      <c r="E24" s="986"/>
      <c r="F24" s="986" t="s">
        <v>1793</v>
      </c>
      <c r="G24" s="986"/>
      <c r="H24" s="986"/>
      <c r="I24" s="986"/>
      <c r="J24" s="986"/>
      <c r="K24" s="986"/>
      <c r="L24" s="986"/>
      <c r="M24" s="986"/>
      <c r="N24" s="986"/>
      <c r="O24" s="986"/>
      <c r="P24" s="986"/>
      <c r="Q24" s="986"/>
      <c r="R24" s="986"/>
      <c r="S24" s="986"/>
      <c r="T24" s="986"/>
      <c r="U24" s="986"/>
      <c r="V24" s="986"/>
      <c r="W24" s="986"/>
      <c r="X24" s="986"/>
      <c r="Y24" s="986"/>
      <c r="Z24" s="986"/>
      <c r="AA24" s="986"/>
      <c r="AB24" s="987"/>
    </row>
    <row r="25" spans="2:28" ht="21" customHeight="1">
      <c r="B25" s="985"/>
      <c r="C25" s="986"/>
      <c r="D25" s="986"/>
      <c r="E25" s="2772" t="s">
        <v>1794</v>
      </c>
      <c r="F25" s="2727"/>
      <c r="G25" s="986"/>
      <c r="H25" s="2475" t="s">
        <v>1795</v>
      </c>
      <c r="I25" s="2475"/>
      <c r="J25" s="986"/>
      <c r="K25" s="986"/>
      <c r="L25" s="986"/>
      <c r="M25" s="986"/>
      <c r="N25" s="986"/>
      <c r="O25" s="986"/>
      <c r="P25" s="986"/>
      <c r="Q25" s="986"/>
      <c r="R25" s="986"/>
      <c r="S25" s="986"/>
      <c r="T25" s="986"/>
      <c r="U25" s="986"/>
      <c r="V25" s="986"/>
      <c r="W25" s="986"/>
      <c r="X25" s="986"/>
      <c r="Y25" s="986"/>
      <c r="Z25" s="986"/>
      <c r="AA25" s="986"/>
      <c r="AB25" s="987"/>
    </row>
    <row r="26" spans="2:28" ht="21" customHeight="1" thickBot="1">
      <c r="B26" s="985"/>
      <c r="C26" s="986"/>
      <c r="D26" s="986"/>
      <c r="E26" s="2476" t="s">
        <v>1796</v>
      </c>
      <c r="F26" s="2476"/>
      <c r="G26" s="2476"/>
      <c r="H26" s="2476"/>
      <c r="I26" s="2476"/>
      <c r="J26" s="2476"/>
      <c r="K26" s="2476"/>
      <c r="L26" s="2476"/>
      <c r="M26" s="2476"/>
      <c r="N26" s="2476"/>
      <c r="O26" s="2476"/>
      <c r="P26" s="2476"/>
      <c r="Q26" s="2476"/>
      <c r="R26" s="2476"/>
      <c r="S26" s="2476"/>
      <c r="T26" s="986"/>
      <c r="U26" s="986"/>
      <c r="V26" s="986"/>
      <c r="W26" s="986"/>
      <c r="X26" s="986"/>
      <c r="Y26" s="986"/>
      <c r="Z26" s="986"/>
      <c r="AA26" s="986"/>
      <c r="AB26" s="987"/>
    </row>
    <row r="27" spans="2:28" ht="21" customHeight="1">
      <c r="B27" s="985"/>
      <c r="C27" s="2698" t="s">
        <v>1797</v>
      </c>
      <c r="D27" s="2699"/>
      <c r="E27" s="2699"/>
      <c r="F27" s="2699"/>
      <c r="G27" s="2699"/>
      <c r="H27" s="2700"/>
      <c r="I27" s="2775" t="s">
        <v>1832</v>
      </c>
      <c r="J27" s="2699"/>
      <c r="K27" s="2699"/>
      <c r="L27" s="2699"/>
      <c r="M27" s="2699" t="s">
        <v>1798</v>
      </c>
      <c r="N27" s="2699"/>
      <c r="O27" s="2699"/>
      <c r="P27" s="2699"/>
      <c r="Q27" s="2699"/>
      <c r="R27" s="2699" t="s">
        <v>1833</v>
      </c>
      <c r="S27" s="2777"/>
      <c r="T27" s="2777"/>
      <c r="U27" s="2777"/>
      <c r="V27" s="2699" t="s">
        <v>1799</v>
      </c>
      <c r="W27" s="2778"/>
      <c r="X27" s="985"/>
      <c r="Y27" s="986"/>
      <c r="Z27" s="986"/>
      <c r="AA27" s="986"/>
      <c r="AB27" s="987"/>
    </row>
    <row r="28" spans="2:28" ht="21" customHeight="1">
      <c r="B28" s="985"/>
      <c r="C28" s="2701"/>
      <c r="D28" s="2702"/>
      <c r="E28" s="2702"/>
      <c r="F28" s="2702"/>
      <c r="G28" s="2702"/>
      <c r="H28" s="2703"/>
      <c r="I28" s="2776"/>
      <c r="J28" s="2702"/>
      <c r="K28" s="2702"/>
      <c r="L28" s="2702"/>
      <c r="M28" s="2702" t="s">
        <v>1800</v>
      </c>
      <c r="N28" s="2702"/>
      <c r="O28" s="2702"/>
      <c r="P28" s="2702"/>
      <c r="Q28" s="2702"/>
      <c r="R28" s="2464"/>
      <c r="S28" s="2464"/>
      <c r="T28" s="2464"/>
      <c r="U28" s="2464"/>
      <c r="V28" s="2702" t="s">
        <v>1801</v>
      </c>
      <c r="W28" s="2773"/>
      <c r="X28" s="985"/>
      <c r="Y28" s="986"/>
      <c r="Z28" s="986"/>
      <c r="AA28" s="986"/>
      <c r="AB28" s="987"/>
    </row>
    <row r="29" spans="2:28" ht="21" customHeight="1">
      <c r="B29" s="985"/>
      <c r="C29" s="2694" t="s">
        <v>1802</v>
      </c>
      <c r="D29" s="2695"/>
      <c r="E29" s="2695"/>
      <c r="F29" s="2695"/>
      <c r="G29" s="2695"/>
      <c r="H29" s="2696"/>
      <c r="I29" s="999"/>
      <c r="J29" s="2774" t="s">
        <v>1803</v>
      </c>
      <c r="K29" s="2774"/>
      <c r="L29" s="2774"/>
      <c r="M29" s="1000"/>
      <c r="N29" s="2774" t="s">
        <v>1804</v>
      </c>
      <c r="O29" s="2774"/>
      <c r="P29" s="2774"/>
      <c r="Q29" s="1000"/>
      <c r="R29" s="2774" t="s">
        <v>1805</v>
      </c>
      <c r="S29" s="2774"/>
      <c r="T29" s="2774"/>
      <c r="U29" s="1000"/>
      <c r="V29" s="1000"/>
      <c r="W29" s="1000"/>
      <c r="X29" s="985"/>
      <c r="Y29" s="986"/>
      <c r="Z29" s="986"/>
      <c r="AA29" s="986"/>
      <c r="AB29" s="987"/>
    </row>
    <row r="30" spans="2:28" ht="12" customHeight="1" thickBot="1">
      <c r="B30" s="985"/>
      <c r="C30" s="2710" t="s">
        <v>1806</v>
      </c>
      <c r="D30" s="2711"/>
      <c r="E30" s="2711"/>
      <c r="F30" s="2711"/>
      <c r="G30" s="2711"/>
      <c r="H30" s="2712"/>
      <c r="I30" s="1001"/>
      <c r="J30" s="1002"/>
      <c r="K30" s="1002"/>
      <c r="L30" s="1002"/>
      <c r="M30" s="1002"/>
      <c r="N30" s="1002"/>
      <c r="O30" s="1002"/>
      <c r="P30" s="1002"/>
      <c r="Q30" s="1002"/>
      <c r="R30" s="1002"/>
      <c r="S30" s="1002"/>
      <c r="T30" s="1002"/>
      <c r="U30" s="1002"/>
      <c r="V30" s="1002"/>
      <c r="W30" s="1003"/>
      <c r="X30" s="985"/>
      <c r="Y30" s="986"/>
      <c r="Z30" s="986"/>
      <c r="AA30" s="986"/>
      <c r="AB30" s="987"/>
    </row>
    <row r="31" spans="2:28" ht="30" customHeight="1" thickBot="1">
      <c r="B31" s="985"/>
      <c r="C31" s="2713"/>
      <c r="D31" s="2714"/>
      <c r="E31" s="2714"/>
      <c r="F31" s="2714"/>
      <c r="G31" s="2714"/>
      <c r="H31" s="2715"/>
      <c r="I31" s="1004"/>
      <c r="J31" s="1005"/>
      <c r="K31" s="1006">
        <v>9</v>
      </c>
      <c r="L31" s="1007">
        <v>9</v>
      </c>
      <c r="M31" s="1007">
        <v>9</v>
      </c>
      <c r="N31" s="1007">
        <v>9</v>
      </c>
      <c r="O31" s="1007">
        <v>9</v>
      </c>
      <c r="P31" s="1007">
        <v>9</v>
      </c>
      <c r="Q31" s="1008">
        <v>9</v>
      </c>
      <c r="R31" s="1005"/>
      <c r="S31" s="2716" t="s">
        <v>1807</v>
      </c>
      <c r="T31" s="2717"/>
      <c r="U31" s="2717"/>
      <c r="V31" s="2717"/>
      <c r="W31" s="2718"/>
      <c r="X31" s="985"/>
      <c r="Y31" s="986"/>
      <c r="Z31" s="986"/>
      <c r="AA31" s="986"/>
      <c r="AB31" s="987"/>
    </row>
    <row r="32" spans="2:28" ht="12" customHeight="1">
      <c r="B32" s="985"/>
      <c r="C32" s="2701"/>
      <c r="D32" s="2702"/>
      <c r="E32" s="2702"/>
      <c r="F32" s="2702"/>
      <c r="G32" s="2702"/>
      <c r="H32" s="2703"/>
      <c r="I32" s="1009"/>
      <c r="J32" s="1010"/>
      <c r="K32" s="1010"/>
      <c r="L32" s="1010"/>
      <c r="M32" s="1010"/>
      <c r="N32" s="1010"/>
      <c r="O32" s="1010"/>
      <c r="P32" s="1010"/>
      <c r="Q32" s="1010"/>
      <c r="R32" s="1010"/>
      <c r="S32" s="1010"/>
      <c r="T32" s="1010"/>
      <c r="U32" s="1010"/>
      <c r="V32" s="1010"/>
      <c r="W32" s="1011"/>
      <c r="X32" s="985"/>
      <c r="Y32" s="986"/>
      <c r="Z32" s="986"/>
      <c r="AA32" s="986"/>
      <c r="AB32" s="987"/>
    </row>
    <row r="33" spans="1:28" ht="21" customHeight="1">
      <c r="B33" s="985"/>
      <c r="C33" s="2710" t="s">
        <v>1808</v>
      </c>
      <c r="D33" s="2711"/>
      <c r="E33" s="2711"/>
      <c r="F33" s="2711"/>
      <c r="G33" s="2711"/>
      <c r="H33" s="2712"/>
      <c r="I33" s="2779" t="s">
        <v>1834</v>
      </c>
      <c r="J33" s="2780"/>
      <c r="K33" s="2780"/>
      <c r="L33" s="2780"/>
      <c r="M33" s="2780"/>
      <c r="N33" s="2780"/>
      <c r="O33" s="2780"/>
      <c r="P33" s="2780"/>
      <c r="Q33" s="2780"/>
      <c r="R33" s="2780"/>
      <c r="S33" s="2780"/>
      <c r="T33" s="2780"/>
      <c r="U33" s="2780"/>
      <c r="V33" s="2780"/>
      <c r="W33" s="2781"/>
      <c r="X33" s="985"/>
      <c r="Y33" s="986"/>
      <c r="Z33" s="986"/>
      <c r="AA33" s="986"/>
      <c r="AB33" s="987"/>
    </row>
    <row r="34" spans="1:28" ht="21" customHeight="1">
      <c r="B34" s="985"/>
      <c r="C34" s="2713"/>
      <c r="D34" s="2719"/>
      <c r="E34" s="2719"/>
      <c r="F34" s="2719"/>
      <c r="G34" s="2719"/>
      <c r="H34" s="2715"/>
      <c r="I34" s="2723"/>
      <c r="J34" s="2724"/>
      <c r="K34" s="2724"/>
      <c r="L34" s="2724"/>
      <c r="M34" s="2724"/>
      <c r="N34" s="2724"/>
      <c r="O34" s="2724"/>
      <c r="P34" s="2724"/>
      <c r="Q34" s="2724"/>
      <c r="R34" s="2724"/>
      <c r="S34" s="2724"/>
      <c r="T34" s="2724"/>
      <c r="U34" s="2724"/>
      <c r="V34" s="2724"/>
      <c r="W34" s="2725"/>
      <c r="X34" s="985"/>
      <c r="Y34" s="2689" t="s">
        <v>1809</v>
      </c>
      <c r="Z34" s="2690"/>
      <c r="AA34" s="2691"/>
      <c r="AB34" s="987"/>
    </row>
    <row r="35" spans="1:28" ht="21" customHeight="1">
      <c r="B35" s="985"/>
      <c r="C35" s="2729" t="s">
        <v>1810</v>
      </c>
      <c r="D35" s="2662"/>
      <c r="E35" s="2662"/>
      <c r="F35" s="2662"/>
      <c r="G35" s="2662"/>
      <c r="H35" s="2730"/>
      <c r="I35" s="2782" t="s">
        <v>1827</v>
      </c>
      <c r="J35" s="2662"/>
      <c r="K35" s="2662"/>
      <c r="L35" s="2662"/>
      <c r="M35" s="2662"/>
      <c r="N35" s="2662"/>
      <c r="O35" s="2662"/>
      <c r="P35" s="2662"/>
      <c r="Q35" s="2662"/>
      <c r="R35" s="2662"/>
      <c r="S35" s="2662"/>
      <c r="T35" s="2662"/>
      <c r="U35" s="2662"/>
      <c r="V35" s="2662"/>
      <c r="W35" s="2783"/>
      <c r="X35" s="985"/>
      <c r="Y35" s="2740"/>
      <c r="Z35" s="2741"/>
      <c r="AA35" s="2742"/>
      <c r="AB35" s="987"/>
    </row>
    <row r="36" spans="1:28" ht="21" customHeight="1">
      <c r="B36" s="985"/>
      <c r="C36" s="2743" t="s">
        <v>1811</v>
      </c>
      <c r="D36" s="2744"/>
      <c r="E36" s="2744"/>
      <c r="F36" s="2744"/>
      <c r="G36" s="2744"/>
      <c r="H36" s="2745"/>
      <c r="I36" s="2784"/>
      <c r="J36" s="2644"/>
      <c r="K36" s="2644"/>
      <c r="L36" s="2644"/>
      <c r="M36" s="2644"/>
      <c r="N36" s="2644"/>
      <c r="O36" s="2644"/>
      <c r="P36" s="2644"/>
      <c r="Q36" s="2644"/>
      <c r="R36" s="2644"/>
      <c r="S36" s="2644"/>
      <c r="T36" s="2644"/>
      <c r="U36" s="2644"/>
      <c r="V36" s="2644"/>
      <c r="W36" s="2785"/>
      <c r="X36" s="985"/>
      <c r="Y36" s="2740"/>
      <c r="Z36" s="2741"/>
      <c r="AA36" s="2742"/>
      <c r="AB36" s="987"/>
    </row>
    <row r="37" spans="1:28" ht="21" customHeight="1" thickBot="1">
      <c r="B37" s="985"/>
      <c r="C37" s="2746"/>
      <c r="D37" s="2747"/>
      <c r="E37" s="2747"/>
      <c r="F37" s="2747"/>
      <c r="G37" s="2747"/>
      <c r="H37" s="2748"/>
      <c r="I37" s="2786"/>
      <c r="J37" s="2462"/>
      <c r="K37" s="2462"/>
      <c r="L37" s="2462"/>
      <c r="M37" s="2462"/>
      <c r="N37" s="2462"/>
      <c r="O37" s="2462"/>
      <c r="P37" s="2462"/>
      <c r="Q37" s="2462"/>
      <c r="R37" s="2462"/>
      <c r="S37" s="2462"/>
      <c r="T37" s="2462"/>
      <c r="U37" s="2462"/>
      <c r="V37" s="2462"/>
      <c r="W37" s="2787"/>
      <c r="X37" s="985"/>
      <c r="Y37" s="2740"/>
      <c r="Z37" s="2741"/>
      <c r="AA37" s="2742"/>
      <c r="AB37" s="987"/>
    </row>
    <row r="38" spans="1:28" ht="15" customHeight="1">
      <c r="B38" s="985"/>
      <c r="C38" s="2749" t="s">
        <v>1812</v>
      </c>
      <c r="D38" s="2749"/>
      <c r="E38" s="1012">
        <v>1</v>
      </c>
      <c r="F38" s="1013"/>
      <c r="G38" s="2726" t="s">
        <v>1813</v>
      </c>
      <c r="H38" s="2727"/>
      <c r="I38" s="2727"/>
      <c r="J38" s="2727"/>
      <c r="K38" s="2727"/>
      <c r="L38" s="2727"/>
      <c r="M38" s="2727"/>
      <c r="N38" s="2727"/>
      <c r="O38" s="2727"/>
      <c r="P38" s="2727"/>
      <c r="Q38" s="2727"/>
      <c r="R38" s="2727"/>
      <c r="S38" s="2727"/>
      <c r="T38" s="2727"/>
      <c r="U38" s="2727"/>
      <c r="V38" s="2727"/>
      <c r="W38" s="2727"/>
      <c r="X38" s="2727"/>
      <c r="Y38" s="2727"/>
      <c r="Z38" s="2727"/>
      <c r="AA38" s="986"/>
      <c r="AB38" s="987"/>
    </row>
    <row r="39" spans="1:28" ht="15" customHeight="1">
      <c r="B39" s="985"/>
      <c r="C39" s="1013"/>
      <c r="D39" s="1014"/>
      <c r="E39" s="1012">
        <v>2</v>
      </c>
      <c r="F39" s="1013"/>
      <c r="G39" s="2726" t="s">
        <v>1814</v>
      </c>
      <c r="H39" s="2727"/>
      <c r="I39" s="2727"/>
      <c r="J39" s="2727"/>
      <c r="K39" s="1015" t="s">
        <v>1815</v>
      </c>
      <c r="L39" s="1016" t="s">
        <v>1263</v>
      </c>
      <c r="M39" s="1016" t="s">
        <v>1816</v>
      </c>
      <c r="N39" s="1016" t="s">
        <v>1817</v>
      </c>
      <c r="O39" s="1016" t="s">
        <v>1818</v>
      </c>
      <c r="P39" s="1016" t="s">
        <v>1815</v>
      </c>
      <c r="Q39" s="1016" t="s">
        <v>1819</v>
      </c>
      <c r="R39" s="1016" t="s">
        <v>1820</v>
      </c>
      <c r="S39" s="1016" t="s">
        <v>1821</v>
      </c>
      <c r="T39" s="1017"/>
      <c r="U39" s="1017"/>
      <c r="V39" s="1017"/>
      <c r="W39" s="1018"/>
      <c r="X39" s="923"/>
      <c r="Y39" s="923"/>
      <c r="Z39" s="923"/>
      <c r="AA39" s="986"/>
      <c r="AB39" s="987"/>
    </row>
    <row r="40" spans="1:28" ht="15" customHeight="1" thickBot="1">
      <c r="B40" s="985"/>
      <c r="C40" s="986"/>
      <c r="D40" s="995"/>
      <c r="E40" s="995">
        <v>3</v>
      </c>
      <c r="F40" s="986"/>
      <c r="G40" s="2728" t="s">
        <v>1822</v>
      </c>
      <c r="H40" s="2728"/>
      <c r="I40" s="2728"/>
      <c r="J40" s="2728"/>
      <c r="K40" s="2728"/>
      <c r="L40" s="2728"/>
      <c r="M40" s="2728"/>
      <c r="N40" s="2728"/>
      <c r="O40" s="2728"/>
      <c r="P40" s="2728"/>
      <c r="Q40" s="2728"/>
      <c r="R40" s="2728"/>
      <c r="S40" s="2728"/>
      <c r="T40" s="2728"/>
      <c r="U40" s="2728"/>
      <c r="V40" s="2728"/>
      <c r="W40" s="2728"/>
      <c r="X40" s="2728"/>
      <c r="Y40" s="2728"/>
      <c r="Z40" s="2728"/>
      <c r="AA40" s="986"/>
      <c r="AB40" s="987"/>
    </row>
    <row r="41" spans="1:28" ht="5.25" customHeight="1">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row>
    <row r="42" spans="1:28">
      <c r="A42" s="1019"/>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row>
    <row r="43" spans="1:28">
      <c r="A43" s="1019"/>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row>
    <row r="44" spans="1:28">
      <c r="A44" s="1020"/>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row>
    <row r="45" spans="1:28">
      <c r="A45" s="1019"/>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row>
    <row r="46" spans="1:28">
      <c r="A46" s="1019"/>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C1:AJ48"/>
  <sheetViews>
    <sheetView view="pageBreakPreview" zoomScale="85" zoomScaleNormal="85" zoomScaleSheetLayoutView="85" zoomScalePageLayoutView="85" workbookViewId="0">
      <selection activeCell="AJ29" sqref="AJ29"/>
    </sheetView>
  </sheetViews>
  <sheetFormatPr defaultColWidth="3.88671875" defaultRowHeight="21" customHeight="1"/>
  <cols>
    <col min="1" max="1" width="3.88671875" style="1029"/>
    <col min="2" max="2" width="1.109375" style="1029" customWidth="1"/>
    <col min="3" max="4" width="3.88671875" style="1029"/>
    <col min="5" max="5" width="3.88671875" style="1029" customWidth="1"/>
    <col min="6" max="10" width="3.88671875" style="1029"/>
    <col min="11" max="11" width="3.88671875" style="1029" customWidth="1"/>
    <col min="12" max="19" width="3.88671875" style="1029"/>
    <col min="20" max="20" width="3.88671875" style="1029" customWidth="1"/>
    <col min="21" max="26" width="3.88671875" style="1029"/>
    <col min="27" max="27" width="4" style="1029" bestFit="1" customWidth="1"/>
    <col min="28" max="34" width="3.88671875" style="1029"/>
    <col min="35" max="35" width="1.88671875" style="1029" customWidth="1"/>
    <col min="36" max="16384" width="3.88671875" style="1029"/>
  </cols>
  <sheetData>
    <row r="1" spans="3:34" ht="48.6" customHeight="1">
      <c r="C1" s="2788" t="s">
        <v>1835</v>
      </c>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row>
    <row r="2" spans="3:34" ht="6" customHeight="1"/>
    <row r="3" spans="3:34" ht="23.1" customHeight="1">
      <c r="C3" s="2789" t="s">
        <v>1836</v>
      </c>
      <c r="D3" s="2789"/>
      <c r="E3" s="2790" t="str">
        <f>入力シート!C4</f>
        <v>街第101号</v>
      </c>
      <c r="F3" s="2790"/>
      <c r="G3" s="2790"/>
      <c r="H3" s="2791" t="s">
        <v>1837</v>
      </c>
      <c r="I3" s="2791"/>
      <c r="J3" s="2791"/>
      <c r="K3" s="2791"/>
      <c r="L3" s="2791"/>
      <c r="P3" s="1030"/>
      <c r="Q3" s="1031"/>
      <c r="R3" s="1031"/>
      <c r="S3" s="1031"/>
      <c r="T3" s="1032"/>
      <c r="U3" s="1032"/>
      <c r="V3" s="2792" t="s">
        <v>1838</v>
      </c>
      <c r="W3" s="2792"/>
      <c r="X3" s="2792"/>
      <c r="Y3" s="2793"/>
      <c r="Z3" s="2793"/>
      <c r="AA3" s="2793"/>
      <c r="AB3" s="1033" t="s">
        <v>1839</v>
      </c>
      <c r="AC3" s="2794"/>
      <c r="AD3" s="2794"/>
      <c r="AE3" s="1033" t="s">
        <v>1840</v>
      </c>
      <c r="AF3" s="2794"/>
      <c r="AG3" s="2794"/>
      <c r="AH3" s="1033" t="s">
        <v>1841</v>
      </c>
    </row>
    <row r="4" spans="3:34" ht="8.85" customHeight="1">
      <c r="C4" s="1034"/>
      <c r="D4" s="1034"/>
      <c r="E4" s="1034"/>
      <c r="F4" s="1034"/>
      <c r="G4" s="1034"/>
      <c r="H4" s="1034"/>
      <c r="I4" s="1034"/>
      <c r="J4" s="1034"/>
      <c r="K4" s="1034"/>
      <c r="L4" s="1034"/>
      <c r="M4" s="1034"/>
      <c r="N4" s="1034"/>
      <c r="O4" s="1034"/>
      <c r="P4" s="1034"/>
      <c r="Q4" s="1034"/>
      <c r="R4" s="1034"/>
      <c r="S4" s="1034"/>
      <c r="T4" s="1034"/>
      <c r="U4" s="1034"/>
      <c r="V4" s="1034"/>
      <c r="W4" s="1034"/>
      <c r="X4" s="1034"/>
      <c r="Y4" s="1034"/>
    </row>
    <row r="5" spans="3:34" ht="23.1" customHeight="1">
      <c r="C5" s="2795" t="s">
        <v>1842</v>
      </c>
      <c r="D5" s="2795"/>
      <c r="E5" s="2795"/>
      <c r="F5" s="2795"/>
      <c r="G5" s="2795"/>
      <c r="H5" s="2795"/>
      <c r="I5" s="2795"/>
      <c r="J5" s="2795"/>
      <c r="K5" s="2795"/>
      <c r="L5" s="2795"/>
    </row>
    <row r="6" spans="3:34" ht="37.5" customHeight="1">
      <c r="C6" s="1035"/>
      <c r="D6" s="1035"/>
      <c r="E6" s="1035"/>
      <c r="G6" s="1036"/>
      <c r="H6" s="1036"/>
      <c r="I6" s="1036"/>
      <c r="J6" s="1037"/>
      <c r="K6" s="1037"/>
      <c r="L6" s="1037"/>
      <c r="M6" s="1037"/>
      <c r="N6" s="1037"/>
      <c r="O6" s="1037"/>
      <c r="P6" s="1037"/>
      <c r="Q6" s="2796" t="s">
        <v>1843</v>
      </c>
      <c r="R6" s="2796"/>
      <c r="S6" s="2796"/>
      <c r="T6" s="2796"/>
      <c r="U6" s="2797" t="str">
        <f>入力シート!C25</f>
        <v>久留米市〇〇町１２３</v>
      </c>
      <c r="V6" s="2797"/>
      <c r="W6" s="2797"/>
      <c r="X6" s="2797"/>
      <c r="Y6" s="2797"/>
      <c r="Z6" s="2797"/>
      <c r="AA6" s="2797"/>
      <c r="AB6" s="2797"/>
      <c r="AC6" s="2797"/>
      <c r="AD6" s="2797"/>
      <c r="AE6" s="2797"/>
      <c r="AF6" s="2797"/>
      <c r="AG6" s="2797"/>
      <c r="AH6" s="2797"/>
    </row>
    <row r="7" spans="3:34" ht="37.5" customHeight="1">
      <c r="Q7" s="2796"/>
      <c r="R7" s="2796"/>
      <c r="S7" s="2796"/>
      <c r="T7" s="2796"/>
      <c r="U7" s="2797"/>
      <c r="V7" s="2797"/>
      <c r="W7" s="2797"/>
      <c r="X7" s="2797"/>
      <c r="Y7" s="2797"/>
      <c r="Z7" s="2797"/>
      <c r="AA7" s="2797"/>
      <c r="AB7" s="2797"/>
      <c r="AC7" s="2797"/>
      <c r="AD7" s="2797"/>
      <c r="AE7" s="2797"/>
      <c r="AF7" s="2797"/>
      <c r="AG7" s="2797"/>
      <c r="AH7" s="2797"/>
    </row>
    <row r="8" spans="3:34" ht="37.5" customHeight="1">
      <c r="G8" s="1038"/>
      <c r="H8" s="1038"/>
      <c r="I8" s="1038"/>
      <c r="J8" s="1039"/>
      <c r="K8" s="1037"/>
      <c r="L8" s="1037"/>
      <c r="M8" s="1037"/>
      <c r="N8" s="1037"/>
      <c r="O8" s="1037"/>
      <c r="P8" s="1037"/>
      <c r="Q8" s="2798" t="s">
        <v>1844</v>
      </c>
      <c r="R8" s="2798"/>
      <c r="S8" s="2798"/>
      <c r="T8" s="2798"/>
      <c r="U8" s="2800" t="str">
        <f>入力シート!C26</f>
        <v>(株）○○○○建設</v>
      </c>
      <c r="V8" s="2800"/>
      <c r="W8" s="2800"/>
      <c r="X8" s="2800"/>
      <c r="Y8" s="2800"/>
      <c r="Z8" s="2800"/>
      <c r="AA8" s="2800"/>
      <c r="AB8" s="2800"/>
      <c r="AC8" s="2800"/>
      <c r="AD8" s="2800"/>
      <c r="AE8" s="2800"/>
      <c r="AF8" s="2800"/>
      <c r="AG8" s="2800"/>
      <c r="AH8" s="2800"/>
    </row>
    <row r="9" spans="3:34" ht="37.5" customHeight="1">
      <c r="Q9" s="2798"/>
      <c r="R9" s="2798"/>
      <c r="S9" s="2798"/>
      <c r="T9" s="2798"/>
      <c r="U9" s="2800" t="str">
        <f>入力シート!C27</f>
        <v>代表取締役　久留米一郎</v>
      </c>
      <c r="V9" s="2800"/>
      <c r="W9" s="2800"/>
      <c r="X9" s="2800"/>
      <c r="Y9" s="2800"/>
      <c r="Z9" s="2800"/>
      <c r="AA9" s="2800"/>
      <c r="AB9" s="2800"/>
      <c r="AC9" s="2800"/>
      <c r="AD9" s="2800"/>
      <c r="AE9" s="2800"/>
      <c r="AF9" s="2800"/>
      <c r="AG9" s="2800"/>
      <c r="AH9" s="2800"/>
    </row>
    <row r="10" spans="3:34" ht="19.350000000000001" customHeight="1">
      <c r="F10" s="1035"/>
      <c r="G10" s="1036"/>
      <c r="H10" s="1036"/>
      <c r="I10" s="1036"/>
      <c r="J10" s="1037"/>
      <c r="K10" s="1037"/>
      <c r="L10" s="1037"/>
      <c r="M10" s="1037"/>
      <c r="N10" s="1037"/>
      <c r="O10" s="1037"/>
      <c r="P10" s="1037"/>
      <c r="Q10" s="2796" t="s">
        <v>1845</v>
      </c>
      <c r="R10" s="2796"/>
      <c r="S10" s="2796"/>
      <c r="T10" s="2796"/>
      <c r="U10" s="2799" t="str">
        <f>入力シート!C28</f>
        <v>0942-12-○○○○</v>
      </c>
      <c r="V10" s="2799"/>
      <c r="W10" s="2799"/>
      <c r="X10" s="2799"/>
      <c r="Y10" s="2799"/>
      <c r="Z10" s="2799"/>
      <c r="AA10" s="2799"/>
      <c r="AB10" s="2799"/>
      <c r="AC10" s="2799"/>
      <c r="AD10" s="2799"/>
      <c r="AE10" s="2799"/>
      <c r="AF10" s="2799"/>
      <c r="AG10" s="2799"/>
      <c r="AH10" s="2799"/>
    </row>
    <row r="11" spans="3:34" ht="19.350000000000001" customHeight="1">
      <c r="Q11" s="2796"/>
      <c r="R11" s="2796"/>
      <c r="S11" s="2796"/>
      <c r="T11" s="2796"/>
      <c r="U11" s="2799"/>
      <c r="V11" s="2799"/>
      <c r="W11" s="2799"/>
      <c r="X11" s="2799"/>
      <c r="Y11" s="2799"/>
      <c r="Z11" s="2799"/>
      <c r="AA11" s="2799"/>
      <c r="AB11" s="2799"/>
      <c r="AC11" s="2799"/>
      <c r="AD11" s="2799"/>
      <c r="AE11" s="2799"/>
      <c r="AF11" s="2799"/>
      <c r="AG11" s="2799"/>
      <c r="AH11" s="2799"/>
    </row>
    <row r="12" spans="3:34" ht="18" customHeight="1">
      <c r="Q12" s="1035"/>
      <c r="R12" s="1035"/>
      <c r="S12" s="1035"/>
      <c r="T12" s="1035"/>
      <c r="U12" s="1040"/>
      <c r="V12" s="1040"/>
      <c r="W12" s="1040"/>
      <c r="X12" s="1040"/>
      <c r="Y12" s="1040"/>
      <c r="Z12" s="1040"/>
      <c r="AA12" s="1040"/>
      <c r="AB12" s="1040"/>
      <c r="AC12" s="1040"/>
      <c r="AD12" s="1040"/>
      <c r="AE12" s="1040"/>
      <c r="AF12" s="1040"/>
      <c r="AG12" s="1040"/>
      <c r="AH12" s="1040"/>
    </row>
    <row r="13" spans="3:34" ht="20.85" customHeight="1" thickBot="1">
      <c r="C13" s="1041"/>
      <c r="D13" s="1042"/>
      <c r="E13" s="1043"/>
      <c r="F13" s="1044"/>
      <c r="G13" s="1044"/>
      <c r="I13" s="1042"/>
      <c r="J13" s="1040"/>
      <c r="K13" s="1040"/>
      <c r="L13" s="1040"/>
      <c r="M13" s="1040"/>
      <c r="N13" s="1040"/>
      <c r="O13" s="1044"/>
      <c r="P13" s="1044"/>
      <c r="Q13" s="1040"/>
      <c r="R13" s="1044"/>
      <c r="S13" s="1040"/>
      <c r="T13" s="1040"/>
      <c r="U13" s="1040"/>
      <c r="V13" s="1040"/>
      <c r="W13" s="1040"/>
      <c r="X13" s="1040"/>
      <c r="Y13" s="1040"/>
      <c r="Z13" s="1041"/>
      <c r="AA13" s="1040"/>
      <c r="AB13" s="1040"/>
      <c r="AC13" s="1040"/>
      <c r="AD13" s="1040"/>
      <c r="AE13" s="1040"/>
      <c r="AF13" s="1045"/>
    </row>
    <row r="14" spans="3:34" ht="15" customHeight="1">
      <c r="C14" s="2803" t="s">
        <v>1846</v>
      </c>
      <c r="D14" s="2803"/>
      <c r="E14" s="2803"/>
      <c r="F14" s="2803"/>
      <c r="G14" s="2804"/>
      <c r="H14" s="2805" t="s">
        <v>1847</v>
      </c>
      <c r="I14" s="2806"/>
      <c r="J14" s="2807" t="s">
        <v>1848</v>
      </c>
      <c r="K14" s="2808"/>
      <c r="L14" s="2809" t="s">
        <v>1849</v>
      </c>
      <c r="M14" s="2806"/>
      <c r="N14" s="2807" t="s">
        <v>1850</v>
      </c>
      <c r="O14" s="2806"/>
      <c r="P14" s="2807" t="s">
        <v>1851</v>
      </c>
      <c r="Q14" s="2808"/>
      <c r="R14" s="2809" t="s">
        <v>1852</v>
      </c>
      <c r="S14" s="2806"/>
      <c r="T14" s="2807" t="s">
        <v>1853</v>
      </c>
      <c r="U14" s="2806"/>
      <c r="V14" s="2807" t="s">
        <v>1854</v>
      </c>
      <c r="W14" s="2808"/>
      <c r="X14" s="2809" t="s">
        <v>1855</v>
      </c>
      <c r="Y14" s="2806"/>
      <c r="Z14" s="2807" t="s">
        <v>1856</v>
      </c>
      <c r="AA14" s="2806"/>
      <c r="AB14" s="2801"/>
      <c r="AC14" s="2802"/>
    </row>
    <row r="15" spans="3:34" ht="41.1" customHeight="1" thickBot="1">
      <c r="C15" s="2803"/>
      <c r="D15" s="2803"/>
      <c r="E15" s="2803"/>
      <c r="F15" s="2803"/>
      <c r="G15" s="2804"/>
      <c r="H15" s="2810"/>
      <c r="I15" s="2811"/>
      <c r="J15" s="2812"/>
      <c r="K15" s="2813"/>
      <c r="L15" s="2814"/>
      <c r="M15" s="2811"/>
      <c r="N15" s="2812"/>
      <c r="O15" s="2811"/>
      <c r="P15" s="2812"/>
      <c r="Q15" s="2813"/>
      <c r="R15" s="2814"/>
      <c r="S15" s="2811"/>
      <c r="T15" s="2812"/>
      <c r="U15" s="2811"/>
      <c r="V15" s="2812"/>
      <c r="W15" s="2813"/>
      <c r="X15" s="2814"/>
      <c r="Y15" s="2811"/>
      <c r="Z15" s="2812"/>
      <c r="AA15" s="2811"/>
      <c r="AB15" s="2812"/>
      <c r="AC15" s="2822"/>
      <c r="AD15" s="1046" t="s">
        <v>1857</v>
      </c>
    </row>
    <row r="16" spans="3:34" ht="22.5" customHeight="1">
      <c r="F16" s="1044"/>
      <c r="G16" s="1042"/>
      <c r="H16" s="1041" t="s">
        <v>1858</v>
      </c>
      <c r="K16" s="1044"/>
      <c r="L16" s="1044"/>
      <c r="M16" s="1044"/>
      <c r="N16" s="1044"/>
      <c r="O16" s="1044"/>
      <c r="P16" s="1044"/>
      <c r="Q16" s="1044"/>
      <c r="S16" s="1044"/>
      <c r="V16" s="1044"/>
      <c r="W16" s="1044"/>
      <c r="X16" s="1044"/>
      <c r="Y16" s="1044"/>
      <c r="Z16" s="1044"/>
      <c r="AA16" s="1044"/>
      <c r="AB16" s="1044"/>
      <c r="AC16" s="1044"/>
      <c r="AD16" s="1044"/>
      <c r="AE16" s="1044"/>
    </row>
    <row r="17" spans="3:36" ht="22.5" customHeight="1">
      <c r="F17" s="1044"/>
      <c r="G17" s="1042"/>
      <c r="H17" s="1029" t="s">
        <v>1859</v>
      </c>
      <c r="K17" s="1044"/>
      <c r="L17" s="1044"/>
      <c r="M17" s="1044"/>
      <c r="N17" s="1044"/>
      <c r="O17" s="1044"/>
      <c r="P17" s="1044"/>
      <c r="Q17" s="1044"/>
      <c r="S17" s="1044"/>
      <c r="T17" s="1044"/>
      <c r="U17" s="1044"/>
      <c r="V17" s="1044"/>
      <c r="W17" s="1044"/>
      <c r="X17" s="1044"/>
      <c r="Y17" s="1044"/>
      <c r="Z17" s="1044"/>
      <c r="AA17" s="1044"/>
      <c r="AB17" s="1044"/>
      <c r="AC17" s="1044"/>
      <c r="AD17" s="1044"/>
      <c r="AE17" s="1044"/>
    </row>
    <row r="18" spans="3:36" ht="32.85" customHeight="1">
      <c r="F18" s="1044"/>
      <c r="G18" s="1042"/>
      <c r="H18" s="1042"/>
      <c r="K18" s="1044"/>
      <c r="L18" s="1044"/>
      <c r="M18" s="1044"/>
      <c r="N18" s="1044"/>
      <c r="O18" s="1044"/>
      <c r="P18" s="1044"/>
      <c r="Q18" s="1044"/>
      <c r="S18" s="1044"/>
      <c r="T18" s="1044"/>
      <c r="U18" s="1044"/>
      <c r="V18" s="1044"/>
      <c r="W18" s="1044"/>
      <c r="X18" s="1044"/>
      <c r="Y18" s="1044"/>
      <c r="Z18" s="1044"/>
      <c r="AA18" s="1044"/>
      <c r="AB18" s="1044"/>
      <c r="AC18" s="1044"/>
      <c r="AD18" s="1044"/>
      <c r="AE18" s="1044"/>
    </row>
    <row r="19" spans="3:36" ht="20.100000000000001" customHeight="1">
      <c r="E19" s="1044" t="s">
        <v>1860</v>
      </c>
      <c r="H19" s="1044"/>
      <c r="I19" s="1044"/>
      <c r="J19" s="1044"/>
      <c r="K19" s="1044"/>
      <c r="L19" s="1044"/>
      <c r="M19" s="1044"/>
      <c r="N19" s="1041"/>
      <c r="O19" s="1047"/>
      <c r="Q19" s="1048"/>
      <c r="R19" s="1048"/>
      <c r="S19" s="1048"/>
      <c r="T19" s="1048"/>
      <c r="U19" s="1048"/>
      <c r="V19" s="1049"/>
      <c r="W19" s="1049"/>
    </row>
    <row r="20" spans="3:36" ht="16.350000000000001" customHeight="1" thickBot="1">
      <c r="F20" s="1041"/>
      <c r="G20" s="1050"/>
      <c r="H20" s="1041"/>
      <c r="I20" s="1041"/>
      <c r="J20" s="1041"/>
      <c r="K20" s="1041"/>
      <c r="L20" s="1041"/>
      <c r="M20" s="1041"/>
      <c r="N20" s="1041"/>
      <c r="O20" s="1051"/>
      <c r="Q20" s="1048"/>
      <c r="R20" s="1048"/>
      <c r="S20" s="1048"/>
      <c r="T20" s="1048"/>
      <c r="U20" s="1048"/>
      <c r="V20" s="1049"/>
      <c r="W20" s="1049"/>
    </row>
    <row r="21" spans="3:36" ht="16.350000000000001" customHeight="1">
      <c r="C21" s="2823" t="s">
        <v>1861</v>
      </c>
      <c r="D21" s="2824"/>
      <c r="E21" s="2824"/>
      <c r="F21" s="2829" t="str">
        <f>入力シート!C10&amp;"　　前払金"</f>
        <v>○○校区道路改良工事　　前払金</v>
      </c>
      <c r="G21" s="2830"/>
      <c r="H21" s="2830"/>
      <c r="I21" s="2830"/>
      <c r="J21" s="2830"/>
      <c r="K21" s="2830"/>
      <c r="L21" s="2830"/>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1"/>
    </row>
    <row r="22" spans="3:36" ht="16.350000000000001" customHeight="1">
      <c r="C22" s="2825"/>
      <c r="D22" s="2826"/>
      <c r="E22" s="2826"/>
      <c r="F22" s="2832"/>
      <c r="G22" s="2833"/>
      <c r="H22" s="2833"/>
      <c r="I22" s="2833"/>
      <c r="J22" s="2833"/>
      <c r="K22" s="2833"/>
      <c r="L22" s="2833"/>
      <c r="M22" s="2833"/>
      <c r="N22" s="2833"/>
      <c r="O22" s="2833"/>
      <c r="P22" s="2833"/>
      <c r="Q22" s="2833"/>
      <c r="R22" s="2833"/>
      <c r="S22" s="2833"/>
      <c r="T22" s="2833"/>
      <c r="U22" s="2833"/>
      <c r="V22" s="2833"/>
      <c r="W22" s="2833"/>
      <c r="X22" s="2833"/>
      <c r="Y22" s="2833"/>
      <c r="Z22" s="2833"/>
      <c r="AA22" s="2833"/>
      <c r="AB22" s="2833"/>
      <c r="AC22" s="2833"/>
      <c r="AD22" s="2833"/>
      <c r="AE22" s="2833"/>
      <c r="AF22" s="2833"/>
      <c r="AG22" s="2833"/>
      <c r="AH22" s="2834"/>
    </row>
    <row r="23" spans="3:36" ht="16.350000000000001" customHeight="1">
      <c r="C23" s="2825"/>
      <c r="D23" s="2826"/>
      <c r="E23" s="2826"/>
      <c r="F23" s="2835"/>
      <c r="G23" s="2836"/>
      <c r="H23" s="2836"/>
      <c r="I23" s="2836"/>
      <c r="J23" s="2836"/>
      <c r="K23" s="2836"/>
      <c r="L23" s="2836"/>
      <c r="M23" s="2836"/>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7"/>
    </row>
    <row r="24" spans="3:36" ht="16.350000000000001" customHeight="1">
      <c r="C24" s="2825"/>
      <c r="D24" s="2826"/>
      <c r="E24" s="2826"/>
      <c r="F24" s="2853" t="s">
        <v>1862</v>
      </c>
      <c r="G24" s="2854"/>
      <c r="H24" s="2854"/>
      <c r="I24" s="2854"/>
      <c r="J24" s="2854"/>
      <c r="K24" s="2854"/>
      <c r="L24" s="2854"/>
      <c r="M24" s="2854"/>
      <c r="N24" s="2854"/>
      <c r="O24" s="2854"/>
      <c r="P24" s="2854"/>
      <c r="Q24" s="2854"/>
      <c r="R24" s="2854"/>
      <c r="S24" s="2854"/>
      <c r="T24" s="2854"/>
      <c r="U24" s="2854"/>
      <c r="V24" s="2854"/>
      <c r="W24" s="2854"/>
      <c r="X24" s="2854"/>
      <c r="Y24" s="2854"/>
      <c r="Z24" s="2854"/>
      <c r="AA24" s="2854"/>
      <c r="AB24" s="2854"/>
      <c r="AC24" s="2854"/>
      <c r="AD24" s="2854"/>
      <c r="AE24" s="2854"/>
      <c r="AF24" s="2854"/>
      <c r="AG24" s="2854"/>
      <c r="AH24" s="2855"/>
    </row>
    <row r="25" spans="3:36" ht="16.350000000000001" customHeight="1">
      <c r="C25" s="2825"/>
      <c r="D25" s="2826"/>
      <c r="E25" s="2826"/>
      <c r="F25" s="2856" t="str">
        <f>"久留米市　"&amp;入力シート!C12&amp;"　地内"</f>
        <v>久留米市　久留米市○○町　地内</v>
      </c>
      <c r="G25" s="2857"/>
      <c r="H25" s="2857"/>
      <c r="I25" s="2857"/>
      <c r="J25" s="2857"/>
      <c r="K25" s="2857"/>
      <c r="L25" s="2857"/>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8"/>
    </row>
    <row r="26" spans="3:36" ht="16.350000000000001" customHeight="1" thickBot="1">
      <c r="C26" s="2827"/>
      <c r="D26" s="2828"/>
      <c r="E26" s="2828"/>
      <c r="F26" s="2859"/>
      <c r="G26" s="2860"/>
      <c r="H26" s="2860"/>
      <c r="I26" s="2860"/>
      <c r="J26" s="2860"/>
      <c r="K26" s="2860"/>
      <c r="L26" s="2860"/>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1"/>
    </row>
    <row r="27" spans="3:36" ht="16.350000000000001" customHeight="1">
      <c r="F27" s="1041"/>
      <c r="G27" s="1050"/>
      <c r="H27" s="1041"/>
      <c r="I27" s="1041"/>
      <c r="J27" s="1041"/>
      <c r="K27" s="1041"/>
      <c r="L27" s="1041"/>
      <c r="M27" s="1041"/>
      <c r="N27" s="1041"/>
      <c r="O27" s="1051"/>
      <c r="Q27" s="1048"/>
      <c r="R27" s="1048"/>
      <c r="S27" s="1048"/>
    </row>
    <row r="28" spans="3:36" ht="21.6" customHeight="1" thickBot="1">
      <c r="F28" s="1041"/>
      <c r="G28" s="1050"/>
      <c r="H28" s="1041"/>
      <c r="I28" s="1041"/>
      <c r="J28" s="1041"/>
      <c r="K28" s="1041"/>
      <c r="L28" s="1041"/>
      <c r="M28" s="1041"/>
      <c r="N28" s="1041"/>
      <c r="O28" s="1051"/>
      <c r="Q28" s="1048"/>
      <c r="R28" s="1048"/>
      <c r="S28" s="1048"/>
      <c r="T28" s="1048"/>
      <c r="U28" s="1048"/>
      <c r="V28" s="1049"/>
      <c r="W28" s="1049"/>
      <c r="AJ28" s="1029" t="s">
        <v>1863</v>
      </c>
    </row>
    <row r="29" spans="3:36" ht="25.5" customHeight="1">
      <c r="C29" s="2838" t="s">
        <v>1864</v>
      </c>
      <c r="D29" s="2841" t="s">
        <v>1865</v>
      </c>
      <c r="E29" s="2842"/>
      <c r="F29" s="2842"/>
      <c r="G29" s="2842"/>
      <c r="H29" s="2842"/>
      <c r="I29" s="2842"/>
      <c r="J29" s="2842"/>
      <c r="K29" s="2843"/>
      <c r="L29" s="2841" t="s">
        <v>1866</v>
      </c>
      <c r="M29" s="2842"/>
      <c r="N29" s="2842"/>
      <c r="O29" s="2842"/>
      <c r="P29" s="2842"/>
      <c r="Q29" s="2842"/>
      <c r="R29" s="2842"/>
      <c r="S29" s="2843"/>
      <c r="T29" s="2841" t="s">
        <v>1867</v>
      </c>
      <c r="U29" s="2842"/>
      <c r="V29" s="2842"/>
      <c r="W29" s="2842"/>
      <c r="X29" s="2842"/>
      <c r="Y29" s="2842"/>
      <c r="Z29" s="2842"/>
      <c r="AA29" s="2843"/>
      <c r="AB29" s="2841" t="s">
        <v>1868</v>
      </c>
      <c r="AC29" s="2842"/>
      <c r="AD29" s="2842"/>
      <c r="AE29" s="2842"/>
      <c r="AF29" s="2842"/>
      <c r="AG29" s="2842"/>
      <c r="AH29" s="2843"/>
    </row>
    <row r="30" spans="3:36" ht="53.1" customHeight="1" thickBot="1">
      <c r="C30" s="2839"/>
      <c r="D30" s="2844"/>
      <c r="E30" s="2845"/>
      <c r="F30" s="2845"/>
      <c r="G30" s="2845"/>
      <c r="H30" s="2845"/>
      <c r="I30" s="2845"/>
      <c r="J30" s="2845"/>
      <c r="K30" s="2846"/>
      <c r="L30" s="2844"/>
      <c r="M30" s="2845"/>
      <c r="N30" s="2845"/>
      <c r="O30" s="2845"/>
      <c r="P30" s="2845"/>
      <c r="Q30" s="2845"/>
      <c r="R30" s="2845"/>
      <c r="S30" s="2846"/>
      <c r="T30" s="2862" t="s">
        <v>1869</v>
      </c>
      <c r="U30" s="2863"/>
      <c r="V30" s="2863"/>
      <c r="W30" s="2863"/>
      <c r="X30" s="2863"/>
      <c r="Y30" s="2863"/>
      <c r="Z30" s="2863"/>
      <c r="AA30" s="2864"/>
      <c r="AB30" s="1059"/>
      <c r="AC30" s="1060"/>
      <c r="AD30" s="1061"/>
      <c r="AE30" s="1061"/>
      <c r="AF30" s="1061"/>
      <c r="AG30" s="1061"/>
      <c r="AH30" s="1062"/>
    </row>
    <row r="31" spans="3:36" ht="36" customHeight="1">
      <c r="C31" s="2839"/>
      <c r="D31" s="2847" t="s">
        <v>1870</v>
      </c>
      <c r="E31" s="2848"/>
      <c r="F31" s="2848"/>
      <c r="G31" s="2848"/>
      <c r="H31" s="2848"/>
      <c r="I31" s="2849"/>
      <c r="J31" s="1063"/>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5"/>
    </row>
    <row r="32" spans="3:36" ht="36" customHeight="1">
      <c r="C32" s="2839"/>
      <c r="D32" s="2850"/>
      <c r="E32" s="2851"/>
      <c r="F32" s="2851"/>
      <c r="G32" s="2851"/>
      <c r="H32" s="2851"/>
      <c r="I32" s="2852"/>
      <c r="J32" s="1066"/>
      <c r="K32" s="1067"/>
      <c r="L32" s="1067"/>
      <c r="M32" s="1068"/>
      <c r="N32" s="1069"/>
      <c r="O32" s="1069"/>
      <c r="P32" s="1069"/>
      <c r="Q32" s="1069"/>
      <c r="R32" s="1069"/>
      <c r="S32" s="1069"/>
      <c r="T32" s="1069"/>
      <c r="U32" s="1069"/>
      <c r="V32" s="1069"/>
      <c r="W32" s="1070"/>
      <c r="X32" s="1071"/>
      <c r="Y32" s="1069"/>
      <c r="Z32" s="1069"/>
      <c r="AA32" s="1069"/>
      <c r="AB32" s="1069"/>
      <c r="AC32" s="1070"/>
      <c r="AD32" s="1071"/>
      <c r="AE32" s="1072"/>
      <c r="AF32" s="1069"/>
      <c r="AG32" s="1069"/>
      <c r="AH32" s="1073"/>
    </row>
    <row r="33" spans="3:34" ht="83.1" customHeight="1" thickBot="1">
      <c r="C33" s="2840"/>
      <c r="D33" s="2815" t="s">
        <v>1871</v>
      </c>
      <c r="E33" s="2816"/>
      <c r="F33" s="2816"/>
      <c r="G33" s="2816"/>
      <c r="H33" s="2816"/>
      <c r="I33" s="2817"/>
      <c r="J33" s="2818"/>
      <c r="K33" s="2819"/>
      <c r="L33" s="2819"/>
      <c r="M33" s="2819"/>
      <c r="N33" s="2819"/>
      <c r="O33" s="2819"/>
      <c r="P33" s="2819"/>
      <c r="Q33" s="2819"/>
      <c r="R33" s="2819"/>
      <c r="S33" s="2819"/>
      <c r="T33" s="2819"/>
      <c r="U33" s="2819"/>
      <c r="V33" s="2819"/>
      <c r="W33" s="2819"/>
      <c r="X33" s="2819"/>
      <c r="Y33" s="2819"/>
      <c r="Z33" s="2819"/>
      <c r="AA33" s="2819"/>
      <c r="AB33" s="2819"/>
      <c r="AC33" s="2819"/>
      <c r="AD33" s="2819"/>
      <c r="AE33" s="2819"/>
      <c r="AF33" s="2819"/>
      <c r="AG33" s="2819"/>
      <c r="AH33" s="2820"/>
    </row>
    <row r="34" spans="3:34" ht="17.100000000000001" customHeight="1" thickBot="1">
      <c r="C34" s="2821" t="s">
        <v>1872</v>
      </c>
      <c r="D34" s="2821"/>
      <c r="E34" s="1052" t="s">
        <v>1873</v>
      </c>
      <c r="F34" s="1053" t="s">
        <v>1874</v>
      </c>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4"/>
      <c r="AC34" s="1054"/>
      <c r="AD34" s="1054"/>
      <c r="AE34" s="1054"/>
      <c r="AF34" s="1054"/>
    </row>
    <row r="35" spans="3:34" ht="17.100000000000001" customHeight="1" thickBot="1">
      <c r="C35" s="1053"/>
      <c r="D35" s="1053"/>
      <c r="E35" s="1052" t="s">
        <v>1875</v>
      </c>
      <c r="F35" s="1053" t="s">
        <v>1876</v>
      </c>
      <c r="G35" s="1053"/>
      <c r="H35" s="1053"/>
      <c r="I35" s="1053"/>
      <c r="J35" s="1053"/>
      <c r="K35" s="1055" t="s">
        <v>1877</v>
      </c>
      <c r="L35" s="1056" t="s">
        <v>1878</v>
      </c>
      <c r="M35" s="1056" t="s">
        <v>1879</v>
      </c>
      <c r="N35" s="1056" t="s">
        <v>1880</v>
      </c>
      <c r="O35" s="1056" t="s">
        <v>1881</v>
      </c>
      <c r="P35" s="1056" t="s">
        <v>1877</v>
      </c>
      <c r="Q35" s="1057" t="s">
        <v>1882</v>
      </c>
      <c r="R35" s="1056" t="s">
        <v>1883</v>
      </c>
      <c r="S35" s="1058" t="s">
        <v>1884</v>
      </c>
      <c r="T35" s="1053"/>
      <c r="U35" s="1053" t="s">
        <v>1885</v>
      </c>
      <c r="V35" s="1053"/>
      <c r="W35" s="1053"/>
      <c r="X35" s="1053"/>
      <c r="Y35" s="1053"/>
      <c r="Z35" s="1053"/>
      <c r="AA35" s="1053"/>
    </row>
    <row r="36" spans="3:34" ht="17.100000000000001" customHeight="1">
      <c r="C36" s="1053"/>
      <c r="D36" s="1053"/>
      <c r="E36" s="1052" t="s">
        <v>1886</v>
      </c>
      <c r="F36" s="1053" t="s">
        <v>1887</v>
      </c>
      <c r="G36" s="1053"/>
      <c r="H36" s="1053"/>
      <c r="I36" s="1053"/>
      <c r="J36" s="1053"/>
      <c r="K36" s="1053"/>
      <c r="L36" s="1053"/>
      <c r="M36" s="1053"/>
      <c r="N36" s="1053"/>
      <c r="O36" s="1053"/>
      <c r="P36" s="1053"/>
      <c r="Q36" s="1053"/>
      <c r="R36" s="1053"/>
      <c r="S36" s="1053"/>
      <c r="T36" s="1053"/>
      <c r="U36" s="1053"/>
      <c r="V36" s="1053"/>
      <c r="W36" s="1053"/>
      <c r="X36" s="1053"/>
      <c r="Y36" s="1053"/>
      <c r="Z36" s="1053"/>
      <c r="AA36" s="1053"/>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D31:I32"/>
    <mergeCell ref="T15:U15"/>
    <mergeCell ref="V15:W15"/>
    <mergeCell ref="F24:AH24"/>
    <mergeCell ref="F25:AH26"/>
    <mergeCell ref="L30:S30"/>
    <mergeCell ref="T30:AA30"/>
    <mergeCell ref="X14:Y14"/>
    <mergeCell ref="Z14:AA14"/>
    <mergeCell ref="D33:I33"/>
    <mergeCell ref="J33:AH33"/>
    <mergeCell ref="C34:D34"/>
    <mergeCell ref="AB15:AC15"/>
    <mergeCell ref="C21:E26"/>
    <mergeCell ref="F21:AH23"/>
    <mergeCell ref="C29:C33"/>
    <mergeCell ref="D29:K29"/>
    <mergeCell ref="L29:S29"/>
    <mergeCell ref="T29:AA29"/>
    <mergeCell ref="AB29:AH29"/>
    <mergeCell ref="D30:K30"/>
    <mergeCell ref="P15:Q15"/>
    <mergeCell ref="R15:S15"/>
    <mergeCell ref="AB14:AC14"/>
    <mergeCell ref="C14:G15"/>
    <mergeCell ref="H14:I14"/>
    <mergeCell ref="J14:K14"/>
    <mergeCell ref="L14:M14"/>
    <mergeCell ref="N14:O14"/>
    <mergeCell ref="P14:Q14"/>
    <mergeCell ref="H15:I15"/>
    <mergeCell ref="J15:K15"/>
    <mergeCell ref="L15:M15"/>
    <mergeCell ref="N15:O15"/>
    <mergeCell ref="X15:Y15"/>
    <mergeCell ref="Z15:AA15"/>
    <mergeCell ref="R14:S14"/>
    <mergeCell ref="T14:U14"/>
    <mergeCell ref="V14:W14"/>
    <mergeCell ref="C5:L5"/>
    <mergeCell ref="Q6:T7"/>
    <mergeCell ref="U6:AH7"/>
    <mergeCell ref="Q8:T9"/>
    <mergeCell ref="Q10:T11"/>
    <mergeCell ref="U10:AH11"/>
    <mergeCell ref="U8:AH8"/>
    <mergeCell ref="U9:AH9"/>
    <mergeCell ref="C1:AG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Y51"/>
  <sheetViews>
    <sheetView showZeros="0" view="pageBreakPreview" zoomScaleNormal="95" zoomScaleSheetLayoutView="100" workbookViewId="0">
      <selection activeCell="R7" sqref="R7:X7"/>
    </sheetView>
  </sheetViews>
  <sheetFormatPr defaultColWidth="3.109375" defaultRowHeight="13.2"/>
  <cols>
    <col min="1" max="25" width="3.109375" style="37" customWidth="1"/>
    <col min="26" max="16384" width="3.109375" style="37"/>
  </cols>
  <sheetData>
    <row r="2" spans="1:25">
      <c r="A2" s="36"/>
      <c r="B2" s="48"/>
      <c r="C2" s="48"/>
      <c r="D2" s="48"/>
      <c r="E2" s="48"/>
      <c r="F2" s="48"/>
      <c r="G2" s="48"/>
      <c r="H2" s="48"/>
      <c r="I2" s="48"/>
      <c r="J2" s="48"/>
      <c r="K2" s="48"/>
      <c r="L2" s="48"/>
      <c r="M2" s="48"/>
      <c r="N2" s="48"/>
      <c r="O2" s="48"/>
      <c r="P2" s="48"/>
      <c r="Q2" s="48"/>
      <c r="R2" s="48"/>
      <c r="S2" s="48"/>
      <c r="T2" s="48"/>
      <c r="U2" s="48"/>
      <c r="V2" s="48"/>
      <c r="W2" s="48"/>
      <c r="X2" s="48"/>
      <c r="Y2" s="48"/>
    </row>
    <row r="3" spans="1:25">
      <c r="A3" s="36"/>
      <c r="B3" s="48"/>
      <c r="C3" s="48"/>
      <c r="D3" s="48"/>
      <c r="E3" s="48"/>
      <c r="F3" s="48"/>
      <c r="G3" s="48"/>
      <c r="H3" s="48"/>
      <c r="I3" s="48"/>
      <c r="J3" s="48"/>
      <c r="K3" s="48"/>
      <c r="L3" s="48"/>
      <c r="M3" s="48"/>
      <c r="N3" s="48"/>
      <c r="O3" s="48"/>
      <c r="P3" s="48"/>
      <c r="Q3" s="48"/>
      <c r="R3" s="48"/>
      <c r="S3" s="48"/>
      <c r="T3" s="48"/>
      <c r="U3" s="48"/>
      <c r="V3" s="48"/>
      <c r="W3" s="48"/>
      <c r="X3" s="48"/>
      <c r="Y3" s="48"/>
    </row>
    <row r="4" spans="1:25" ht="37.5" customHeight="1">
      <c r="A4" s="2877" t="s">
        <v>177</v>
      </c>
      <c r="B4" s="2878"/>
      <c r="C4" s="2878"/>
      <c r="D4" s="2878"/>
      <c r="E4" s="2878"/>
      <c r="F4" s="2878"/>
      <c r="G4" s="2878"/>
      <c r="H4" s="2878"/>
      <c r="I4" s="2878"/>
      <c r="J4" s="2878"/>
      <c r="K4" s="2878"/>
      <c r="L4" s="2878"/>
      <c r="M4" s="2878"/>
      <c r="N4" s="2878"/>
      <c r="O4" s="2878"/>
      <c r="P4" s="2878"/>
      <c r="Q4" s="2878"/>
      <c r="R4" s="2878"/>
      <c r="S4" s="2878"/>
      <c r="T4" s="2878"/>
      <c r="U4" s="2878"/>
      <c r="V4" s="2878"/>
      <c r="W4" s="2878"/>
      <c r="X4" s="2878"/>
      <c r="Y4" s="2879"/>
    </row>
    <row r="5" spans="1:25" ht="26.1" customHeight="1">
      <c r="A5" s="2880" t="s">
        <v>178</v>
      </c>
      <c r="B5" s="2881"/>
      <c r="C5" s="2881"/>
      <c r="D5" s="2881"/>
      <c r="E5" s="2881"/>
      <c r="F5" s="2881"/>
      <c r="G5" s="2881"/>
      <c r="H5" s="2881"/>
      <c r="I5" s="2881"/>
      <c r="J5" s="2881"/>
      <c r="K5" s="2881"/>
      <c r="L5" s="2881"/>
      <c r="M5" s="2881"/>
      <c r="N5" s="2881"/>
      <c r="O5" s="2881"/>
      <c r="P5" s="2881"/>
      <c r="Q5" s="2881"/>
      <c r="R5" s="2881"/>
      <c r="S5" s="2881"/>
      <c r="T5" s="2881"/>
      <c r="U5" s="2881"/>
      <c r="V5" s="2881"/>
      <c r="W5" s="2881"/>
      <c r="X5" s="2881"/>
      <c r="Y5" s="2882"/>
    </row>
    <row r="6" spans="1:25">
      <c r="A6" s="441"/>
      <c r="B6" s="42"/>
      <c r="C6" s="42"/>
      <c r="D6" s="42"/>
      <c r="E6" s="42"/>
      <c r="F6" s="42"/>
      <c r="G6" s="42"/>
      <c r="H6" s="42"/>
      <c r="I6" s="42"/>
      <c r="J6" s="42"/>
      <c r="K6" s="42"/>
      <c r="L6" s="42"/>
      <c r="M6" s="42"/>
      <c r="N6" s="42"/>
      <c r="O6" s="42"/>
      <c r="P6" s="42"/>
      <c r="Q6" s="36"/>
      <c r="R6" s="36"/>
      <c r="S6" s="36"/>
      <c r="T6" s="36"/>
      <c r="U6" s="36"/>
      <c r="V6" s="36"/>
      <c r="W6" s="36"/>
      <c r="X6" s="36"/>
      <c r="Y6" s="44"/>
    </row>
    <row r="7" spans="1:25">
      <c r="A7" s="441"/>
      <c r="B7" s="42"/>
      <c r="C7" s="42"/>
      <c r="D7" s="42"/>
      <c r="E7" s="42"/>
      <c r="F7" s="42"/>
      <c r="G7" s="42"/>
      <c r="H7" s="42"/>
      <c r="I7" s="42"/>
      <c r="J7" s="42"/>
      <c r="K7" s="42"/>
      <c r="L7" s="42"/>
      <c r="M7" s="42"/>
      <c r="N7" s="42"/>
      <c r="O7" s="36"/>
      <c r="P7" s="36"/>
      <c r="Q7" s="120" t="s">
        <v>164</v>
      </c>
      <c r="R7" s="2883">
        <v>45413</v>
      </c>
      <c r="S7" s="2883"/>
      <c r="T7" s="2883"/>
      <c r="U7" s="2883"/>
      <c r="V7" s="2883"/>
      <c r="W7" s="2883"/>
      <c r="X7" s="2883"/>
      <c r="Y7" s="44"/>
    </row>
    <row r="8" spans="1:25">
      <c r="A8" s="441"/>
      <c r="B8" s="42"/>
      <c r="C8" s="42"/>
      <c r="D8" s="42"/>
      <c r="E8" s="42"/>
      <c r="F8" s="42"/>
      <c r="G8" s="42"/>
      <c r="H8" s="42"/>
      <c r="I8" s="42"/>
      <c r="J8" s="42"/>
      <c r="K8" s="42"/>
      <c r="L8" s="42"/>
      <c r="M8" s="42"/>
      <c r="N8" s="42"/>
      <c r="O8" s="42"/>
      <c r="P8" s="42"/>
      <c r="Q8" s="42"/>
      <c r="R8" s="42"/>
      <c r="S8" s="42"/>
      <c r="T8" s="42"/>
      <c r="U8" s="42"/>
      <c r="V8" s="42"/>
      <c r="W8" s="42"/>
      <c r="X8" s="42"/>
      <c r="Y8" s="44"/>
    </row>
    <row r="9" spans="1:25">
      <c r="A9" s="441"/>
      <c r="B9" s="42" t="s">
        <v>179</v>
      </c>
      <c r="C9" s="50"/>
      <c r="D9" s="50"/>
      <c r="E9" s="50"/>
      <c r="F9" s="130"/>
      <c r="G9" s="130"/>
      <c r="H9" s="51"/>
      <c r="I9" s="42"/>
      <c r="J9" s="42"/>
      <c r="K9" s="42"/>
      <c r="L9" s="42"/>
      <c r="M9" s="42"/>
      <c r="N9" s="42"/>
      <c r="O9" s="42"/>
      <c r="P9" s="42"/>
      <c r="Q9" s="42"/>
      <c r="R9" s="42"/>
      <c r="S9" s="42"/>
      <c r="T9" s="42"/>
      <c r="U9" s="42"/>
      <c r="V9" s="42"/>
      <c r="W9" s="42"/>
      <c r="X9" s="42"/>
      <c r="Y9" s="44"/>
    </row>
    <row r="10" spans="1:25">
      <c r="A10" s="441"/>
      <c r="B10" s="42"/>
      <c r="C10" s="42"/>
      <c r="D10" s="42"/>
      <c r="E10" s="42"/>
      <c r="F10" s="42"/>
      <c r="G10" s="42"/>
      <c r="H10" s="42"/>
      <c r="I10" s="42"/>
      <c r="J10" s="42"/>
      <c r="K10" s="42"/>
      <c r="L10" s="42"/>
      <c r="M10" s="42"/>
      <c r="N10" s="42"/>
      <c r="O10" s="42"/>
      <c r="P10" s="42"/>
      <c r="Q10" s="42"/>
      <c r="R10" s="42"/>
      <c r="S10" s="42"/>
      <c r="T10" s="42"/>
      <c r="U10" s="42"/>
      <c r="V10" s="42"/>
      <c r="W10" s="42"/>
      <c r="X10" s="42"/>
      <c r="Y10" s="44"/>
    </row>
    <row r="11" spans="1:25" ht="13.5" customHeight="1">
      <c r="A11" s="441"/>
      <c r="B11" s="124"/>
      <c r="C11" s="124"/>
      <c r="D11" s="166" t="str">
        <f>入力シート!C4</f>
        <v>街第101号</v>
      </c>
      <c r="E11" s="166"/>
      <c r="F11" s="166"/>
      <c r="G11" s="166"/>
      <c r="H11" s="166"/>
      <c r="I11" s="166"/>
      <c r="J11" s="166"/>
      <c r="K11" s="166"/>
      <c r="L11" s="166"/>
      <c r="M11" s="166"/>
      <c r="N11" s="42"/>
      <c r="O11" s="42"/>
      <c r="P11" s="42"/>
      <c r="Q11" s="42"/>
      <c r="R11" s="42"/>
      <c r="S11" s="2884" t="str">
        <f>入力シート!C26</f>
        <v>(株）○○○○建設</v>
      </c>
      <c r="T11" s="2885"/>
      <c r="U11" s="2885"/>
      <c r="V11" s="2885"/>
      <c r="W11" s="2885"/>
      <c r="X11" s="2885"/>
      <c r="Y11" s="2886"/>
    </row>
    <row r="12" spans="1:25" ht="13.5" customHeight="1">
      <c r="A12" s="441"/>
      <c r="B12" s="2887" t="s">
        <v>165</v>
      </c>
      <c r="C12" s="2887"/>
      <c r="D12" s="2889" t="str">
        <f>入力シート!C10</f>
        <v>○○校区道路改良工事</v>
      </c>
      <c r="E12" s="2890"/>
      <c r="F12" s="2890"/>
      <c r="G12" s="2890"/>
      <c r="H12" s="2890"/>
      <c r="I12" s="2890"/>
      <c r="J12" s="2890"/>
      <c r="K12" s="2890"/>
      <c r="L12" s="2890"/>
      <c r="M12" s="2890"/>
      <c r="N12" s="2892" t="s">
        <v>180</v>
      </c>
      <c r="O12" s="2892"/>
      <c r="P12" s="2892"/>
      <c r="Q12" s="2892"/>
      <c r="R12" s="2892"/>
      <c r="S12" s="2885"/>
      <c r="T12" s="2885"/>
      <c r="U12" s="2885"/>
      <c r="V12" s="2885"/>
      <c r="W12" s="2885"/>
      <c r="X12" s="2885"/>
      <c r="Y12" s="2886"/>
    </row>
    <row r="13" spans="1:25">
      <c r="A13" s="441"/>
      <c r="B13" s="2888"/>
      <c r="C13" s="2888"/>
      <c r="D13" s="2891"/>
      <c r="E13" s="2891"/>
      <c r="F13" s="2891"/>
      <c r="G13" s="2891"/>
      <c r="H13" s="2891"/>
      <c r="I13" s="2891"/>
      <c r="J13" s="2891"/>
      <c r="K13" s="2891"/>
      <c r="L13" s="2891"/>
      <c r="M13" s="2891"/>
      <c r="N13" s="2893" t="s">
        <v>181</v>
      </c>
      <c r="O13" s="2893"/>
      <c r="P13" s="2893"/>
      <c r="Q13" s="2893"/>
      <c r="R13" s="2893"/>
      <c r="S13" s="2894" t="str">
        <f>入力シート!C16</f>
        <v>久留米次郎</v>
      </c>
      <c r="T13" s="2894"/>
      <c r="U13" s="2894"/>
      <c r="V13" s="2894"/>
      <c r="W13" s="2894"/>
      <c r="X13" s="2895"/>
      <c r="Y13" s="2896"/>
    </row>
    <row r="14" spans="1:25">
      <c r="A14" s="441"/>
      <c r="B14" s="42"/>
      <c r="C14" s="42"/>
      <c r="D14" s="42"/>
      <c r="E14" s="42"/>
      <c r="F14" s="42"/>
      <c r="G14" s="42"/>
      <c r="H14" s="42"/>
      <c r="I14" s="42"/>
      <c r="J14" s="42"/>
      <c r="K14" s="42"/>
      <c r="L14" s="42"/>
      <c r="M14" s="42"/>
      <c r="N14" s="42"/>
      <c r="O14" s="42"/>
      <c r="P14" s="42"/>
      <c r="Q14" s="42"/>
      <c r="R14" s="42"/>
      <c r="S14" s="42"/>
      <c r="T14" s="42"/>
      <c r="U14" s="42"/>
      <c r="V14" s="42"/>
      <c r="W14" s="42"/>
      <c r="X14" s="42"/>
      <c r="Y14" s="44"/>
    </row>
    <row r="15" spans="1:25" ht="16.350000000000001" customHeight="1">
      <c r="A15" s="441"/>
      <c r="B15" s="2873" t="s">
        <v>182</v>
      </c>
      <c r="C15" s="2873"/>
      <c r="D15" s="2873"/>
      <c r="E15" s="2873"/>
      <c r="F15" s="2873" t="s">
        <v>183</v>
      </c>
      <c r="G15" s="2873"/>
      <c r="H15" s="2873"/>
      <c r="I15" s="2873"/>
      <c r="J15" s="2873" t="s">
        <v>184</v>
      </c>
      <c r="K15" s="2873"/>
      <c r="L15" s="2873"/>
      <c r="M15" s="2873"/>
      <c r="N15" s="2873"/>
      <c r="O15" s="2873" t="s">
        <v>185</v>
      </c>
      <c r="P15" s="2873"/>
      <c r="Q15" s="2873"/>
      <c r="R15" s="2873"/>
      <c r="S15" s="2873"/>
      <c r="T15" s="2873" t="s">
        <v>186</v>
      </c>
      <c r="U15" s="2873"/>
      <c r="V15" s="2873"/>
      <c r="W15" s="2873"/>
      <c r="X15" s="2873"/>
      <c r="Y15" s="44"/>
    </row>
    <row r="16" spans="1:25" ht="16.350000000000001" customHeight="1">
      <c r="A16" s="441"/>
      <c r="B16" s="2874"/>
      <c r="C16" s="2874"/>
      <c r="D16" s="2874"/>
      <c r="E16" s="2874"/>
      <c r="F16" s="2874"/>
      <c r="G16" s="2874"/>
      <c r="H16" s="2874"/>
      <c r="I16" s="2874"/>
      <c r="J16" s="2874"/>
      <c r="K16" s="2874"/>
      <c r="L16" s="2874"/>
      <c r="M16" s="2874"/>
      <c r="N16" s="2874"/>
      <c r="O16" s="2875"/>
      <c r="P16" s="2875"/>
      <c r="Q16" s="2875"/>
      <c r="R16" s="2875"/>
      <c r="S16" s="2875"/>
      <c r="T16" s="2876"/>
      <c r="U16" s="2876"/>
      <c r="V16" s="2876"/>
      <c r="W16" s="2876"/>
      <c r="X16" s="2876"/>
      <c r="Y16" s="44"/>
    </row>
    <row r="17" spans="1:25" ht="16.350000000000001" customHeight="1">
      <c r="A17" s="441"/>
      <c r="B17" s="2874"/>
      <c r="C17" s="2874"/>
      <c r="D17" s="2874"/>
      <c r="E17" s="2874"/>
      <c r="F17" s="2874"/>
      <c r="G17" s="2874"/>
      <c r="H17" s="2874"/>
      <c r="I17" s="2874"/>
      <c r="J17" s="2874"/>
      <c r="K17" s="2874"/>
      <c r="L17" s="2874"/>
      <c r="M17" s="2874"/>
      <c r="N17" s="2874"/>
      <c r="O17" s="2875"/>
      <c r="P17" s="2875"/>
      <c r="Q17" s="2875"/>
      <c r="R17" s="2875"/>
      <c r="S17" s="2875"/>
      <c r="T17" s="2876"/>
      <c r="U17" s="2876"/>
      <c r="V17" s="2876"/>
      <c r="W17" s="2876"/>
      <c r="X17" s="2876"/>
      <c r="Y17" s="44"/>
    </row>
    <row r="18" spans="1:25" ht="16.350000000000001" customHeight="1">
      <c r="A18" s="441"/>
      <c r="B18" s="2874"/>
      <c r="C18" s="2874"/>
      <c r="D18" s="2874"/>
      <c r="E18" s="2874"/>
      <c r="F18" s="2874"/>
      <c r="G18" s="2874"/>
      <c r="H18" s="2874"/>
      <c r="I18" s="2874"/>
      <c r="J18" s="2874"/>
      <c r="K18" s="2874"/>
      <c r="L18" s="2874"/>
      <c r="M18" s="2874"/>
      <c r="N18" s="2874"/>
      <c r="O18" s="2875"/>
      <c r="P18" s="2875"/>
      <c r="Q18" s="2875"/>
      <c r="R18" s="2875"/>
      <c r="S18" s="2875"/>
      <c r="T18" s="2876"/>
      <c r="U18" s="2876"/>
      <c r="V18" s="2876"/>
      <c r="W18" s="2876"/>
      <c r="X18" s="2876"/>
      <c r="Y18" s="44"/>
    </row>
    <row r="19" spans="1:25" ht="16.350000000000001" customHeight="1">
      <c r="A19" s="441"/>
      <c r="B19" s="2874"/>
      <c r="C19" s="2874"/>
      <c r="D19" s="2874"/>
      <c r="E19" s="2874"/>
      <c r="F19" s="2874"/>
      <c r="G19" s="2874"/>
      <c r="H19" s="2874"/>
      <c r="I19" s="2874"/>
      <c r="J19" s="2874"/>
      <c r="K19" s="2874"/>
      <c r="L19" s="2874"/>
      <c r="M19" s="2874"/>
      <c r="N19" s="2874"/>
      <c r="O19" s="2875"/>
      <c r="P19" s="2875"/>
      <c r="Q19" s="2875"/>
      <c r="R19" s="2875"/>
      <c r="S19" s="2875"/>
      <c r="T19" s="2876"/>
      <c r="U19" s="2876"/>
      <c r="V19" s="2876"/>
      <c r="W19" s="2876"/>
      <c r="X19" s="2876"/>
      <c r="Y19" s="44"/>
    </row>
    <row r="20" spans="1:25" ht="16.350000000000001" customHeight="1">
      <c r="A20" s="441"/>
      <c r="B20" s="2874"/>
      <c r="C20" s="2874"/>
      <c r="D20" s="2874"/>
      <c r="E20" s="2874"/>
      <c r="F20" s="2874"/>
      <c r="G20" s="2874"/>
      <c r="H20" s="2874"/>
      <c r="I20" s="2874"/>
      <c r="J20" s="2874"/>
      <c r="K20" s="2874"/>
      <c r="L20" s="2874"/>
      <c r="M20" s="2874"/>
      <c r="N20" s="2874"/>
      <c r="O20" s="2875"/>
      <c r="P20" s="2875"/>
      <c r="Q20" s="2875"/>
      <c r="R20" s="2875"/>
      <c r="S20" s="2875"/>
      <c r="T20" s="2876"/>
      <c r="U20" s="2876"/>
      <c r="V20" s="2876"/>
      <c r="W20" s="2876"/>
      <c r="X20" s="2876"/>
      <c r="Y20" s="44"/>
    </row>
    <row r="21" spans="1:25" ht="16.350000000000001" customHeight="1">
      <c r="A21" s="441"/>
      <c r="B21" s="2874"/>
      <c r="C21" s="2874"/>
      <c r="D21" s="2874"/>
      <c r="E21" s="2874"/>
      <c r="F21" s="2874"/>
      <c r="G21" s="2874"/>
      <c r="H21" s="2874"/>
      <c r="I21" s="2874"/>
      <c r="J21" s="2874"/>
      <c r="K21" s="2874"/>
      <c r="L21" s="2874"/>
      <c r="M21" s="2874"/>
      <c r="N21" s="2874"/>
      <c r="O21" s="2875"/>
      <c r="P21" s="2875"/>
      <c r="Q21" s="2875"/>
      <c r="R21" s="2875"/>
      <c r="S21" s="2875"/>
      <c r="T21" s="2876"/>
      <c r="U21" s="2876"/>
      <c r="V21" s="2876"/>
      <c r="W21" s="2876"/>
      <c r="X21" s="2876"/>
      <c r="Y21" s="44"/>
    </row>
    <row r="22" spans="1:25" ht="16.350000000000001" customHeight="1">
      <c r="A22" s="441"/>
      <c r="B22" s="2874"/>
      <c r="C22" s="2874"/>
      <c r="D22" s="2874"/>
      <c r="E22" s="2874"/>
      <c r="F22" s="2874"/>
      <c r="G22" s="2874"/>
      <c r="H22" s="2874"/>
      <c r="I22" s="2874"/>
      <c r="J22" s="2874"/>
      <c r="K22" s="2874"/>
      <c r="L22" s="2874"/>
      <c r="M22" s="2874"/>
      <c r="N22" s="2874"/>
      <c r="O22" s="2875"/>
      <c r="P22" s="2875"/>
      <c r="Q22" s="2875"/>
      <c r="R22" s="2875"/>
      <c r="S22" s="2875"/>
      <c r="T22" s="2876"/>
      <c r="U22" s="2876"/>
      <c r="V22" s="2876"/>
      <c r="W22" s="2876"/>
      <c r="X22" s="2876"/>
      <c r="Y22" s="44"/>
    </row>
    <row r="23" spans="1:25" ht="16.350000000000001" customHeight="1">
      <c r="A23" s="441"/>
      <c r="B23" s="2874"/>
      <c r="C23" s="2874"/>
      <c r="D23" s="2874"/>
      <c r="E23" s="2874"/>
      <c r="F23" s="2874"/>
      <c r="G23" s="2874"/>
      <c r="H23" s="2874"/>
      <c r="I23" s="2874"/>
      <c r="J23" s="2874"/>
      <c r="K23" s="2874"/>
      <c r="L23" s="2874"/>
      <c r="M23" s="2874"/>
      <c r="N23" s="2874"/>
      <c r="O23" s="2875"/>
      <c r="P23" s="2875"/>
      <c r="Q23" s="2875"/>
      <c r="R23" s="2875"/>
      <c r="S23" s="2875"/>
      <c r="T23" s="2876"/>
      <c r="U23" s="2876"/>
      <c r="V23" s="2876"/>
      <c r="W23" s="2876"/>
      <c r="X23" s="2876"/>
      <c r="Y23" s="44"/>
    </row>
    <row r="24" spans="1:25">
      <c r="A24" s="441"/>
      <c r="B24" s="42"/>
      <c r="C24" s="42"/>
      <c r="D24" s="42"/>
      <c r="E24" s="42"/>
      <c r="F24" s="42"/>
      <c r="G24" s="42"/>
      <c r="H24" s="42"/>
      <c r="I24" s="42"/>
      <c r="J24" s="42"/>
      <c r="K24" s="42"/>
      <c r="L24" s="42"/>
      <c r="M24" s="42"/>
      <c r="N24" s="42"/>
      <c r="O24" s="42"/>
      <c r="P24" s="42"/>
      <c r="Q24" s="42"/>
      <c r="R24" s="42"/>
      <c r="S24" s="42"/>
      <c r="T24" s="42"/>
      <c r="U24" s="42"/>
      <c r="V24" s="42"/>
      <c r="W24" s="42"/>
      <c r="X24" s="42"/>
      <c r="Y24" s="44"/>
    </row>
    <row r="25" spans="1:25">
      <c r="A25" s="52"/>
      <c r="B25" s="53"/>
      <c r="C25" s="53"/>
      <c r="D25" s="53"/>
      <c r="E25" s="53"/>
      <c r="F25" s="53"/>
      <c r="G25" s="53"/>
      <c r="H25" s="53"/>
      <c r="I25" s="53"/>
      <c r="J25" s="53"/>
      <c r="K25" s="53"/>
      <c r="L25" s="53"/>
      <c r="M25" s="53"/>
      <c r="N25" s="53"/>
      <c r="O25" s="53"/>
      <c r="P25" s="53"/>
      <c r="Q25" s="53"/>
      <c r="R25" s="53"/>
      <c r="S25" s="53"/>
      <c r="T25" s="53"/>
      <c r="U25" s="53"/>
      <c r="V25" s="53"/>
      <c r="W25" s="53"/>
      <c r="X25" s="53"/>
      <c r="Y25" s="54"/>
    </row>
    <row r="26" spans="1:25">
      <c r="A26" s="441"/>
      <c r="B26" s="42"/>
      <c r="C26" s="42"/>
      <c r="D26" s="42"/>
      <c r="E26" s="42"/>
      <c r="F26" s="42"/>
      <c r="G26" s="42"/>
      <c r="H26" s="42"/>
      <c r="I26" s="42"/>
      <c r="J26" s="42"/>
      <c r="K26" s="42"/>
      <c r="L26" s="42"/>
      <c r="M26" s="42"/>
      <c r="N26" s="42"/>
      <c r="O26" s="120"/>
      <c r="P26" s="130"/>
      <c r="Q26" s="120" t="s">
        <v>164</v>
      </c>
      <c r="R26" s="2865" t="s">
        <v>345</v>
      </c>
      <c r="S26" s="2865"/>
      <c r="T26" s="2865"/>
      <c r="U26" s="2865"/>
      <c r="V26" s="2865"/>
      <c r="W26" s="2865"/>
      <c r="X26" s="2865"/>
      <c r="Y26" s="44"/>
    </row>
    <row r="27" spans="1:25">
      <c r="A27" s="442"/>
      <c r="B27" s="49"/>
      <c r="C27" s="49"/>
      <c r="D27" s="49"/>
      <c r="E27" s="49"/>
      <c r="F27" s="49"/>
      <c r="G27" s="49"/>
      <c r="H27" s="49"/>
      <c r="I27" s="49"/>
      <c r="J27" s="49"/>
      <c r="K27" s="49"/>
      <c r="L27" s="49"/>
      <c r="M27" s="49"/>
      <c r="N27" s="49"/>
      <c r="O27" s="49"/>
      <c r="P27" s="49"/>
      <c r="Q27" s="49"/>
      <c r="R27" s="49"/>
      <c r="S27" s="49"/>
      <c r="T27" s="49"/>
      <c r="U27" s="49"/>
      <c r="V27" s="49"/>
      <c r="W27" s="49"/>
      <c r="X27" s="49"/>
      <c r="Y27" s="55"/>
    </row>
    <row r="28" spans="1:25" ht="26.1" customHeight="1">
      <c r="A28" s="2866" t="s">
        <v>187</v>
      </c>
      <c r="B28" s="2867"/>
      <c r="C28" s="2867"/>
      <c r="D28" s="2867"/>
      <c r="E28" s="2867"/>
      <c r="F28" s="2867"/>
      <c r="G28" s="2867"/>
      <c r="H28" s="2867"/>
      <c r="I28" s="2867"/>
      <c r="J28" s="2867"/>
      <c r="K28" s="2867"/>
      <c r="L28" s="2867"/>
      <c r="M28" s="2867"/>
      <c r="N28" s="2867"/>
      <c r="O28" s="2867"/>
      <c r="P28" s="2867"/>
      <c r="Q28" s="2867"/>
      <c r="R28" s="2867"/>
      <c r="S28" s="2867"/>
      <c r="T28" s="2867"/>
      <c r="U28" s="2867"/>
      <c r="V28" s="2867"/>
      <c r="W28" s="2867"/>
      <c r="X28" s="2867"/>
      <c r="Y28" s="2868"/>
    </row>
    <row r="29" spans="1:25">
      <c r="A29" s="442"/>
      <c r="B29" s="49"/>
      <c r="C29" s="49"/>
      <c r="D29" s="49"/>
      <c r="E29" s="49"/>
      <c r="F29" s="49"/>
      <c r="G29" s="49"/>
      <c r="H29" s="49"/>
      <c r="I29" s="49"/>
      <c r="J29" s="49"/>
      <c r="K29" s="49"/>
      <c r="L29" s="49"/>
      <c r="M29" s="49"/>
      <c r="N29" s="49"/>
      <c r="O29" s="49"/>
      <c r="P29" s="49"/>
      <c r="Q29" s="49"/>
      <c r="R29" s="49"/>
      <c r="S29" s="49"/>
      <c r="T29" s="49"/>
      <c r="U29" s="49"/>
      <c r="V29" s="49"/>
      <c r="W29" s="49"/>
      <c r="X29" s="49"/>
      <c r="Y29" s="55"/>
    </row>
    <row r="30" spans="1:25">
      <c r="A30" s="443"/>
      <c r="B30" s="1405" t="s">
        <v>268</v>
      </c>
      <c r="C30" s="118"/>
      <c r="D30" s="118"/>
      <c r="E30" s="118"/>
      <c r="F30" s="118"/>
      <c r="G30" s="118"/>
      <c r="H30" s="118"/>
      <c r="I30" s="118"/>
      <c r="J30" s="118"/>
      <c r="K30" s="118"/>
      <c r="L30" s="118"/>
      <c r="M30" s="118"/>
      <c r="N30" s="118"/>
      <c r="O30" s="118"/>
      <c r="P30" s="118"/>
      <c r="Q30" s="118"/>
      <c r="R30" s="118"/>
      <c r="S30" s="118"/>
      <c r="T30" s="118"/>
      <c r="U30" s="118"/>
      <c r="V30" s="118"/>
      <c r="W30" s="118"/>
      <c r="X30" s="118"/>
      <c r="Y30" s="119"/>
    </row>
    <row r="31" spans="1:25">
      <c r="A31" s="441"/>
      <c r="B31" s="42"/>
      <c r="C31" s="42"/>
      <c r="D31" s="42"/>
      <c r="E31" s="42"/>
      <c r="F31" s="42"/>
      <c r="G31" s="42"/>
      <c r="H31" s="42"/>
      <c r="I31" s="42"/>
      <c r="J31" s="42"/>
      <c r="K31" s="42"/>
      <c r="L31" s="42"/>
      <c r="M31" s="42"/>
      <c r="N31" s="42"/>
      <c r="O31" s="42"/>
      <c r="P31" s="130"/>
      <c r="Q31" s="130"/>
      <c r="R31" s="130"/>
      <c r="S31" s="120" t="s">
        <v>188</v>
      </c>
      <c r="T31" s="2872" t="str">
        <f>入力シート!C8</f>
        <v>久留米太郎</v>
      </c>
      <c r="U31" s="2872"/>
      <c r="V31" s="2872"/>
      <c r="W31" s="2872"/>
      <c r="X31" s="2872"/>
      <c r="Y31" s="44"/>
    </row>
    <row r="32" spans="1:25">
      <c r="A32" s="441"/>
      <c r="B32" s="42"/>
      <c r="C32" s="42"/>
      <c r="D32" s="42"/>
      <c r="E32" s="42"/>
      <c r="F32" s="42"/>
      <c r="G32" s="42"/>
      <c r="H32" s="42"/>
      <c r="I32" s="42"/>
      <c r="J32" s="42"/>
      <c r="K32" s="42"/>
      <c r="L32" s="42"/>
      <c r="M32" s="42"/>
      <c r="N32" s="42"/>
      <c r="O32" s="42"/>
      <c r="P32" s="42"/>
      <c r="Q32" s="42"/>
      <c r="R32" s="42"/>
      <c r="S32" s="42"/>
      <c r="T32" s="42"/>
      <c r="U32" s="42"/>
      <c r="V32" s="42"/>
      <c r="W32" s="42"/>
      <c r="X32" s="42"/>
      <c r="Y32" s="44"/>
    </row>
    <row r="33" spans="1:25" ht="16.350000000000001" customHeight="1">
      <c r="A33" s="441"/>
      <c r="B33" s="2873" t="s">
        <v>189</v>
      </c>
      <c r="C33" s="2873"/>
      <c r="D33" s="2873"/>
      <c r="E33" s="2873"/>
      <c r="F33" s="2873" t="s">
        <v>190</v>
      </c>
      <c r="G33" s="2873"/>
      <c r="H33" s="2873"/>
      <c r="I33" s="2873"/>
      <c r="J33" s="2873" t="s">
        <v>184</v>
      </c>
      <c r="K33" s="2873"/>
      <c r="L33" s="2873"/>
      <c r="M33" s="2873"/>
      <c r="N33" s="2873"/>
      <c r="O33" s="2873" t="s">
        <v>191</v>
      </c>
      <c r="P33" s="2873"/>
      <c r="Q33" s="2873"/>
      <c r="R33" s="2873"/>
      <c r="S33" s="2873"/>
      <c r="T33" s="2873" t="s">
        <v>192</v>
      </c>
      <c r="U33" s="2873"/>
      <c r="V33" s="2873"/>
      <c r="W33" s="2873"/>
      <c r="X33" s="2873"/>
      <c r="Y33" s="44"/>
    </row>
    <row r="34" spans="1:25" ht="16.350000000000001" customHeight="1">
      <c r="A34" s="441"/>
      <c r="B34" s="2870">
        <v>0</v>
      </c>
      <c r="C34" s="2870"/>
      <c r="D34" s="2870"/>
      <c r="E34" s="2870"/>
      <c r="F34" s="2870">
        <v>0</v>
      </c>
      <c r="G34" s="2870"/>
      <c r="H34" s="2870"/>
      <c r="I34" s="2870"/>
      <c r="J34" s="2870">
        <v>0</v>
      </c>
      <c r="K34" s="2870"/>
      <c r="L34" s="2870"/>
      <c r="M34" s="2870"/>
      <c r="N34" s="2870"/>
      <c r="O34" s="2871"/>
      <c r="P34" s="2871"/>
      <c r="Q34" s="2871"/>
      <c r="R34" s="2871"/>
      <c r="S34" s="2871"/>
      <c r="T34" s="2871"/>
      <c r="U34" s="2871"/>
      <c r="V34" s="2871"/>
      <c r="W34" s="2871"/>
      <c r="X34" s="2871"/>
      <c r="Y34" s="44"/>
    </row>
    <row r="35" spans="1:25" ht="16.350000000000001" customHeight="1">
      <c r="A35" s="441"/>
      <c r="B35" s="2870">
        <v>0</v>
      </c>
      <c r="C35" s="2870"/>
      <c r="D35" s="2870"/>
      <c r="E35" s="2870"/>
      <c r="F35" s="2870">
        <v>0</v>
      </c>
      <c r="G35" s="2870"/>
      <c r="H35" s="2870"/>
      <c r="I35" s="2870"/>
      <c r="J35" s="2870">
        <v>0</v>
      </c>
      <c r="K35" s="2870"/>
      <c r="L35" s="2870"/>
      <c r="M35" s="2870"/>
      <c r="N35" s="2870"/>
      <c r="O35" s="2871"/>
      <c r="P35" s="2871"/>
      <c r="Q35" s="2871"/>
      <c r="R35" s="2871"/>
      <c r="S35" s="2871"/>
      <c r="T35" s="2871"/>
      <c r="U35" s="2871"/>
      <c r="V35" s="2871"/>
      <c r="W35" s="2871"/>
      <c r="X35" s="2871"/>
      <c r="Y35" s="44"/>
    </row>
    <row r="36" spans="1:25" ht="16.350000000000001" customHeight="1">
      <c r="A36" s="441"/>
      <c r="B36" s="2870">
        <v>0</v>
      </c>
      <c r="C36" s="2870"/>
      <c r="D36" s="2870"/>
      <c r="E36" s="2870"/>
      <c r="F36" s="2870">
        <v>0</v>
      </c>
      <c r="G36" s="2870"/>
      <c r="H36" s="2870"/>
      <c r="I36" s="2870"/>
      <c r="J36" s="2870">
        <v>0</v>
      </c>
      <c r="K36" s="2870"/>
      <c r="L36" s="2870"/>
      <c r="M36" s="2870"/>
      <c r="N36" s="2870"/>
      <c r="O36" s="2871"/>
      <c r="P36" s="2871"/>
      <c r="Q36" s="2871"/>
      <c r="R36" s="2871"/>
      <c r="S36" s="2871"/>
      <c r="T36" s="2871"/>
      <c r="U36" s="2871"/>
      <c r="V36" s="2871"/>
      <c r="W36" s="2871"/>
      <c r="X36" s="2871"/>
      <c r="Y36" s="44"/>
    </row>
    <row r="37" spans="1:25" ht="16.350000000000001" customHeight="1">
      <c r="A37" s="441"/>
      <c r="B37" s="2870">
        <v>0</v>
      </c>
      <c r="C37" s="2870"/>
      <c r="D37" s="2870"/>
      <c r="E37" s="2870"/>
      <c r="F37" s="2870">
        <v>0</v>
      </c>
      <c r="G37" s="2870"/>
      <c r="H37" s="2870"/>
      <c r="I37" s="2870"/>
      <c r="J37" s="2870">
        <v>0</v>
      </c>
      <c r="K37" s="2870"/>
      <c r="L37" s="2870"/>
      <c r="M37" s="2870"/>
      <c r="N37" s="2870"/>
      <c r="O37" s="2871"/>
      <c r="P37" s="2871"/>
      <c r="Q37" s="2871"/>
      <c r="R37" s="2871"/>
      <c r="S37" s="2871"/>
      <c r="T37" s="2871"/>
      <c r="U37" s="2871"/>
      <c r="V37" s="2871"/>
      <c r="W37" s="2871"/>
      <c r="X37" s="2871"/>
      <c r="Y37" s="44"/>
    </row>
    <row r="38" spans="1:25" ht="16.350000000000001" customHeight="1">
      <c r="A38" s="441"/>
      <c r="B38" s="2870">
        <v>0</v>
      </c>
      <c r="C38" s="2870"/>
      <c r="D38" s="2870"/>
      <c r="E38" s="2870"/>
      <c r="F38" s="2870">
        <v>0</v>
      </c>
      <c r="G38" s="2870"/>
      <c r="H38" s="2870"/>
      <c r="I38" s="2870"/>
      <c r="J38" s="2870">
        <v>0</v>
      </c>
      <c r="K38" s="2870"/>
      <c r="L38" s="2870"/>
      <c r="M38" s="2870"/>
      <c r="N38" s="2870"/>
      <c r="O38" s="2871"/>
      <c r="P38" s="2871"/>
      <c r="Q38" s="2871"/>
      <c r="R38" s="2871"/>
      <c r="S38" s="2871"/>
      <c r="T38" s="2871"/>
      <c r="U38" s="2871"/>
      <c r="V38" s="2871"/>
      <c r="W38" s="2871"/>
      <c r="X38" s="2871"/>
      <c r="Y38" s="44"/>
    </row>
    <row r="39" spans="1:25" ht="16.350000000000001" customHeight="1">
      <c r="A39" s="441"/>
      <c r="B39" s="2870">
        <v>0</v>
      </c>
      <c r="C39" s="2870"/>
      <c r="D39" s="2870"/>
      <c r="E39" s="2870"/>
      <c r="F39" s="2870">
        <v>0</v>
      </c>
      <c r="G39" s="2870"/>
      <c r="H39" s="2870"/>
      <c r="I39" s="2870"/>
      <c r="J39" s="2870">
        <v>0</v>
      </c>
      <c r="K39" s="2870"/>
      <c r="L39" s="2870"/>
      <c r="M39" s="2870"/>
      <c r="N39" s="2870"/>
      <c r="O39" s="2871"/>
      <c r="P39" s="2871"/>
      <c r="Q39" s="2871"/>
      <c r="R39" s="2871"/>
      <c r="S39" s="2871"/>
      <c r="T39" s="2871"/>
      <c r="U39" s="2871"/>
      <c r="V39" s="2871"/>
      <c r="W39" s="2871"/>
      <c r="X39" s="2871"/>
      <c r="Y39" s="44"/>
    </row>
    <row r="40" spans="1:25" ht="16.350000000000001" customHeight="1">
      <c r="A40" s="441"/>
      <c r="B40" s="2870">
        <v>0</v>
      </c>
      <c r="C40" s="2870"/>
      <c r="D40" s="2870"/>
      <c r="E40" s="2870"/>
      <c r="F40" s="2870">
        <v>0</v>
      </c>
      <c r="G40" s="2870"/>
      <c r="H40" s="2870"/>
      <c r="I40" s="2870"/>
      <c r="J40" s="2870">
        <v>0</v>
      </c>
      <c r="K40" s="2870"/>
      <c r="L40" s="2870"/>
      <c r="M40" s="2870"/>
      <c r="N40" s="2870"/>
      <c r="O40" s="2871"/>
      <c r="P40" s="2871"/>
      <c r="Q40" s="2871"/>
      <c r="R40" s="2871"/>
      <c r="S40" s="2871"/>
      <c r="T40" s="2871"/>
      <c r="U40" s="2871"/>
      <c r="V40" s="2871"/>
      <c r="W40" s="2871"/>
      <c r="X40" s="2871"/>
      <c r="Y40" s="44"/>
    </row>
    <row r="41" spans="1:25" ht="16.350000000000001" customHeight="1">
      <c r="A41" s="441"/>
      <c r="B41" s="2870">
        <v>0</v>
      </c>
      <c r="C41" s="2870"/>
      <c r="D41" s="2870"/>
      <c r="E41" s="2870"/>
      <c r="F41" s="2870">
        <v>0</v>
      </c>
      <c r="G41" s="2870"/>
      <c r="H41" s="2870"/>
      <c r="I41" s="2870"/>
      <c r="J41" s="2870">
        <v>0</v>
      </c>
      <c r="K41" s="2870"/>
      <c r="L41" s="2870"/>
      <c r="M41" s="2870"/>
      <c r="N41" s="2870"/>
      <c r="O41" s="2871"/>
      <c r="P41" s="2871"/>
      <c r="Q41" s="2871"/>
      <c r="R41" s="2871"/>
      <c r="S41" s="2871"/>
      <c r="T41" s="2871"/>
      <c r="U41" s="2871"/>
      <c r="V41" s="2871"/>
      <c r="W41" s="2871"/>
      <c r="X41" s="2871"/>
      <c r="Y41" s="44"/>
    </row>
    <row r="42" spans="1:25">
      <c r="A42" s="441"/>
      <c r="B42" s="42"/>
      <c r="C42" s="42"/>
      <c r="D42" s="42"/>
      <c r="E42" s="42"/>
      <c r="F42" s="42"/>
      <c r="G42" s="42"/>
      <c r="H42" s="42"/>
      <c r="I42" s="42"/>
      <c r="J42" s="42"/>
      <c r="K42" s="42"/>
      <c r="L42" s="42"/>
      <c r="M42" s="42"/>
      <c r="N42" s="42"/>
      <c r="O42" s="42"/>
      <c r="P42" s="42"/>
      <c r="Q42" s="42"/>
      <c r="R42" s="42"/>
      <c r="S42" s="42"/>
      <c r="T42" s="42"/>
      <c r="U42" s="42"/>
      <c r="V42" s="42"/>
      <c r="W42" s="42"/>
      <c r="X42" s="42"/>
      <c r="Y42" s="44"/>
    </row>
    <row r="43" spans="1:25">
      <c r="A43" s="52"/>
      <c r="B43" s="53"/>
      <c r="C43" s="53"/>
      <c r="D43" s="53"/>
      <c r="E43" s="53"/>
      <c r="F43" s="53"/>
      <c r="G43" s="53"/>
      <c r="H43" s="53"/>
      <c r="I43" s="53"/>
      <c r="J43" s="53"/>
      <c r="K43" s="53"/>
      <c r="L43" s="53"/>
      <c r="M43" s="53"/>
      <c r="N43" s="53"/>
      <c r="O43" s="53"/>
      <c r="P43" s="53"/>
      <c r="Q43" s="53"/>
      <c r="R43" s="53"/>
      <c r="S43" s="53"/>
      <c r="T43" s="53"/>
      <c r="U43" s="53"/>
      <c r="V43" s="53"/>
      <c r="W43" s="53"/>
      <c r="X43" s="53"/>
      <c r="Y43" s="54"/>
    </row>
    <row r="44" spans="1:25">
      <c r="A44" s="441"/>
      <c r="B44" s="42"/>
      <c r="C44" s="42"/>
      <c r="D44" s="42"/>
      <c r="E44" s="42"/>
      <c r="F44" s="42"/>
      <c r="G44" s="42"/>
      <c r="H44" s="42"/>
      <c r="I44" s="42"/>
      <c r="J44" s="42"/>
      <c r="K44" s="42"/>
      <c r="L44" s="42"/>
      <c r="M44" s="42"/>
      <c r="N44" s="42"/>
      <c r="O44" s="120"/>
      <c r="P44" s="130"/>
      <c r="Q44" s="120" t="s">
        <v>164</v>
      </c>
      <c r="R44" s="2865"/>
      <c r="S44" s="2865"/>
      <c r="T44" s="2865"/>
      <c r="U44" s="2865"/>
      <c r="V44" s="2865"/>
      <c r="W44" s="2865"/>
      <c r="X44" s="2865"/>
      <c r="Y44" s="44"/>
    </row>
    <row r="45" spans="1:25">
      <c r="A45" s="441"/>
      <c r="B45" s="42"/>
      <c r="C45" s="42"/>
      <c r="D45" s="42"/>
      <c r="E45" s="42"/>
      <c r="F45" s="42"/>
      <c r="G45" s="42"/>
      <c r="H45" s="42"/>
      <c r="I45" s="42"/>
      <c r="J45" s="42"/>
      <c r="K45" s="42"/>
      <c r="L45" s="42"/>
      <c r="M45" s="42"/>
      <c r="N45" s="42"/>
      <c r="O45" s="42"/>
      <c r="P45" s="42"/>
      <c r="Q45" s="42"/>
      <c r="R45" s="42"/>
      <c r="S45" s="42"/>
      <c r="T45" s="42"/>
      <c r="U45" s="42"/>
      <c r="V45" s="42"/>
      <c r="W45" s="42"/>
      <c r="X45" s="42"/>
      <c r="Y45" s="44"/>
    </row>
    <row r="46" spans="1:25" ht="21">
      <c r="A46" s="2866" t="s">
        <v>193</v>
      </c>
      <c r="B46" s="2867"/>
      <c r="C46" s="2867"/>
      <c r="D46" s="2867"/>
      <c r="E46" s="2867"/>
      <c r="F46" s="2867"/>
      <c r="G46" s="2867"/>
      <c r="H46" s="2867"/>
      <c r="I46" s="2867"/>
      <c r="J46" s="2867"/>
      <c r="K46" s="2867"/>
      <c r="L46" s="2867"/>
      <c r="M46" s="2867"/>
      <c r="N46" s="2867"/>
      <c r="O46" s="2867"/>
      <c r="P46" s="2867"/>
      <c r="Q46" s="2867"/>
      <c r="R46" s="2867"/>
      <c r="S46" s="2867"/>
      <c r="T46" s="2867"/>
      <c r="U46" s="2867"/>
      <c r="V46" s="2867"/>
      <c r="W46" s="2867"/>
      <c r="X46" s="2867"/>
      <c r="Y46" s="2868"/>
    </row>
    <row r="47" spans="1:25">
      <c r="A47" s="441"/>
      <c r="B47" s="42"/>
      <c r="C47" s="42"/>
      <c r="D47" s="42"/>
      <c r="E47" s="42"/>
      <c r="F47" s="42"/>
      <c r="G47" s="42"/>
      <c r="H47" s="42"/>
      <c r="I47" s="42"/>
      <c r="J47" s="42"/>
      <c r="K47" s="42"/>
      <c r="L47" s="42"/>
      <c r="M47" s="42"/>
      <c r="N47" s="42"/>
      <c r="O47" s="42"/>
      <c r="P47" s="42"/>
      <c r="Q47" s="42"/>
      <c r="R47" s="42"/>
      <c r="S47" s="42"/>
      <c r="T47" s="42"/>
      <c r="U47" s="42"/>
      <c r="V47" s="42"/>
      <c r="W47" s="42"/>
      <c r="X47" s="42"/>
      <c r="Y47" s="44"/>
    </row>
    <row r="48" spans="1:25">
      <c r="A48" s="441"/>
      <c r="B48" s="42" t="s">
        <v>194</v>
      </c>
      <c r="C48" s="42"/>
      <c r="D48" s="42"/>
      <c r="E48" s="42"/>
      <c r="F48" s="42"/>
      <c r="G48" s="42"/>
      <c r="H48" s="42"/>
      <c r="I48" s="42"/>
      <c r="J48" s="42"/>
      <c r="K48" s="42"/>
      <c r="L48" s="42"/>
      <c r="M48" s="42"/>
      <c r="N48" s="42"/>
      <c r="O48" s="42"/>
      <c r="P48" s="42"/>
      <c r="Q48" s="42"/>
      <c r="R48" s="42"/>
      <c r="S48" s="42"/>
      <c r="T48" s="42"/>
      <c r="U48" s="42"/>
      <c r="V48" s="42"/>
      <c r="W48" s="42"/>
      <c r="X48" s="42"/>
      <c r="Y48" s="44"/>
    </row>
    <row r="49" spans="1:25">
      <c r="A49" s="444"/>
      <c r="B49" s="42"/>
      <c r="C49" s="42"/>
      <c r="D49" s="42"/>
      <c r="E49" s="42"/>
      <c r="F49" s="42"/>
      <c r="G49" s="42"/>
      <c r="H49" s="42"/>
      <c r="I49" s="42"/>
      <c r="J49" s="42"/>
      <c r="K49" s="42"/>
      <c r="L49" s="42"/>
      <c r="M49" s="42"/>
      <c r="N49" s="42"/>
      <c r="O49" s="42"/>
      <c r="P49" s="42"/>
      <c r="Q49" s="42"/>
      <c r="R49" s="42"/>
      <c r="S49" s="42"/>
      <c r="T49" s="42"/>
      <c r="U49" s="42"/>
      <c r="V49" s="42"/>
      <c r="W49" s="42"/>
      <c r="X49" s="42"/>
      <c r="Y49" s="44"/>
    </row>
    <row r="50" spans="1:25">
      <c r="A50" s="441"/>
      <c r="B50" s="42"/>
      <c r="C50" s="42"/>
      <c r="D50" s="42"/>
      <c r="E50" s="42"/>
      <c r="F50" s="42"/>
      <c r="G50" s="42"/>
      <c r="H50" s="42"/>
      <c r="I50" s="42"/>
      <c r="J50" s="42"/>
      <c r="K50" s="42"/>
      <c r="L50" s="42"/>
      <c r="M50" s="42"/>
      <c r="N50" s="42"/>
      <c r="O50" s="387"/>
      <c r="P50" s="387"/>
      <c r="Q50" s="387"/>
      <c r="R50" s="121" t="s">
        <v>188</v>
      </c>
      <c r="S50" s="2869"/>
      <c r="T50" s="2869"/>
      <c r="U50" s="2869"/>
      <c r="V50" s="2869"/>
      <c r="W50" s="2869"/>
      <c r="X50" s="46"/>
      <c r="Y50" s="44"/>
    </row>
    <row r="51" spans="1:25">
      <c r="A51" s="445"/>
      <c r="B51" s="46"/>
      <c r="C51" s="46"/>
      <c r="D51" s="46"/>
      <c r="E51" s="46"/>
      <c r="F51" s="46"/>
      <c r="G51" s="46"/>
      <c r="H51" s="46"/>
      <c r="I51" s="46"/>
      <c r="J51" s="46"/>
      <c r="K51" s="46"/>
      <c r="L51" s="46"/>
      <c r="M51" s="46"/>
      <c r="N51" s="46"/>
      <c r="O51" s="46"/>
      <c r="P51" s="46"/>
      <c r="Q51" s="46"/>
      <c r="R51" s="46"/>
      <c r="S51" s="46"/>
      <c r="T51" s="46"/>
      <c r="U51" s="46"/>
      <c r="V51" s="46"/>
      <c r="W51" s="46"/>
      <c r="X51" s="46"/>
      <c r="Y51" s="47"/>
    </row>
  </sheetData>
  <mergeCells count="105">
    <mergeCell ref="A4:Y4"/>
    <mergeCell ref="A5:Y5"/>
    <mergeCell ref="R7:X7"/>
    <mergeCell ref="S11:Y12"/>
    <mergeCell ref="B12:C13"/>
    <mergeCell ref="D12:M13"/>
    <mergeCell ref="N12:R12"/>
    <mergeCell ref="N13:R13"/>
    <mergeCell ref="S13:Y13"/>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B22:E22"/>
    <mergeCell ref="F22:I22"/>
    <mergeCell ref="J22:N22"/>
    <mergeCell ref="O22:S22"/>
    <mergeCell ref="T22:X22"/>
    <mergeCell ref="A28:Y28"/>
    <mergeCell ref="T31:X31"/>
    <mergeCell ref="B33:E33"/>
    <mergeCell ref="F33:I33"/>
    <mergeCell ref="J33:N33"/>
    <mergeCell ref="O33:S33"/>
    <mergeCell ref="T33:X33"/>
    <mergeCell ref="B23:E23"/>
    <mergeCell ref="F23:I23"/>
    <mergeCell ref="J23:N23"/>
    <mergeCell ref="O23:S23"/>
    <mergeCell ref="T23:X23"/>
    <mergeCell ref="R26:X26"/>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B39:E39"/>
    <mergeCell ref="F39:I39"/>
    <mergeCell ref="J39:N39"/>
    <mergeCell ref="O39:S39"/>
    <mergeCell ref="T39:X39"/>
    <mergeCell ref="R44:X44"/>
    <mergeCell ref="A46:Y46"/>
    <mergeCell ref="S50:W50"/>
    <mergeCell ref="B40:E40"/>
    <mergeCell ref="F40:I40"/>
    <mergeCell ref="J40:N40"/>
    <mergeCell ref="O40:S40"/>
    <mergeCell ref="T40:X40"/>
    <mergeCell ref="B41:E41"/>
    <mergeCell ref="F41:I41"/>
    <mergeCell ref="J41:N41"/>
    <mergeCell ref="O41:S41"/>
    <mergeCell ref="T41:X41"/>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O53"/>
  <sheetViews>
    <sheetView view="pageBreakPreview" zoomScaleNormal="85" zoomScaleSheetLayoutView="100" zoomScalePageLayoutView="85" workbookViewId="0">
      <selection activeCell="T3" sqref="T3:AB3"/>
    </sheetView>
  </sheetViews>
  <sheetFormatPr defaultColWidth="9" defaultRowHeight="16.2"/>
  <cols>
    <col min="1" max="31" width="5" style="426" customWidth="1"/>
    <col min="32" max="34" width="5" style="425" customWidth="1"/>
    <col min="35" max="35" width="9" style="425" customWidth="1"/>
    <col min="36" max="36" width="9" style="426" customWidth="1"/>
    <col min="37" max="37" width="9.109375" style="426" customWidth="1"/>
    <col min="38" max="16384" width="9" style="425"/>
  </cols>
  <sheetData>
    <row r="1" spans="1:41" s="426" customFormat="1" ht="27" customHeight="1">
      <c r="A1" s="422"/>
      <c r="B1" s="422"/>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4"/>
      <c r="AF1" s="2934"/>
      <c r="AG1" s="2934"/>
      <c r="AH1" s="2934"/>
      <c r="AI1" s="425"/>
      <c r="AL1" s="425"/>
      <c r="AM1" s="425"/>
      <c r="AN1" s="425"/>
      <c r="AO1" s="425"/>
    </row>
    <row r="2" spans="1:41" s="426" customFormat="1" ht="30" customHeight="1">
      <c r="A2" s="2935" t="s">
        <v>947</v>
      </c>
      <c r="B2" s="2935"/>
      <c r="C2" s="2935"/>
      <c r="D2" s="2935"/>
      <c r="E2" s="2935"/>
      <c r="F2" s="2935"/>
      <c r="G2" s="2935"/>
      <c r="H2" s="2935"/>
      <c r="I2" s="2935"/>
      <c r="J2" s="2935"/>
      <c r="K2" s="2935"/>
      <c r="L2" s="2935"/>
      <c r="M2" s="2935"/>
      <c r="N2" s="2935"/>
      <c r="O2" s="2935"/>
      <c r="P2" s="2935"/>
      <c r="Q2" s="2935"/>
      <c r="R2" s="2935" t="s">
        <v>948</v>
      </c>
      <c r="S2" s="2935"/>
      <c r="T2" s="2935"/>
      <c r="U2" s="2935"/>
      <c r="V2" s="2935"/>
      <c r="W2" s="2935"/>
      <c r="X2" s="2935"/>
      <c r="Y2" s="2935"/>
      <c r="Z2" s="2935"/>
      <c r="AA2" s="2935"/>
      <c r="AB2" s="2935"/>
      <c r="AC2" s="2935"/>
      <c r="AD2" s="2935"/>
      <c r="AE2" s="2935"/>
      <c r="AF2" s="2935"/>
      <c r="AG2" s="2935"/>
      <c r="AH2" s="2935"/>
      <c r="AI2" s="425"/>
      <c r="AL2" s="425"/>
      <c r="AM2" s="425"/>
      <c r="AN2" s="425"/>
      <c r="AO2" s="425"/>
    </row>
    <row r="3" spans="1:41" s="426" customFormat="1" ht="19.5" customHeight="1">
      <c r="A3" s="427"/>
      <c r="B3" s="428"/>
      <c r="C3" s="428"/>
      <c r="D3" s="428"/>
      <c r="E3" s="428"/>
      <c r="F3" s="428"/>
      <c r="G3" s="428"/>
      <c r="H3" s="428"/>
      <c r="I3" s="428"/>
      <c r="J3" s="428"/>
      <c r="K3" s="428"/>
      <c r="L3" s="428"/>
      <c r="M3" s="428"/>
      <c r="N3" s="428"/>
      <c r="O3" s="428"/>
      <c r="P3" s="428"/>
      <c r="Q3" s="428"/>
      <c r="R3" s="427"/>
      <c r="S3" s="428"/>
      <c r="T3" s="2936">
        <v>45413</v>
      </c>
      <c r="U3" s="2936"/>
      <c r="V3" s="2936"/>
      <c r="W3" s="2936"/>
      <c r="X3" s="2936"/>
      <c r="Y3" s="2936"/>
      <c r="Z3" s="2936"/>
      <c r="AA3" s="2936"/>
      <c r="AB3" s="2936"/>
      <c r="AC3" s="428"/>
      <c r="AD3" s="428"/>
      <c r="AE3" s="428"/>
      <c r="AF3" s="428"/>
      <c r="AG3" s="428"/>
      <c r="AH3" s="429"/>
      <c r="AI3" s="425"/>
      <c r="AL3" s="425"/>
      <c r="AM3" s="425"/>
      <c r="AN3" s="425"/>
      <c r="AO3" s="425"/>
    </row>
    <row r="4" spans="1:41" s="426" customFormat="1" ht="19.5" customHeight="1">
      <c r="A4" s="430"/>
      <c r="B4" s="2939" t="s">
        <v>940</v>
      </c>
      <c r="C4" s="2939"/>
      <c r="D4" s="2939"/>
      <c r="E4" s="2939"/>
      <c r="F4" s="2939"/>
      <c r="G4" s="431" t="s">
        <v>949</v>
      </c>
      <c r="H4" s="431"/>
      <c r="I4" s="431"/>
      <c r="J4" s="431"/>
      <c r="K4" s="422"/>
      <c r="L4" s="422"/>
      <c r="M4" s="422"/>
      <c r="N4" s="422"/>
      <c r="O4" s="422"/>
      <c r="P4" s="422"/>
      <c r="Q4" s="422"/>
      <c r="R4" s="430" t="s">
        <v>950</v>
      </c>
      <c r="S4" s="432"/>
      <c r="T4" s="2937" t="str">
        <f>入力シート!C26</f>
        <v>(株）○○○○建設</v>
      </c>
      <c r="U4" s="2937"/>
      <c r="V4" s="2937"/>
      <c r="W4" s="2937"/>
      <c r="X4" s="2937"/>
      <c r="Y4" s="2937"/>
      <c r="Z4" s="2937"/>
      <c r="AA4" s="2937"/>
      <c r="AB4" s="2937"/>
      <c r="AC4" s="422"/>
      <c r="AD4" s="422" t="s">
        <v>949</v>
      </c>
      <c r="AE4" s="422"/>
      <c r="AF4" s="422"/>
      <c r="AG4" s="422"/>
      <c r="AH4" s="433"/>
      <c r="AI4" s="425"/>
      <c r="AL4" s="425"/>
      <c r="AM4" s="425"/>
      <c r="AN4" s="425"/>
      <c r="AO4" s="425"/>
    </row>
    <row r="5" spans="1:41" s="426" customFormat="1" ht="19.5" customHeight="1">
      <c r="A5" s="430"/>
      <c r="B5" s="422"/>
      <c r="C5" s="422"/>
      <c r="D5" s="422"/>
      <c r="E5" s="422"/>
      <c r="F5" s="422"/>
      <c r="G5" s="422"/>
      <c r="H5" s="422"/>
      <c r="I5" s="422"/>
      <c r="J5" s="422"/>
      <c r="K5" s="422"/>
      <c r="L5" s="422"/>
      <c r="M5" s="422"/>
      <c r="N5" s="422"/>
      <c r="O5" s="422"/>
      <c r="P5" s="422"/>
      <c r="Q5" s="422"/>
      <c r="R5" s="430"/>
      <c r="S5" s="422"/>
      <c r="T5" s="422"/>
      <c r="U5" s="422"/>
      <c r="V5" s="422"/>
      <c r="W5" s="422"/>
      <c r="X5" s="422"/>
      <c r="Y5" s="422"/>
      <c r="Z5" s="422"/>
      <c r="AA5" s="422"/>
      <c r="AB5" s="422"/>
      <c r="AC5" s="422"/>
      <c r="AD5" s="422"/>
      <c r="AE5" s="422"/>
      <c r="AF5" s="422"/>
      <c r="AG5" s="422"/>
      <c r="AH5" s="433"/>
      <c r="AI5" s="425"/>
      <c r="AL5" s="425"/>
      <c r="AM5" s="425"/>
      <c r="AN5" s="425"/>
      <c r="AO5" s="425"/>
    </row>
    <row r="6" spans="1:41" s="426" customFormat="1" ht="19.5" customHeight="1">
      <c r="A6" s="430"/>
      <c r="B6" s="422" t="s">
        <v>951</v>
      </c>
      <c r="C6" s="422"/>
      <c r="D6" s="422"/>
      <c r="E6" s="422"/>
      <c r="F6" s="422"/>
      <c r="G6" s="422"/>
      <c r="H6" s="422"/>
      <c r="I6" s="422"/>
      <c r="J6" s="422"/>
      <c r="K6" s="422"/>
      <c r="L6" s="422"/>
      <c r="M6" s="422"/>
      <c r="N6" s="422"/>
      <c r="O6" s="422"/>
      <c r="P6" s="422"/>
      <c r="Q6" s="422"/>
      <c r="R6" s="430"/>
      <c r="S6" s="422"/>
      <c r="T6" s="422"/>
      <c r="U6" s="422"/>
      <c r="V6" s="422"/>
      <c r="W6" s="422"/>
      <c r="X6" s="422"/>
      <c r="Y6" s="422"/>
      <c r="Z6" s="422"/>
      <c r="AA6" s="422"/>
      <c r="AB6" s="422"/>
      <c r="AC6" s="422"/>
      <c r="AD6" s="422"/>
      <c r="AE6" s="422"/>
      <c r="AF6" s="422"/>
      <c r="AG6" s="422"/>
      <c r="AH6" s="433"/>
      <c r="AI6" s="425"/>
      <c r="AL6" s="425"/>
      <c r="AM6" s="425"/>
      <c r="AN6" s="425"/>
      <c r="AO6" s="425"/>
    </row>
    <row r="7" spans="1:41" s="426" customFormat="1" ht="19.5" customHeight="1">
      <c r="A7" s="430"/>
      <c r="B7" s="422" t="s">
        <v>952</v>
      </c>
      <c r="C7" s="422"/>
      <c r="D7" s="422"/>
      <c r="E7" s="422"/>
      <c r="F7" s="422"/>
      <c r="G7" s="422"/>
      <c r="H7" s="422"/>
      <c r="I7" s="422"/>
      <c r="J7" s="422"/>
      <c r="K7" s="422"/>
      <c r="L7" s="422"/>
      <c r="M7" s="422"/>
      <c r="N7" s="422"/>
      <c r="O7" s="422"/>
      <c r="P7" s="422"/>
      <c r="Q7" s="422"/>
      <c r="R7" s="430"/>
      <c r="S7" s="422"/>
      <c r="T7" s="422"/>
      <c r="U7" s="422"/>
      <c r="V7" s="422"/>
      <c r="W7" s="422"/>
      <c r="X7" s="422"/>
      <c r="Y7" s="422"/>
      <c r="Z7" s="422"/>
      <c r="AA7" s="422"/>
      <c r="AB7" s="422"/>
      <c r="AC7" s="422"/>
      <c r="AD7" s="422"/>
      <c r="AE7" s="422"/>
      <c r="AF7" s="422"/>
      <c r="AG7" s="422"/>
      <c r="AH7" s="433"/>
      <c r="AI7" s="425"/>
      <c r="AL7" s="425"/>
      <c r="AM7" s="425"/>
      <c r="AN7" s="425"/>
      <c r="AO7" s="425"/>
    </row>
    <row r="8" spans="1:41" s="426" customFormat="1" ht="19.5" customHeight="1">
      <c r="A8" s="430"/>
      <c r="B8" s="422"/>
      <c r="C8" s="422"/>
      <c r="D8" s="422"/>
      <c r="E8" s="422"/>
      <c r="F8" s="422"/>
      <c r="G8" s="422"/>
      <c r="H8" s="422"/>
      <c r="I8" s="422"/>
      <c r="J8" s="422"/>
      <c r="K8" s="422"/>
      <c r="L8" s="434"/>
      <c r="M8" s="434"/>
      <c r="N8" s="434"/>
      <c r="O8" s="434"/>
      <c r="P8" s="1889" t="s">
        <v>953</v>
      </c>
      <c r="Q8" s="422"/>
      <c r="R8" s="430"/>
      <c r="S8" s="422"/>
      <c r="T8" s="422"/>
      <c r="U8" s="422"/>
      <c r="V8" s="422"/>
      <c r="W8" s="422"/>
      <c r="X8" s="422"/>
      <c r="Y8" s="422"/>
      <c r="Z8" s="422"/>
      <c r="AA8" s="422"/>
      <c r="AB8" s="434"/>
      <c r="AC8" s="434"/>
      <c r="AD8" s="434"/>
      <c r="AE8" s="434"/>
      <c r="AF8" s="434"/>
      <c r="AG8" s="1889" t="s">
        <v>954</v>
      </c>
      <c r="AH8" s="433"/>
      <c r="AI8" s="425"/>
      <c r="AL8" s="425"/>
      <c r="AM8" s="425"/>
      <c r="AN8" s="425"/>
      <c r="AO8" s="425"/>
    </row>
    <row r="9" spans="1:41" s="426" customFormat="1" ht="19.5" customHeight="1">
      <c r="A9" s="430"/>
      <c r="B9" s="422"/>
      <c r="C9" s="422"/>
      <c r="D9" s="422"/>
      <c r="E9" s="422"/>
      <c r="F9" s="422"/>
      <c r="G9" s="422"/>
      <c r="H9" s="422"/>
      <c r="I9" s="422"/>
      <c r="J9" s="422"/>
      <c r="K9" s="422"/>
      <c r="L9" s="422"/>
      <c r="M9" s="422"/>
      <c r="N9" s="422"/>
      <c r="O9" s="422"/>
      <c r="P9" s="422"/>
      <c r="Q9" s="422"/>
      <c r="R9" s="430"/>
      <c r="S9" s="422"/>
      <c r="T9" s="422"/>
      <c r="U9" s="422"/>
      <c r="V9" s="422"/>
      <c r="W9" s="422"/>
      <c r="X9" s="422"/>
      <c r="Y9" s="422"/>
      <c r="Z9" s="422"/>
      <c r="AA9" s="422"/>
      <c r="AB9" s="422"/>
      <c r="AC9" s="422"/>
      <c r="AD9" s="422"/>
      <c r="AE9" s="422"/>
      <c r="AF9" s="422"/>
      <c r="AG9" s="422"/>
      <c r="AH9" s="433"/>
      <c r="AI9" s="425"/>
      <c r="AL9" s="425"/>
      <c r="AM9" s="425"/>
      <c r="AN9" s="425"/>
      <c r="AO9" s="425"/>
    </row>
    <row r="10" spans="1:41" s="426" customFormat="1" ht="19.5" customHeight="1">
      <c r="A10" s="430"/>
      <c r="B10" s="2919" t="s">
        <v>955</v>
      </c>
      <c r="C10" s="2919"/>
      <c r="D10" s="2919"/>
      <c r="E10" s="2938" t="str">
        <f>入力シート!C4</f>
        <v>街第101号</v>
      </c>
      <c r="F10" s="2938"/>
      <c r="G10" s="2938"/>
      <c r="H10" s="2938"/>
      <c r="I10" s="2938"/>
      <c r="J10" s="2938"/>
      <c r="K10" s="2938"/>
      <c r="L10" s="2938"/>
      <c r="M10" s="2938"/>
      <c r="N10" s="422"/>
      <c r="O10" s="422"/>
      <c r="P10" s="422"/>
      <c r="Q10" s="422"/>
      <c r="R10" s="430"/>
      <c r="S10" s="422"/>
      <c r="T10" s="422"/>
      <c r="U10" s="422"/>
      <c r="V10" s="422"/>
      <c r="W10" s="422"/>
      <c r="X10" s="422"/>
      <c r="Y10" s="422"/>
      <c r="Z10" s="422"/>
      <c r="AA10" s="422"/>
      <c r="AB10" s="422"/>
      <c r="AC10" s="422"/>
      <c r="AD10" s="422"/>
      <c r="AE10" s="422"/>
      <c r="AF10" s="422"/>
      <c r="AG10" s="422"/>
      <c r="AH10" s="433"/>
      <c r="AI10" s="425"/>
      <c r="AL10" s="425"/>
      <c r="AM10" s="425"/>
      <c r="AN10" s="425"/>
      <c r="AO10" s="425"/>
    </row>
    <row r="11" spans="1:41" s="426" customFormat="1" ht="19.5" customHeight="1">
      <c r="A11" s="430"/>
      <c r="B11" s="2919" t="s">
        <v>956</v>
      </c>
      <c r="C11" s="2919"/>
      <c r="D11" s="2919"/>
      <c r="E11" s="2920" t="str">
        <f>入力シート!C9</f>
        <v>〇〇整備事業</v>
      </c>
      <c r="F11" s="2920"/>
      <c r="G11" s="2920"/>
      <c r="H11" s="2920"/>
      <c r="I11" s="2920"/>
      <c r="J11" s="2920"/>
      <c r="K11" s="2920"/>
      <c r="L11" s="2920"/>
      <c r="M11" s="2920"/>
      <c r="N11" s="422"/>
      <c r="O11" s="422"/>
      <c r="P11" s="422"/>
      <c r="Q11" s="422"/>
      <c r="R11" s="430"/>
      <c r="S11" s="422"/>
      <c r="T11" s="422"/>
      <c r="U11" s="422"/>
      <c r="V11" s="422"/>
      <c r="W11" s="422"/>
      <c r="X11" s="2929" t="s">
        <v>957</v>
      </c>
      <c r="Y11" s="2930"/>
      <c r="Z11" s="2929" t="s">
        <v>958</v>
      </c>
      <c r="AA11" s="2931"/>
      <c r="AB11" s="2931"/>
      <c r="AC11" s="2930"/>
      <c r="AD11" s="2932" t="s">
        <v>959</v>
      </c>
      <c r="AE11" s="2933"/>
      <c r="AF11" s="2929" t="s">
        <v>960</v>
      </c>
      <c r="AG11" s="2930"/>
      <c r="AH11" s="433"/>
      <c r="AI11" s="425"/>
      <c r="AL11" s="425"/>
      <c r="AM11" s="425"/>
      <c r="AN11" s="425"/>
      <c r="AO11" s="425"/>
    </row>
    <row r="12" spans="1:41" s="426" customFormat="1" ht="19.5" customHeight="1">
      <c r="A12" s="430"/>
      <c r="B12" s="2919" t="s">
        <v>961</v>
      </c>
      <c r="C12" s="2919"/>
      <c r="D12" s="2919"/>
      <c r="E12" s="2920" t="str">
        <f>入力シート!C10</f>
        <v>○○校区道路改良工事</v>
      </c>
      <c r="F12" s="2920"/>
      <c r="G12" s="2920"/>
      <c r="H12" s="2920"/>
      <c r="I12" s="2920"/>
      <c r="J12" s="2920"/>
      <c r="K12" s="2920"/>
      <c r="L12" s="2920"/>
      <c r="M12" s="2920"/>
      <c r="N12" s="422"/>
      <c r="O12" s="422"/>
      <c r="P12" s="422"/>
      <c r="Q12" s="422"/>
      <c r="R12" s="430"/>
      <c r="S12" s="422"/>
      <c r="T12" s="422"/>
      <c r="U12" s="422"/>
      <c r="V12" s="422"/>
      <c r="W12" s="422"/>
      <c r="X12" s="430"/>
      <c r="Y12" s="433"/>
      <c r="Z12" s="430"/>
      <c r="AA12" s="422"/>
      <c r="AB12" s="422"/>
      <c r="AC12" s="433"/>
      <c r="AD12" s="430"/>
      <c r="AE12" s="433"/>
      <c r="AF12" s="422"/>
      <c r="AG12" s="433"/>
      <c r="AH12" s="433"/>
      <c r="AI12" s="425"/>
      <c r="AL12" s="425"/>
      <c r="AM12" s="425"/>
      <c r="AN12" s="425"/>
      <c r="AO12" s="425"/>
    </row>
    <row r="13" spans="1:41" s="426" customFormat="1" ht="19.5" customHeight="1">
      <c r="A13" s="430"/>
      <c r="B13" s="422"/>
      <c r="C13" s="422"/>
      <c r="D13" s="422"/>
      <c r="E13" s="432"/>
      <c r="F13" s="435"/>
      <c r="G13" s="2921">
        <v>45383</v>
      </c>
      <c r="H13" s="2921"/>
      <c r="I13" s="2921"/>
      <c r="J13" s="2921"/>
      <c r="K13" s="2921"/>
      <c r="L13" s="2921"/>
      <c r="M13" s="2921"/>
      <c r="N13" s="2921"/>
      <c r="O13" s="2921"/>
      <c r="P13" s="422"/>
      <c r="Q13" s="422"/>
      <c r="R13" s="430"/>
      <c r="S13" s="422"/>
      <c r="T13" s="422"/>
      <c r="U13" s="422"/>
      <c r="V13" s="422"/>
      <c r="W13" s="422"/>
      <c r="X13" s="430"/>
      <c r="Y13" s="433"/>
      <c r="Z13" s="430"/>
      <c r="AA13" s="422"/>
      <c r="AB13" s="422"/>
      <c r="AC13" s="433"/>
      <c r="AD13" s="430"/>
      <c r="AE13" s="433"/>
      <c r="AF13" s="422"/>
      <c r="AG13" s="433"/>
      <c r="AH13" s="433"/>
      <c r="AI13" s="425"/>
      <c r="AL13" s="425"/>
      <c r="AM13" s="425"/>
      <c r="AN13" s="425"/>
      <c r="AO13" s="425"/>
    </row>
    <row r="14" spans="1:41" s="426" customFormat="1" ht="19.5" customHeight="1">
      <c r="A14" s="430"/>
      <c r="B14" s="422"/>
      <c r="C14" s="422"/>
      <c r="D14" s="422"/>
      <c r="E14" s="422" t="s">
        <v>950</v>
      </c>
      <c r="F14" s="432"/>
      <c r="G14" s="2922" t="str">
        <f>入力シート!C26</f>
        <v>(株）○○○○建設</v>
      </c>
      <c r="H14" s="2922"/>
      <c r="I14" s="2922"/>
      <c r="J14" s="2922"/>
      <c r="K14" s="2922"/>
      <c r="L14" s="2922"/>
      <c r="M14" s="2922"/>
      <c r="N14" s="2922"/>
      <c r="O14" s="2922"/>
      <c r="P14" s="422"/>
      <c r="Q14" s="422"/>
      <c r="R14" s="430"/>
      <c r="S14" s="422"/>
      <c r="T14" s="422"/>
      <c r="U14" s="422"/>
      <c r="V14" s="422"/>
      <c r="W14" s="422"/>
      <c r="X14" s="436"/>
      <c r="Y14" s="437"/>
      <c r="Z14" s="436"/>
      <c r="AA14" s="438"/>
      <c r="AB14" s="438"/>
      <c r="AC14" s="437"/>
      <c r="AD14" s="436"/>
      <c r="AE14" s="437"/>
      <c r="AF14" s="438"/>
      <c r="AG14" s="439"/>
      <c r="AH14" s="433"/>
      <c r="AI14" s="425"/>
      <c r="AL14" s="425"/>
      <c r="AM14" s="425"/>
      <c r="AN14" s="425"/>
      <c r="AO14" s="425"/>
    </row>
    <row r="15" spans="1:41" s="426" customFormat="1" ht="19.5" customHeight="1">
      <c r="A15" s="436"/>
      <c r="B15" s="438"/>
      <c r="C15" s="438"/>
      <c r="D15" s="438"/>
      <c r="E15" s="438"/>
      <c r="F15" s="438"/>
      <c r="G15" s="438"/>
      <c r="H15" s="438"/>
      <c r="I15" s="438"/>
      <c r="J15" s="438"/>
      <c r="K15" s="438"/>
      <c r="L15" s="438"/>
      <c r="M15" s="438"/>
      <c r="N15" s="438"/>
      <c r="O15" s="438"/>
      <c r="P15" s="438"/>
      <c r="Q15" s="438"/>
      <c r="R15" s="436"/>
      <c r="S15" s="438"/>
      <c r="T15" s="438"/>
      <c r="U15" s="438"/>
      <c r="V15" s="438"/>
      <c r="W15" s="438"/>
      <c r="X15" s="438"/>
      <c r="Y15" s="438"/>
      <c r="Z15" s="438"/>
      <c r="AA15" s="438"/>
      <c r="AB15" s="438"/>
      <c r="AC15" s="438"/>
      <c r="AD15" s="438"/>
      <c r="AE15" s="438"/>
      <c r="AF15" s="438"/>
      <c r="AG15" s="438"/>
      <c r="AH15" s="437"/>
      <c r="AI15" s="425"/>
      <c r="AL15" s="425"/>
      <c r="AM15" s="425"/>
      <c r="AN15" s="425"/>
      <c r="AO15" s="425"/>
    </row>
    <row r="16" spans="1:41" s="426" customFormat="1" ht="21" customHeight="1">
      <c r="A16" s="2898" t="s">
        <v>962</v>
      </c>
      <c r="B16" s="2899"/>
      <c r="C16" s="2899"/>
      <c r="D16" s="2909"/>
      <c r="E16" s="2898" t="s">
        <v>963</v>
      </c>
      <c r="F16" s="2899"/>
      <c r="G16" s="2899"/>
      <c r="H16" s="2899"/>
      <c r="I16" s="2899"/>
      <c r="J16" s="2909"/>
      <c r="K16" s="2923" t="s">
        <v>964</v>
      </c>
      <c r="L16" s="2924"/>
      <c r="M16" s="2925"/>
      <c r="N16" s="2897" t="s">
        <v>965</v>
      </c>
      <c r="O16" s="2897"/>
      <c r="P16" s="2897"/>
      <c r="Q16" s="2897"/>
      <c r="R16" s="2918" t="s">
        <v>966</v>
      </c>
      <c r="S16" s="2918"/>
      <c r="T16" s="2918"/>
      <c r="U16" s="2918" t="s">
        <v>967</v>
      </c>
      <c r="V16" s="2918"/>
      <c r="W16" s="2918"/>
      <c r="X16" s="2918"/>
      <c r="Y16" s="2918" t="s">
        <v>968</v>
      </c>
      <c r="Z16" s="2918"/>
      <c r="AA16" s="2918"/>
      <c r="AB16" s="2918"/>
      <c r="AC16" s="2906" t="s">
        <v>969</v>
      </c>
      <c r="AD16" s="2903"/>
      <c r="AE16" s="2903"/>
      <c r="AF16" s="2903"/>
      <c r="AG16" s="2903"/>
      <c r="AH16" s="2907"/>
      <c r="AI16" s="425"/>
      <c r="AL16" s="425"/>
      <c r="AM16" s="425"/>
      <c r="AN16" s="425"/>
      <c r="AO16" s="425"/>
    </row>
    <row r="17" spans="1:41" s="426" customFormat="1" ht="21" customHeight="1">
      <c r="A17" s="2900"/>
      <c r="B17" s="2901"/>
      <c r="C17" s="2901"/>
      <c r="D17" s="2910"/>
      <c r="E17" s="2900"/>
      <c r="F17" s="2901"/>
      <c r="G17" s="2901"/>
      <c r="H17" s="2901"/>
      <c r="I17" s="2901"/>
      <c r="J17" s="2910"/>
      <c r="K17" s="2926"/>
      <c r="L17" s="2927"/>
      <c r="M17" s="2928"/>
      <c r="N17" s="2897"/>
      <c r="O17" s="2897"/>
      <c r="P17" s="2897"/>
      <c r="Q17" s="2897"/>
      <c r="R17" s="2918"/>
      <c r="S17" s="2918"/>
      <c r="T17" s="2918"/>
      <c r="U17" s="2918"/>
      <c r="V17" s="2918"/>
      <c r="W17" s="2918"/>
      <c r="X17" s="2918"/>
      <c r="Y17" s="2918" t="s">
        <v>970</v>
      </c>
      <c r="Z17" s="2918"/>
      <c r="AA17" s="2918" t="s">
        <v>971</v>
      </c>
      <c r="AB17" s="2918"/>
      <c r="AC17" s="2918" t="s">
        <v>957</v>
      </c>
      <c r="AD17" s="2918"/>
      <c r="AE17" s="2918" t="s">
        <v>958</v>
      </c>
      <c r="AF17" s="2918"/>
      <c r="AG17" s="2918" t="s">
        <v>960</v>
      </c>
      <c r="AH17" s="2918"/>
      <c r="AI17" s="425"/>
      <c r="AL17" s="425"/>
      <c r="AM17" s="425"/>
      <c r="AN17" s="425"/>
      <c r="AO17" s="425"/>
    </row>
    <row r="18" spans="1:41" s="426" customFormat="1" ht="21" customHeight="1">
      <c r="A18" s="2898"/>
      <c r="B18" s="2899"/>
      <c r="C18" s="2899"/>
      <c r="D18" s="2909"/>
      <c r="E18" s="2898"/>
      <c r="F18" s="2899"/>
      <c r="G18" s="2899"/>
      <c r="H18" s="2899"/>
      <c r="I18" s="2899"/>
      <c r="J18" s="2909"/>
      <c r="K18" s="2911" t="s">
        <v>972</v>
      </c>
      <c r="L18" s="2912"/>
      <c r="M18" s="2913"/>
      <c r="N18" s="2897" t="s">
        <v>973</v>
      </c>
      <c r="O18" s="2897"/>
      <c r="P18" s="2897"/>
      <c r="Q18" s="2897"/>
      <c r="R18" s="2916" t="s">
        <v>974</v>
      </c>
      <c r="S18" s="2917"/>
      <c r="T18" s="2917"/>
      <c r="U18" s="2897" t="s">
        <v>973</v>
      </c>
      <c r="V18" s="2897"/>
      <c r="W18" s="2897"/>
      <c r="X18" s="2897"/>
      <c r="Y18" s="2897"/>
      <c r="Z18" s="2897"/>
      <c r="AA18" s="2898"/>
      <c r="AB18" s="2899"/>
      <c r="AC18" s="2902" t="s">
        <v>975</v>
      </c>
      <c r="AD18" s="2903"/>
      <c r="AE18" s="2906" t="s">
        <v>976</v>
      </c>
      <c r="AF18" s="2903"/>
      <c r="AG18" s="2906" t="s">
        <v>976</v>
      </c>
      <c r="AH18" s="2907"/>
      <c r="AI18" s="425"/>
      <c r="AL18" s="425"/>
      <c r="AM18" s="425"/>
      <c r="AN18" s="425"/>
      <c r="AO18" s="425"/>
    </row>
    <row r="19" spans="1:41" s="426" customFormat="1" ht="21" customHeight="1">
      <c r="A19" s="2900"/>
      <c r="B19" s="2901"/>
      <c r="C19" s="2901"/>
      <c r="D19" s="2910"/>
      <c r="E19" s="2900"/>
      <c r="F19" s="2901"/>
      <c r="G19" s="2901"/>
      <c r="H19" s="2901"/>
      <c r="I19" s="2901"/>
      <c r="J19" s="2910"/>
      <c r="K19" s="2914"/>
      <c r="L19" s="2914"/>
      <c r="M19" s="2915"/>
      <c r="N19" s="2897"/>
      <c r="O19" s="2897"/>
      <c r="P19" s="2897"/>
      <c r="Q19" s="2897"/>
      <c r="R19" s="2917"/>
      <c r="S19" s="2917"/>
      <c r="T19" s="2917"/>
      <c r="U19" s="2897"/>
      <c r="V19" s="2897"/>
      <c r="W19" s="2897"/>
      <c r="X19" s="2897"/>
      <c r="Y19" s="2897"/>
      <c r="Z19" s="2897"/>
      <c r="AA19" s="2900"/>
      <c r="AB19" s="2901"/>
      <c r="AC19" s="2904"/>
      <c r="AD19" s="2905"/>
      <c r="AE19" s="2904"/>
      <c r="AF19" s="2905"/>
      <c r="AG19" s="2904"/>
      <c r="AH19" s="2908"/>
      <c r="AI19" s="425"/>
      <c r="AL19" s="425"/>
      <c r="AM19" s="425"/>
      <c r="AN19" s="425"/>
      <c r="AO19" s="425"/>
    </row>
    <row r="20" spans="1:41" s="426" customFormat="1" ht="21" customHeight="1">
      <c r="A20" s="2898"/>
      <c r="B20" s="2899"/>
      <c r="C20" s="2899"/>
      <c r="D20" s="2909"/>
      <c r="E20" s="2898"/>
      <c r="F20" s="2899"/>
      <c r="G20" s="2899"/>
      <c r="H20" s="2899"/>
      <c r="I20" s="2899"/>
      <c r="J20" s="2909"/>
      <c r="K20" s="2911" t="s">
        <v>972</v>
      </c>
      <c r="L20" s="2912"/>
      <c r="M20" s="2913"/>
      <c r="N20" s="2897" t="s">
        <v>973</v>
      </c>
      <c r="O20" s="2897"/>
      <c r="P20" s="2897"/>
      <c r="Q20" s="2897"/>
      <c r="R20" s="2916" t="s">
        <v>974</v>
      </c>
      <c r="S20" s="2917"/>
      <c r="T20" s="2917"/>
      <c r="U20" s="2897" t="s">
        <v>973</v>
      </c>
      <c r="V20" s="2897"/>
      <c r="W20" s="2897"/>
      <c r="X20" s="2897"/>
      <c r="Y20" s="2897"/>
      <c r="Z20" s="2897"/>
      <c r="AA20" s="2898"/>
      <c r="AB20" s="2899"/>
      <c r="AC20" s="2902" t="s">
        <v>975</v>
      </c>
      <c r="AD20" s="2903"/>
      <c r="AE20" s="2906" t="s">
        <v>976</v>
      </c>
      <c r="AF20" s="2903"/>
      <c r="AG20" s="2906" t="s">
        <v>976</v>
      </c>
      <c r="AH20" s="2907"/>
      <c r="AI20" s="425"/>
      <c r="AL20" s="425"/>
      <c r="AM20" s="425"/>
      <c r="AN20" s="425"/>
      <c r="AO20" s="425"/>
    </row>
    <row r="21" spans="1:41" s="426" customFormat="1" ht="21" customHeight="1">
      <c r="A21" s="2900"/>
      <c r="B21" s="2901"/>
      <c r="C21" s="2901"/>
      <c r="D21" s="2910"/>
      <c r="E21" s="2900"/>
      <c r="F21" s="2901"/>
      <c r="G21" s="2901"/>
      <c r="H21" s="2901"/>
      <c r="I21" s="2901"/>
      <c r="J21" s="2910"/>
      <c r="K21" s="2914"/>
      <c r="L21" s="2914"/>
      <c r="M21" s="2915"/>
      <c r="N21" s="2897"/>
      <c r="O21" s="2897"/>
      <c r="P21" s="2897"/>
      <c r="Q21" s="2897"/>
      <c r="R21" s="2917"/>
      <c r="S21" s="2917"/>
      <c r="T21" s="2917"/>
      <c r="U21" s="2897"/>
      <c r="V21" s="2897"/>
      <c r="W21" s="2897"/>
      <c r="X21" s="2897"/>
      <c r="Y21" s="2897"/>
      <c r="Z21" s="2897"/>
      <c r="AA21" s="2900"/>
      <c r="AB21" s="2901"/>
      <c r="AC21" s="2904"/>
      <c r="AD21" s="2905"/>
      <c r="AE21" s="2904"/>
      <c r="AF21" s="2905"/>
      <c r="AG21" s="2904"/>
      <c r="AH21" s="2908"/>
      <c r="AI21" s="425"/>
      <c r="AL21" s="425"/>
      <c r="AM21" s="425"/>
      <c r="AN21" s="425"/>
      <c r="AO21" s="425"/>
    </row>
    <row r="22" spans="1:41" s="426" customFormat="1" ht="21" customHeight="1">
      <c r="A22" s="2898"/>
      <c r="B22" s="2899"/>
      <c r="C22" s="2899"/>
      <c r="D22" s="2909"/>
      <c r="E22" s="2898"/>
      <c r="F22" s="2899"/>
      <c r="G22" s="2899"/>
      <c r="H22" s="2899"/>
      <c r="I22" s="2899"/>
      <c r="J22" s="2909"/>
      <c r="K22" s="2911" t="s">
        <v>972</v>
      </c>
      <c r="L22" s="2912"/>
      <c r="M22" s="2913"/>
      <c r="N22" s="2897" t="s">
        <v>973</v>
      </c>
      <c r="O22" s="2897"/>
      <c r="P22" s="2897"/>
      <c r="Q22" s="2897"/>
      <c r="R22" s="2916" t="s">
        <v>974</v>
      </c>
      <c r="S22" s="2917"/>
      <c r="T22" s="2917"/>
      <c r="U22" s="2897" t="s">
        <v>973</v>
      </c>
      <c r="V22" s="2897"/>
      <c r="W22" s="2897"/>
      <c r="X22" s="2897"/>
      <c r="Y22" s="2897"/>
      <c r="Z22" s="2897"/>
      <c r="AA22" s="2898"/>
      <c r="AB22" s="2899"/>
      <c r="AC22" s="2902" t="s">
        <v>975</v>
      </c>
      <c r="AD22" s="2903"/>
      <c r="AE22" s="2906" t="s">
        <v>976</v>
      </c>
      <c r="AF22" s="2903"/>
      <c r="AG22" s="2906" t="s">
        <v>976</v>
      </c>
      <c r="AH22" s="2907"/>
      <c r="AI22" s="425"/>
      <c r="AL22" s="425"/>
      <c r="AM22" s="425"/>
      <c r="AN22" s="425"/>
      <c r="AO22" s="425"/>
    </row>
    <row r="23" spans="1:41" s="426" customFormat="1" ht="21" customHeight="1">
      <c r="A23" s="2900"/>
      <c r="B23" s="2901"/>
      <c r="C23" s="2901"/>
      <c r="D23" s="2910"/>
      <c r="E23" s="2900"/>
      <c r="F23" s="2901"/>
      <c r="G23" s="2901"/>
      <c r="H23" s="2901"/>
      <c r="I23" s="2901"/>
      <c r="J23" s="2910"/>
      <c r="K23" s="2914"/>
      <c r="L23" s="2914"/>
      <c r="M23" s="2915"/>
      <c r="N23" s="2897"/>
      <c r="O23" s="2897"/>
      <c r="P23" s="2897"/>
      <c r="Q23" s="2897"/>
      <c r="R23" s="2917"/>
      <c r="S23" s="2917"/>
      <c r="T23" s="2917"/>
      <c r="U23" s="2897"/>
      <c r="V23" s="2897"/>
      <c r="W23" s="2897"/>
      <c r="X23" s="2897"/>
      <c r="Y23" s="2897"/>
      <c r="Z23" s="2897"/>
      <c r="AA23" s="2900"/>
      <c r="AB23" s="2901"/>
      <c r="AC23" s="2904"/>
      <c r="AD23" s="2905"/>
      <c r="AE23" s="2904"/>
      <c r="AF23" s="2905"/>
      <c r="AG23" s="2904"/>
      <c r="AH23" s="2908"/>
      <c r="AI23" s="425"/>
      <c r="AL23" s="425"/>
      <c r="AM23" s="425"/>
      <c r="AN23" s="425"/>
      <c r="AO23" s="425"/>
    </row>
    <row r="24" spans="1:41" s="426" customFormat="1" ht="21" customHeight="1">
      <c r="A24" s="2898"/>
      <c r="B24" s="2899"/>
      <c r="C24" s="2899"/>
      <c r="D24" s="2909"/>
      <c r="E24" s="2898"/>
      <c r="F24" s="2899"/>
      <c r="G24" s="2899"/>
      <c r="H24" s="2899"/>
      <c r="I24" s="2899"/>
      <c r="J24" s="2909"/>
      <c r="K24" s="2911" t="s">
        <v>972</v>
      </c>
      <c r="L24" s="2912"/>
      <c r="M24" s="2913"/>
      <c r="N24" s="2897" t="s">
        <v>973</v>
      </c>
      <c r="O24" s="2897"/>
      <c r="P24" s="2897"/>
      <c r="Q24" s="2897"/>
      <c r="R24" s="2916" t="s">
        <v>974</v>
      </c>
      <c r="S24" s="2917"/>
      <c r="T24" s="2917"/>
      <c r="U24" s="2897" t="s">
        <v>973</v>
      </c>
      <c r="V24" s="2897"/>
      <c r="W24" s="2897"/>
      <c r="X24" s="2897"/>
      <c r="Y24" s="2897"/>
      <c r="Z24" s="2897"/>
      <c r="AA24" s="2898"/>
      <c r="AB24" s="2899"/>
      <c r="AC24" s="2902" t="s">
        <v>975</v>
      </c>
      <c r="AD24" s="2903"/>
      <c r="AE24" s="2906" t="s">
        <v>976</v>
      </c>
      <c r="AF24" s="2903"/>
      <c r="AG24" s="2906" t="s">
        <v>976</v>
      </c>
      <c r="AH24" s="2907"/>
      <c r="AI24" s="425"/>
      <c r="AL24" s="425"/>
      <c r="AM24" s="425"/>
      <c r="AN24" s="425"/>
      <c r="AO24" s="425"/>
    </row>
    <row r="25" spans="1:41" s="426" customFormat="1" ht="21" customHeight="1">
      <c r="A25" s="2900"/>
      <c r="B25" s="2901"/>
      <c r="C25" s="2901"/>
      <c r="D25" s="2910"/>
      <c r="E25" s="2900"/>
      <c r="F25" s="2901"/>
      <c r="G25" s="2901"/>
      <c r="H25" s="2901"/>
      <c r="I25" s="2901"/>
      <c r="J25" s="2910"/>
      <c r="K25" s="2914"/>
      <c r="L25" s="2914"/>
      <c r="M25" s="2915"/>
      <c r="N25" s="2897"/>
      <c r="O25" s="2897"/>
      <c r="P25" s="2897"/>
      <c r="Q25" s="2897"/>
      <c r="R25" s="2917"/>
      <c r="S25" s="2917"/>
      <c r="T25" s="2917"/>
      <c r="U25" s="2897"/>
      <c r="V25" s="2897"/>
      <c r="W25" s="2897"/>
      <c r="X25" s="2897"/>
      <c r="Y25" s="2897"/>
      <c r="Z25" s="2897"/>
      <c r="AA25" s="2900"/>
      <c r="AB25" s="2901"/>
      <c r="AC25" s="2904"/>
      <c r="AD25" s="2905"/>
      <c r="AE25" s="2904"/>
      <c r="AF25" s="2905"/>
      <c r="AG25" s="2904"/>
      <c r="AH25" s="2908"/>
      <c r="AI25" s="425"/>
      <c r="AL25" s="425"/>
      <c r="AM25" s="425"/>
      <c r="AN25" s="425"/>
      <c r="AO25" s="425"/>
    </row>
    <row r="26" spans="1:41" s="426" customFormat="1" ht="21" customHeight="1">
      <c r="A26" s="2898"/>
      <c r="B26" s="2899"/>
      <c r="C26" s="2899"/>
      <c r="D26" s="2909"/>
      <c r="E26" s="2898"/>
      <c r="F26" s="2899"/>
      <c r="G26" s="2899"/>
      <c r="H26" s="2899"/>
      <c r="I26" s="2899"/>
      <c r="J26" s="2909"/>
      <c r="K26" s="2911" t="s">
        <v>972</v>
      </c>
      <c r="L26" s="2912"/>
      <c r="M26" s="2913"/>
      <c r="N26" s="2897" t="s">
        <v>973</v>
      </c>
      <c r="O26" s="2897"/>
      <c r="P26" s="2897"/>
      <c r="Q26" s="2897"/>
      <c r="R26" s="2916" t="s">
        <v>974</v>
      </c>
      <c r="S26" s="2917"/>
      <c r="T26" s="2917"/>
      <c r="U26" s="2897" t="s">
        <v>973</v>
      </c>
      <c r="V26" s="2897"/>
      <c r="W26" s="2897"/>
      <c r="X26" s="2897"/>
      <c r="Y26" s="2897"/>
      <c r="Z26" s="2897"/>
      <c r="AA26" s="2898"/>
      <c r="AB26" s="2899"/>
      <c r="AC26" s="2902" t="s">
        <v>975</v>
      </c>
      <c r="AD26" s="2903"/>
      <c r="AE26" s="2906" t="s">
        <v>976</v>
      </c>
      <c r="AF26" s="2903"/>
      <c r="AG26" s="2906" t="s">
        <v>976</v>
      </c>
      <c r="AH26" s="2907"/>
      <c r="AI26" s="425"/>
      <c r="AL26" s="425"/>
      <c r="AM26" s="425"/>
      <c r="AN26" s="425"/>
      <c r="AO26" s="425"/>
    </row>
    <row r="27" spans="1:41" s="426" customFormat="1" ht="21" customHeight="1">
      <c r="A27" s="2900"/>
      <c r="B27" s="2901"/>
      <c r="C27" s="2901"/>
      <c r="D27" s="2910"/>
      <c r="E27" s="2900"/>
      <c r="F27" s="2901"/>
      <c r="G27" s="2901"/>
      <c r="H27" s="2901"/>
      <c r="I27" s="2901"/>
      <c r="J27" s="2910"/>
      <c r="K27" s="2914"/>
      <c r="L27" s="2914"/>
      <c r="M27" s="2915"/>
      <c r="N27" s="2897"/>
      <c r="O27" s="2897"/>
      <c r="P27" s="2897"/>
      <c r="Q27" s="2897"/>
      <c r="R27" s="2917"/>
      <c r="S27" s="2917"/>
      <c r="T27" s="2917"/>
      <c r="U27" s="2897"/>
      <c r="V27" s="2897"/>
      <c r="W27" s="2897"/>
      <c r="X27" s="2897"/>
      <c r="Y27" s="2897"/>
      <c r="Z27" s="2897"/>
      <c r="AA27" s="2900"/>
      <c r="AB27" s="2901"/>
      <c r="AC27" s="2904"/>
      <c r="AD27" s="2905"/>
      <c r="AE27" s="2904"/>
      <c r="AF27" s="2905"/>
      <c r="AG27" s="2904"/>
      <c r="AH27" s="2908"/>
      <c r="AI27" s="425"/>
      <c r="AL27" s="425"/>
      <c r="AM27" s="425"/>
      <c r="AN27" s="425"/>
      <c r="AO27" s="425"/>
    </row>
    <row r="28" spans="1:41" s="426" customFormat="1" ht="21" customHeight="1">
      <c r="A28" s="2898"/>
      <c r="B28" s="2899"/>
      <c r="C28" s="2899"/>
      <c r="D28" s="2909"/>
      <c r="E28" s="2898"/>
      <c r="F28" s="2899"/>
      <c r="G28" s="2899"/>
      <c r="H28" s="2899"/>
      <c r="I28" s="2899"/>
      <c r="J28" s="2909"/>
      <c r="K28" s="2911" t="s">
        <v>972</v>
      </c>
      <c r="L28" s="2912"/>
      <c r="M28" s="2913"/>
      <c r="N28" s="2897" t="s">
        <v>973</v>
      </c>
      <c r="O28" s="2897"/>
      <c r="P28" s="2897"/>
      <c r="Q28" s="2897"/>
      <c r="R28" s="2916" t="s">
        <v>974</v>
      </c>
      <c r="S28" s="2917"/>
      <c r="T28" s="2917"/>
      <c r="U28" s="2897" t="s">
        <v>973</v>
      </c>
      <c r="V28" s="2897"/>
      <c r="W28" s="2897"/>
      <c r="X28" s="2897"/>
      <c r="Y28" s="2897"/>
      <c r="Z28" s="2897"/>
      <c r="AA28" s="2898"/>
      <c r="AB28" s="2899"/>
      <c r="AC28" s="2902" t="s">
        <v>975</v>
      </c>
      <c r="AD28" s="2903"/>
      <c r="AE28" s="2906" t="s">
        <v>976</v>
      </c>
      <c r="AF28" s="2903"/>
      <c r="AG28" s="2906" t="s">
        <v>976</v>
      </c>
      <c r="AH28" s="2907"/>
      <c r="AI28" s="425"/>
      <c r="AL28" s="425"/>
      <c r="AM28" s="425"/>
      <c r="AN28" s="425"/>
      <c r="AO28" s="425"/>
    </row>
    <row r="29" spans="1:41" s="426" customFormat="1" ht="21" customHeight="1">
      <c r="A29" s="2900"/>
      <c r="B29" s="2901"/>
      <c r="C29" s="2901"/>
      <c r="D29" s="2910"/>
      <c r="E29" s="2900"/>
      <c r="F29" s="2901"/>
      <c r="G29" s="2901"/>
      <c r="H29" s="2901"/>
      <c r="I29" s="2901"/>
      <c r="J29" s="2910"/>
      <c r="K29" s="2914"/>
      <c r="L29" s="2914"/>
      <c r="M29" s="2915"/>
      <c r="N29" s="2897"/>
      <c r="O29" s="2897"/>
      <c r="P29" s="2897"/>
      <c r="Q29" s="2897"/>
      <c r="R29" s="2917"/>
      <c r="S29" s="2917"/>
      <c r="T29" s="2917"/>
      <c r="U29" s="2897"/>
      <c r="V29" s="2897"/>
      <c r="W29" s="2897"/>
      <c r="X29" s="2897"/>
      <c r="Y29" s="2897"/>
      <c r="Z29" s="2897"/>
      <c r="AA29" s="2900"/>
      <c r="AB29" s="2901"/>
      <c r="AC29" s="2904"/>
      <c r="AD29" s="2905"/>
      <c r="AE29" s="2904"/>
      <c r="AF29" s="2905"/>
      <c r="AG29" s="2904"/>
      <c r="AH29" s="2908"/>
      <c r="AI29" s="425"/>
      <c r="AL29" s="425"/>
      <c r="AM29" s="425"/>
      <c r="AN29" s="425"/>
      <c r="AO29" s="425"/>
    </row>
    <row r="30" spans="1:41" s="426" customFormat="1" ht="21" customHeight="1">
      <c r="A30" s="2898"/>
      <c r="B30" s="2899"/>
      <c r="C30" s="2899"/>
      <c r="D30" s="2909"/>
      <c r="E30" s="2898"/>
      <c r="F30" s="2899"/>
      <c r="G30" s="2899"/>
      <c r="H30" s="2899"/>
      <c r="I30" s="2899"/>
      <c r="J30" s="2909"/>
      <c r="K30" s="2911" t="s">
        <v>972</v>
      </c>
      <c r="L30" s="2912"/>
      <c r="M30" s="2913"/>
      <c r="N30" s="2897" t="s">
        <v>973</v>
      </c>
      <c r="O30" s="2897"/>
      <c r="P30" s="2897"/>
      <c r="Q30" s="2897"/>
      <c r="R30" s="2916" t="s">
        <v>974</v>
      </c>
      <c r="S30" s="2917"/>
      <c r="T30" s="2917"/>
      <c r="U30" s="2897" t="s">
        <v>973</v>
      </c>
      <c r="V30" s="2897"/>
      <c r="W30" s="2897"/>
      <c r="X30" s="2897"/>
      <c r="Y30" s="2897"/>
      <c r="Z30" s="2897"/>
      <c r="AA30" s="2898"/>
      <c r="AB30" s="2899"/>
      <c r="AC30" s="2902" t="s">
        <v>975</v>
      </c>
      <c r="AD30" s="2903"/>
      <c r="AE30" s="2906" t="s">
        <v>976</v>
      </c>
      <c r="AF30" s="2903"/>
      <c r="AG30" s="2906" t="s">
        <v>976</v>
      </c>
      <c r="AH30" s="2907"/>
      <c r="AI30" s="425"/>
      <c r="AL30" s="425"/>
      <c r="AM30" s="425"/>
      <c r="AN30" s="425"/>
      <c r="AO30" s="425"/>
    </row>
    <row r="31" spans="1:41" s="426" customFormat="1" ht="21" customHeight="1">
      <c r="A31" s="2900"/>
      <c r="B31" s="2901"/>
      <c r="C31" s="2901"/>
      <c r="D31" s="2910"/>
      <c r="E31" s="2900"/>
      <c r="F31" s="2901"/>
      <c r="G31" s="2901"/>
      <c r="H31" s="2901"/>
      <c r="I31" s="2901"/>
      <c r="J31" s="2910"/>
      <c r="K31" s="2914"/>
      <c r="L31" s="2914"/>
      <c r="M31" s="2915"/>
      <c r="N31" s="2897"/>
      <c r="O31" s="2897"/>
      <c r="P31" s="2897"/>
      <c r="Q31" s="2897"/>
      <c r="R31" s="2917"/>
      <c r="S31" s="2917"/>
      <c r="T31" s="2917"/>
      <c r="U31" s="2897"/>
      <c r="V31" s="2897"/>
      <c r="W31" s="2897"/>
      <c r="X31" s="2897"/>
      <c r="Y31" s="2897"/>
      <c r="Z31" s="2897"/>
      <c r="AA31" s="2900"/>
      <c r="AB31" s="2901"/>
      <c r="AC31" s="2904"/>
      <c r="AD31" s="2905"/>
      <c r="AE31" s="2904"/>
      <c r="AF31" s="2905"/>
      <c r="AG31" s="2904"/>
      <c r="AH31" s="2908"/>
      <c r="AI31" s="425"/>
      <c r="AL31" s="425"/>
      <c r="AM31" s="425"/>
      <c r="AN31" s="425"/>
      <c r="AO31" s="425"/>
    </row>
    <row r="32" spans="1:41" s="426" customFormat="1" ht="21" customHeight="1">
      <c r="A32" s="2898"/>
      <c r="B32" s="2899"/>
      <c r="C32" s="2899"/>
      <c r="D32" s="2909"/>
      <c r="E32" s="2898"/>
      <c r="F32" s="2899"/>
      <c r="G32" s="2899"/>
      <c r="H32" s="2899"/>
      <c r="I32" s="2899"/>
      <c r="J32" s="2909"/>
      <c r="K32" s="2911" t="s">
        <v>972</v>
      </c>
      <c r="L32" s="2912"/>
      <c r="M32" s="2913"/>
      <c r="N32" s="2897" t="s">
        <v>973</v>
      </c>
      <c r="O32" s="2897"/>
      <c r="P32" s="2897"/>
      <c r="Q32" s="2897"/>
      <c r="R32" s="2916" t="s">
        <v>974</v>
      </c>
      <c r="S32" s="2917"/>
      <c r="T32" s="2917"/>
      <c r="U32" s="2897" t="s">
        <v>973</v>
      </c>
      <c r="V32" s="2897"/>
      <c r="W32" s="2897"/>
      <c r="X32" s="2897"/>
      <c r="Y32" s="2897"/>
      <c r="Z32" s="2897"/>
      <c r="AA32" s="2898"/>
      <c r="AB32" s="2899"/>
      <c r="AC32" s="2902" t="s">
        <v>975</v>
      </c>
      <c r="AD32" s="2903"/>
      <c r="AE32" s="2906" t="s">
        <v>976</v>
      </c>
      <c r="AF32" s="2903"/>
      <c r="AG32" s="2906" t="s">
        <v>976</v>
      </c>
      <c r="AH32" s="2907"/>
      <c r="AI32" s="425"/>
      <c r="AL32" s="425"/>
      <c r="AM32" s="425"/>
      <c r="AN32" s="425"/>
      <c r="AO32" s="425"/>
    </row>
    <row r="33" spans="1:41" s="426" customFormat="1" ht="21" customHeight="1">
      <c r="A33" s="2900"/>
      <c r="B33" s="2901"/>
      <c r="C33" s="2901"/>
      <c r="D33" s="2910"/>
      <c r="E33" s="2900"/>
      <c r="F33" s="2901"/>
      <c r="G33" s="2901"/>
      <c r="H33" s="2901"/>
      <c r="I33" s="2901"/>
      <c r="J33" s="2910"/>
      <c r="K33" s="2914"/>
      <c r="L33" s="2914"/>
      <c r="M33" s="2915"/>
      <c r="N33" s="2897"/>
      <c r="O33" s="2897"/>
      <c r="P33" s="2897"/>
      <c r="Q33" s="2897"/>
      <c r="R33" s="2917"/>
      <c r="S33" s="2917"/>
      <c r="T33" s="2917"/>
      <c r="U33" s="2897"/>
      <c r="V33" s="2897"/>
      <c r="W33" s="2897"/>
      <c r="X33" s="2897"/>
      <c r="Y33" s="2897"/>
      <c r="Z33" s="2897"/>
      <c r="AA33" s="2900"/>
      <c r="AB33" s="2901"/>
      <c r="AC33" s="2904"/>
      <c r="AD33" s="2905"/>
      <c r="AE33" s="2904"/>
      <c r="AF33" s="2905"/>
      <c r="AG33" s="2904"/>
      <c r="AH33" s="2908"/>
      <c r="AI33" s="425"/>
      <c r="AL33" s="425"/>
      <c r="AM33" s="425"/>
      <c r="AN33" s="425"/>
      <c r="AO33" s="425"/>
    </row>
    <row r="34" spans="1:41" s="426" customFormat="1" ht="21" customHeight="1">
      <c r="A34" s="2898"/>
      <c r="B34" s="2899"/>
      <c r="C34" s="2899"/>
      <c r="D34" s="2909"/>
      <c r="E34" s="2898"/>
      <c r="F34" s="2899"/>
      <c r="G34" s="2899"/>
      <c r="H34" s="2899"/>
      <c r="I34" s="2899"/>
      <c r="J34" s="2909"/>
      <c r="K34" s="2911" t="s">
        <v>972</v>
      </c>
      <c r="L34" s="2912"/>
      <c r="M34" s="2913"/>
      <c r="N34" s="2897" t="s">
        <v>973</v>
      </c>
      <c r="O34" s="2897"/>
      <c r="P34" s="2897"/>
      <c r="Q34" s="2897"/>
      <c r="R34" s="2916" t="s">
        <v>974</v>
      </c>
      <c r="S34" s="2917"/>
      <c r="T34" s="2917"/>
      <c r="U34" s="2897" t="s">
        <v>973</v>
      </c>
      <c r="V34" s="2897"/>
      <c r="W34" s="2897"/>
      <c r="X34" s="2897"/>
      <c r="Y34" s="2897"/>
      <c r="Z34" s="2897"/>
      <c r="AA34" s="2898"/>
      <c r="AB34" s="2899"/>
      <c r="AC34" s="2902" t="s">
        <v>975</v>
      </c>
      <c r="AD34" s="2903"/>
      <c r="AE34" s="2906" t="s">
        <v>976</v>
      </c>
      <c r="AF34" s="2903"/>
      <c r="AG34" s="2906" t="s">
        <v>976</v>
      </c>
      <c r="AH34" s="2907"/>
      <c r="AI34" s="425"/>
      <c r="AL34" s="425"/>
      <c r="AM34" s="425"/>
      <c r="AN34" s="425"/>
      <c r="AO34" s="425"/>
    </row>
    <row r="35" spans="1:41" s="426" customFormat="1" ht="21" customHeight="1">
      <c r="A35" s="2900"/>
      <c r="B35" s="2901"/>
      <c r="C35" s="2901"/>
      <c r="D35" s="2910"/>
      <c r="E35" s="2900"/>
      <c r="F35" s="2901"/>
      <c r="G35" s="2901"/>
      <c r="H35" s="2901"/>
      <c r="I35" s="2901"/>
      <c r="J35" s="2910"/>
      <c r="K35" s="2914"/>
      <c r="L35" s="2914"/>
      <c r="M35" s="2915"/>
      <c r="N35" s="2897"/>
      <c r="O35" s="2897"/>
      <c r="P35" s="2897"/>
      <c r="Q35" s="2897"/>
      <c r="R35" s="2917"/>
      <c r="S35" s="2917"/>
      <c r="T35" s="2917"/>
      <c r="U35" s="2897"/>
      <c r="V35" s="2897"/>
      <c r="W35" s="2897"/>
      <c r="X35" s="2897"/>
      <c r="Y35" s="2897"/>
      <c r="Z35" s="2897"/>
      <c r="AA35" s="2900"/>
      <c r="AB35" s="2901"/>
      <c r="AC35" s="2904"/>
      <c r="AD35" s="2905"/>
      <c r="AE35" s="2904"/>
      <c r="AF35" s="2905"/>
      <c r="AG35" s="2904"/>
      <c r="AH35" s="2908"/>
      <c r="AI35" s="425"/>
      <c r="AL35" s="425"/>
      <c r="AM35" s="425"/>
      <c r="AN35" s="425"/>
      <c r="AO35" s="425"/>
    </row>
    <row r="36" spans="1:41" s="426" customFormat="1" ht="19.5" customHeight="1">
      <c r="A36" s="428"/>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8"/>
      <c r="AI36" s="425"/>
      <c r="AL36" s="425"/>
      <c r="AM36" s="425"/>
      <c r="AN36" s="425"/>
      <c r="AO36" s="425"/>
    </row>
    <row r="37" spans="1:41" s="426" customFormat="1">
      <c r="A37" s="432"/>
      <c r="B37" s="432"/>
      <c r="C37" s="432"/>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40"/>
      <c r="AG37" s="440"/>
      <c r="AH37" s="440"/>
      <c r="AI37" s="425"/>
      <c r="AL37" s="425"/>
      <c r="AM37" s="425"/>
      <c r="AN37" s="425"/>
      <c r="AO37" s="425"/>
    </row>
    <row r="38" spans="1:41" s="426" customFormat="1">
      <c r="A38" s="432"/>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40"/>
      <c r="AG38" s="440"/>
      <c r="AH38" s="440"/>
      <c r="AI38" s="425"/>
      <c r="AL38" s="425"/>
      <c r="AM38" s="425"/>
      <c r="AN38" s="425"/>
      <c r="AO38" s="425"/>
    </row>
    <row r="39" spans="1:41" s="426" customFormat="1">
      <c r="A39" s="432"/>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40"/>
      <c r="AG39" s="440"/>
      <c r="AH39" s="440"/>
      <c r="AI39" s="425"/>
      <c r="AL39" s="425"/>
      <c r="AM39" s="425"/>
      <c r="AN39" s="425"/>
      <c r="AO39" s="425"/>
    </row>
    <row r="40" spans="1:41" s="426" customFormat="1">
      <c r="AF40" s="425"/>
      <c r="AG40" s="425"/>
      <c r="AH40" s="425"/>
      <c r="AI40" s="425"/>
      <c r="AL40" s="425"/>
      <c r="AM40" s="425"/>
      <c r="AN40" s="425"/>
      <c r="AO40" s="425"/>
    </row>
    <row r="41" spans="1:41" s="426" customFormat="1">
      <c r="AF41" s="425"/>
      <c r="AG41" s="425"/>
      <c r="AH41" s="425"/>
      <c r="AI41" s="425"/>
      <c r="AL41" s="425"/>
      <c r="AM41" s="425"/>
      <c r="AN41" s="425"/>
      <c r="AO41" s="425"/>
    </row>
    <row r="42" spans="1:41" s="426" customFormat="1">
      <c r="AF42" s="425"/>
      <c r="AG42" s="425"/>
      <c r="AH42" s="425"/>
      <c r="AI42" s="425"/>
      <c r="AL42" s="425"/>
      <c r="AM42" s="425"/>
      <c r="AN42" s="425"/>
      <c r="AO42" s="425"/>
    </row>
    <row r="43" spans="1:41" s="426" customFormat="1">
      <c r="AF43" s="425"/>
      <c r="AG43" s="425"/>
      <c r="AH43" s="425"/>
      <c r="AI43" s="425"/>
      <c r="AL43" s="425"/>
      <c r="AM43" s="425"/>
      <c r="AN43" s="425"/>
      <c r="AO43" s="425"/>
    </row>
    <row r="44" spans="1:41" s="426" customFormat="1">
      <c r="AF44" s="425"/>
      <c r="AG44" s="425"/>
      <c r="AH44" s="425"/>
      <c r="AI44" s="425"/>
      <c r="AL44" s="425"/>
      <c r="AM44" s="425"/>
      <c r="AN44" s="425"/>
      <c r="AO44" s="425"/>
    </row>
    <row r="45" spans="1:41" s="426" customFormat="1">
      <c r="AF45" s="425"/>
      <c r="AG45" s="425"/>
      <c r="AH45" s="425"/>
      <c r="AI45" s="425"/>
      <c r="AL45" s="425"/>
      <c r="AM45" s="425"/>
      <c r="AN45" s="425"/>
      <c r="AO45" s="425"/>
    </row>
    <row r="46" spans="1:41" s="426" customFormat="1">
      <c r="AF46" s="425"/>
      <c r="AG46" s="425"/>
      <c r="AH46" s="425"/>
      <c r="AI46" s="425"/>
      <c r="AL46" s="425"/>
      <c r="AM46" s="425"/>
      <c r="AN46" s="425"/>
      <c r="AO46" s="425"/>
    </row>
    <row r="47" spans="1:41" s="426" customFormat="1">
      <c r="AF47" s="425"/>
      <c r="AG47" s="425"/>
      <c r="AH47" s="425"/>
      <c r="AI47" s="425"/>
      <c r="AL47" s="425"/>
      <c r="AM47" s="425"/>
      <c r="AN47" s="425"/>
      <c r="AO47" s="425"/>
    </row>
    <row r="48" spans="1:41" s="426" customFormat="1">
      <c r="AF48" s="425"/>
      <c r="AG48" s="425"/>
      <c r="AH48" s="425"/>
      <c r="AI48" s="425"/>
      <c r="AL48" s="425"/>
      <c r="AM48" s="425"/>
      <c r="AN48" s="425"/>
      <c r="AO48" s="425"/>
    </row>
    <row r="52" spans="32:41" s="426" customFormat="1">
      <c r="AF52" s="425"/>
      <c r="AG52" s="425"/>
      <c r="AH52" s="425"/>
      <c r="AI52" s="425"/>
      <c r="AL52" s="425"/>
      <c r="AM52" s="425"/>
      <c r="AN52" s="425"/>
      <c r="AO52" s="425"/>
    </row>
    <row r="53" spans="32:41" s="426" customFormat="1">
      <c r="AF53" s="425"/>
      <c r="AG53" s="425"/>
      <c r="AH53" s="425"/>
      <c r="AI53" s="425"/>
      <c r="AL53" s="425"/>
      <c r="AM53" s="425"/>
      <c r="AN53" s="425"/>
      <c r="AO53" s="425"/>
    </row>
  </sheetData>
  <mergeCells count="130">
    <mergeCell ref="X11:Y11"/>
    <mergeCell ref="Z11:AC11"/>
    <mergeCell ref="AD11:AE11"/>
    <mergeCell ref="AF11:AG11"/>
    <mergeCell ref="AF1:AH1"/>
    <mergeCell ref="A2:Q2"/>
    <mergeCell ref="R2:AH2"/>
    <mergeCell ref="T3:AB3"/>
    <mergeCell ref="T4:AB4"/>
    <mergeCell ref="B10:D10"/>
    <mergeCell ref="E10:M10"/>
    <mergeCell ref="B4:F4"/>
    <mergeCell ref="B12:D12"/>
    <mergeCell ref="E12:M12"/>
    <mergeCell ref="G13:O13"/>
    <mergeCell ref="G14:O14"/>
    <mergeCell ref="A16:D17"/>
    <mergeCell ref="E16:J17"/>
    <mergeCell ref="K16:M17"/>
    <mergeCell ref="N16:Q17"/>
    <mergeCell ref="B11:D11"/>
    <mergeCell ref="E11:M11"/>
    <mergeCell ref="R16:T17"/>
    <mergeCell ref="U16:X17"/>
    <mergeCell ref="Y16:AB16"/>
    <mergeCell ref="AC16:AH16"/>
    <mergeCell ref="Y17:Z17"/>
    <mergeCell ref="AA17:AB17"/>
    <mergeCell ref="AC17:AD17"/>
    <mergeCell ref="AE17:AF17"/>
    <mergeCell ref="AG17:AH17"/>
    <mergeCell ref="A20:D21"/>
    <mergeCell ref="E20:J21"/>
    <mergeCell ref="K20:M21"/>
    <mergeCell ref="N20:Q21"/>
    <mergeCell ref="R20:T21"/>
    <mergeCell ref="A18:D19"/>
    <mergeCell ref="E18:J19"/>
    <mergeCell ref="K18:M19"/>
    <mergeCell ref="N18:Q19"/>
    <mergeCell ref="R18:T19"/>
    <mergeCell ref="U20:X21"/>
    <mergeCell ref="Y20:Z21"/>
    <mergeCell ref="AA20:AB21"/>
    <mergeCell ref="AC20:AD21"/>
    <mergeCell ref="AE20:AF21"/>
    <mergeCell ref="AG20:AH21"/>
    <mergeCell ref="Y18:Z19"/>
    <mergeCell ref="AA18:AB19"/>
    <mergeCell ref="AC18:AD19"/>
    <mergeCell ref="AE18:AF19"/>
    <mergeCell ref="AG18:AH19"/>
    <mergeCell ref="U18:X19"/>
    <mergeCell ref="A24:D25"/>
    <mergeCell ref="E24:J25"/>
    <mergeCell ref="K24:M25"/>
    <mergeCell ref="N24:Q25"/>
    <mergeCell ref="R24:T25"/>
    <mergeCell ref="A22:D23"/>
    <mergeCell ref="E22:J23"/>
    <mergeCell ref="K22:M23"/>
    <mergeCell ref="N22:Q23"/>
    <mergeCell ref="R22:T23"/>
    <mergeCell ref="U24:X25"/>
    <mergeCell ref="Y24:Z25"/>
    <mergeCell ref="AA24:AB25"/>
    <mergeCell ref="AC24:AD25"/>
    <mergeCell ref="AE24:AF25"/>
    <mergeCell ref="AG24:AH25"/>
    <mergeCell ref="Y22:Z23"/>
    <mergeCell ref="AA22:AB23"/>
    <mergeCell ref="AC22:AD23"/>
    <mergeCell ref="AE22:AF23"/>
    <mergeCell ref="AG22:AH23"/>
    <mergeCell ref="U22:X23"/>
    <mergeCell ref="A28:D29"/>
    <mergeCell ref="E28:J29"/>
    <mergeCell ref="K28:M29"/>
    <mergeCell ref="N28:Q29"/>
    <mergeCell ref="R28:T29"/>
    <mergeCell ref="A26:D27"/>
    <mergeCell ref="E26:J27"/>
    <mergeCell ref="K26:M27"/>
    <mergeCell ref="N26:Q27"/>
    <mergeCell ref="R26:T27"/>
    <mergeCell ref="U28:X29"/>
    <mergeCell ref="Y28:Z29"/>
    <mergeCell ref="AA28:AB29"/>
    <mergeCell ref="AC28:AD29"/>
    <mergeCell ref="AE28:AF29"/>
    <mergeCell ref="AG28:AH29"/>
    <mergeCell ref="Y26:Z27"/>
    <mergeCell ref="AA26:AB27"/>
    <mergeCell ref="AC26:AD27"/>
    <mergeCell ref="AE26:AF27"/>
    <mergeCell ref="AG26:AH27"/>
    <mergeCell ref="U26:X27"/>
    <mergeCell ref="A32:D33"/>
    <mergeCell ref="E32:J33"/>
    <mergeCell ref="K32:M33"/>
    <mergeCell ref="N32:Q33"/>
    <mergeCell ref="R32:T33"/>
    <mergeCell ref="A30:D31"/>
    <mergeCell ref="E30:J31"/>
    <mergeCell ref="K30:M31"/>
    <mergeCell ref="N30:Q31"/>
    <mergeCell ref="R30:T31"/>
    <mergeCell ref="U32:X33"/>
    <mergeCell ref="Y32:Z33"/>
    <mergeCell ref="AA32:AB33"/>
    <mergeCell ref="AC32:AD33"/>
    <mergeCell ref="AE32:AF33"/>
    <mergeCell ref="AG32:AH33"/>
    <mergeCell ref="Y30:Z31"/>
    <mergeCell ref="AA30:AB31"/>
    <mergeCell ref="AC30:AD31"/>
    <mergeCell ref="AE30:AF31"/>
    <mergeCell ref="AG30:AH31"/>
    <mergeCell ref="U30:X31"/>
    <mergeCell ref="Y34:Z35"/>
    <mergeCell ref="AA34:AB35"/>
    <mergeCell ref="AC34:AD35"/>
    <mergeCell ref="AE34:AF35"/>
    <mergeCell ref="AG34:AH35"/>
    <mergeCell ref="A34:D35"/>
    <mergeCell ref="E34:J35"/>
    <mergeCell ref="K34:M35"/>
    <mergeCell ref="N34:Q35"/>
    <mergeCell ref="R34:T35"/>
    <mergeCell ref="U34:X35"/>
  </mergeCells>
  <phoneticPr fontId="14"/>
  <printOptions horizontalCentered="1"/>
  <pageMargins left="0.47244094488188981" right="0.47244094488188981" top="0.70866141732283472" bottom="0.31496062992125984" header="0.51181102362204722" footer="0.23622047244094491"/>
  <pageSetup paperSize="9" scale="70" orientation="landscape" blackAndWhite="1" r:id="rId1"/>
  <headerFooter scaleWithDoc="0" alignWithMargins="0"/>
  <colBreaks count="1" manualBreakCount="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6"/>
  <sheetViews>
    <sheetView view="pageBreakPreview" topLeftCell="B1" zoomScaleNormal="115" zoomScaleSheetLayoutView="100" workbookViewId="0">
      <selection activeCell="C5" sqref="C5"/>
    </sheetView>
  </sheetViews>
  <sheetFormatPr defaultColWidth="9" defaultRowHeight="13.2"/>
  <cols>
    <col min="1" max="1" width="14.6640625" style="28" customWidth="1"/>
    <col min="2" max="2" width="15.88671875" style="28" customWidth="1"/>
    <col min="3" max="3" width="50.6640625" style="28" customWidth="1"/>
    <col min="4" max="4" width="64.33203125" style="28" customWidth="1"/>
    <col min="5" max="6" width="9" style="28"/>
    <col min="7" max="7" width="15" style="28" bestFit="1" customWidth="1"/>
    <col min="8" max="16384" width="9" style="28"/>
  </cols>
  <sheetData>
    <row r="1" spans="1:8" ht="24" customHeight="1" thickBot="1">
      <c r="A1" s="147" t="s">
        <v>49</v>
      </c>
      <c r="D1" s="197"/>
    </row>
    <row r="2" spans="1:8" ht="21.75" customHeight="1" thickTop="1">
      <c r="A2" s="34" t="s">
        <v>20</v>
      </c>
      <c r="B2" s="148" t="s">
        <v>22</v>
      </c>
      <c r="C2" s="149" t="s">
        <v>21</v>
      </c>
      <c r="D2" s="150" t="s">
        <v>19</v>
      </c>
    </row>
    <row r="3" spans="1:8" ht="15" customHeight="1">
      <c r="A3" s="151" t="s">
        <v>295</v>
      </c>
      <c r="B3" s="152"/>
      <c r="C3" s="159">
        <v>6</v>
      </c>
      <c r="D3" s="153" t="s">
        <v>931</v>
      </c>
    </row>
    <row r="4" spans="1:8" ht="15" customHeight="1">
      <c r="A4" s="151" t="s">
        <v>62</v>
      </c>
      <c r="B4" s="152"/>
      <c r="C4" s="160" t="s">
        <v>2383</v>
      </c>
      <c r="D4" s="153" t="s">
        <v>932</v>
      </c>
    </row>
    <row r="5" spans="1:8" ht="15" customHeight="1">
      <c r="A5" s="151" t="s">
        <v>36</v>
      </c>
      <c r="B5" s="152"/>
      <c r="C5" s="160" t="s">
        <v>940</v>
      </c>
      <c r="D5" s="153" t="s">
        <v>2381</v>
      </c>
    </row>
    <row r="6" spans="1:8" ht="15" customHeight="1">
      <c r="A6" s="151" t="s">
        <v>1490</v>
      </c>
      <c r="B6" s="152"/>
      <c r="C6" s="160" t="s">
        <v>2382</v>
      </c>
      <c r="D6" s="874" t="s">
        <v>2425</v>
      </c>
    </row>
    <row r="7" spans="1:8" ht="15" customHeight="1">
      <c r="A7" s="151" t="s">
        <v>9</v>
      </c>
      <c r="B7" s="152"/>
      <c r="C7" s="160" t="s">
        <v>2426</v>
      </c>
      <c r="D7" s="153"/>
    </row>
    <row r="8" spans="1:8" ht="15" customHeight="1">
      <c r="A8" s="151" t="s">
        <v>933</v>
      </c>
      <c r="B8" s="152"/>
      <c r="C8" s="160" t="s">
        <v>934</v>
      </c>
      <c r="D8" s="153"/>
    </row>
    <row r="9" spans="1:8" ht="15" customHeight="1">
      <c r="A9" s="151" t="s">
        <v>60</v>
      </c>
      <c r="B9" s="152"/>
      <c r="C9" s="161" t="s">
        <v>935</v>
      </c>
      <c r="D9" s="153" t="s">
        <v>23</v>
      </c>
    </row>
    <row r="10" spans="1:8" ht="15" customHeight="1">
      <c r="A10" s="151" t="s">
        <v>54</v>
      </c>
      <c r="B10" s="152"/>
      <c r="C10" s="162" t="s">
        <v>2427</v>
      </c>
      <c r="D10" s="153" t="s">
        <v>24</v>
      </c>
    </row>
    <row r="11" spans="1:8" ht="15" customHeight="1">
      <c r="A11" s="151" t="s">
        <v>68</v>
      </c>
      <c r="B11" s="152"/>
      <c r="C11" s="161" t="s">
        <v>2428</v>
      </c>
      <c r="D11" s="153" t="s">
        <v>26</v>
      </c>
    </row>
    <row r="12" spans="1:8" ht="15" customHeight="1">
      <c r="A12" s="151" t="s">
        <v>55</v>
      </c>
      <c r="B12" s="152"/>
      <c r="C12" s="161" t="s">
        <v>2437</v>
      </c>
      <c r="D12" s="153" t="s">
        <v>25</v>
      </c>
      <c r="F12" s="190"/>
      <c r="G12" s="190"/>
      <c r="H12" s="190"/>
    </row>
    <row r="13" spans="1:8" ht="15" customHeight="1">
      <c r="A13" s="154" t="s">
        <v>56</v>
      </c>
      <c r="B13" s="152" t="s">
        <v>1003</v>
      </c>
      <c r="C13" s="163">
        <v>45383</v>
      </c>
      <c r="D13" s="155" t="s">
        <v>729</v>
      </c>
      <c r="F13" s="190"/>
      <c r="G13" s="191">
        <f>C13</f>
        <v>45383</v>
      </c>
      <c r="H13" s="190"/>
    </row>
    <row r="14" spans="1:8" ht="15" customHeight="1">
      <c r="A14" s="156"/>
      <c r="B14" s="152" t="s">
        <v>1001</v>
      </c>
      <c r="C14" s="163">
        <v>45384</v>
      </c>
      <c r="D14" s="155" t="s">
        <v>728</v>
      </c>
      <c r="F14" s="190"/>
      <c r="G14" s="190"/>
      <c r="H14" s="190"/>
    </row>
    <row r="15" spans="1:8" ht="15" customHeight="1">
      <c r="A15" s="157"/>
      <c r="B15" s="152" t="s">
        <v>1002</v>
      </c>
      <c r="C15" s="163">
        <v>45473</v>
      </c>
      <c r="D15" s="155" t="s">
        <v>727</v>
      </c>
    </row>
    <row r="16" spans="1:8" ht="15" customHeight="1">
      <c r="A16" s="154" t="s">
        <v>57</v>
      </c>
      <c r="B16" s="152" t="s">
        <v>51</v>
      </c>
      <c r="C16" s="161" t="s">
        <v>936</v>
      </c>
      <c r="D16" s="153"/>
    </row>
    <row r="17" spans="1:5" ht="15" customHeight="1">
      <c r="A17" s="156"/>
      <c r="B17" s="152" t="s">
        <v>52</v>
      </c>
      <c r="C17" s="163">
        <v>25934</v>
      </c>
      <c r="D17" s="155" t="s">
        <v>294</v>
      </c>
    </row>
    <row r="18" spans="1:5" ht="15" hidden="1" customHeight="1">
      <c r="A18" s="156"/>
      <c r="B18" s="1252" t="s">
        <v>292</v>
      </c>
      <c r="C18" s="1253" t="s">
        <v>298</v>
      </c>
      <c r="D18" s="1254"/>
      <c r="E18" s="1249" t="s">
        <v>2078</v>
      </c>
    </row>
    <row r="19" spans="1:5" ht="15" customHeight="1">
      <c r="A19" s="157"/>
      <c r="B19" s="152" t="s">
        <v>53</v>
      </c>
      <c r="C19" s="1884" t="s">
        <v>2384</v>
      </c>
      <c r="D19" s="153"/>
    </row>
    <row r="20" spans="1:5" ht="15" customHeight="1">
      <c r="A20" s="154" t="s">
        <v>58</v>
      </c>
      <c r="B20" s="152" t="s">
        <v>51</v>
      </c>
      <c r="C20" s="161" t="s">
        <v>937</v>
      </c>
      <c r="D20" s="153" t="s">
        <v>34</v>
      </c>
    </row>
    <row r="21" spans="1:5" ht="15" customHeight="1">
      <c r="A21" s="156" t="s">
        <v>336</v>
      </c>
      <c r="B21" s="152" t="s">
        <v>52</v>
      </c>
      <c r="C21" s="163">
        <v>26331</v>
      </c>
      <c r="D21" s="153" t="s">
        <v>34</v>
      </c>
    </row>
    <row r="22" spans="1:5" ht="15" hidden="1" customHeight="1">
      <c r="A22" s="156"/>
      <c r="B22" s="1252" t="s">
        <v>292</v>
      </c>
      <c r="C22" s="1253" t="s">
        <v>298</v>
      </c>
      <c r="D22" s="1254" t="s">
        <v>34</v>
      </c>
      <c r="E22" s="28" t="s">
        <v>2078</v>
      </c>
    </row>
    <row r="23" spans="1:5" ht="15" customHeight="1">
      <c r="A23" s="157" t="s">
        <v>2077</v>
      </c>
      <c r="B23" s="152" t="s">
        <v>53</v>
      </c>
      <c r="C23" s="1884" t="s">
        <v>2384</v>
      </c>
      <c r="D23" s="153" t="s">
        <v>34</v>
      </c>
    </row>
    <row r="24" spans="1:5" ht="15" customHeight="1">
      <c r="A24" s="151" t="s">
        <v>59</v>
      </c>
      <c r="B24" s="152" t="s">
        <v>61</v>
      </c>
      <c r="C24" s="164">
        <v>13000000</v>
      </c>
      <c r="D24" s="153"/>
    </row>
    <row r="25" spans="1:5" ht="15" customHeight="1">
      <c r="A25" s="381" t="s">
        <v>723</v>
      </c>
      <c r="B25" s="152" t="s">
        <v>50</v>
      </c>
      <c r="C25" s="161" t="s">
        <v>938</v>
      </c>
      <c r="D25" s="153"/>
    </row>
    <row r="26" spans="1:5" ht="15" customHeight="1">
      <c r="A26" s="156"/>
      <c r="B26" s="152" t="s">
        <v>10</v>
      </c>
      <c r="C26" s="161" t="s">
        <v>2430</v>
      </c>
      <c r="D26" s="153"/>
    </row>
    <row r="27" spans="1:5" ht="15" customHeight="1">
      <c r="A27" s="156"/>
      <c r="B27" s="152" t="s">
        <v>11</v>
      </c>
      <c r="C27" s="161" t="s">
        <v>939</v>
      </c>
      <c r="D27" s="153"/>
    </row>
    <row r="28" spans="1:5" ht="15" customHeight="1">
      <c r="A28" s="156"/>
      <c r="B28" s="152" t="s">
        <v>12</v>
      </c>
      <c r="C28" s="160" t="s">
        <v>2429</v>
      </c>
      <c r="D28" s="153"/>
    </row>
    <row r="29" spans="1:5" ht="15" customHeight="1">
      <c r="A29" s="156"/>
      <c r="B29" s="152" t="s">
        <v>13</v>
      </c>
      <c r="C29" s="879" t="s">
        <v>2429</v>
      </c>
      <c r="D29" s="153"/>
    </row>
    <row r="30" spans="1:5" s="696" customFormat="1" ht="15" customHeight="1" thickBot="1">
      <c r="A30" s="157"/>
      <c r="B30" s="877" t="s">
        <v>1575</v>
      </c>
      <c r="C30" s="880" t="s">
        <v>1577</v>
      </c>
      <c r="D30" s="878" t="s">
        <v>1576</v>
      </c>
    </row>
    <row r="31" spans="1:5" s="158" customFormat="1" ht="15" thickTop="1">
      <c r="A31" s="158" t="s">
        <v>29</v>
      </c>
    </row>
    <row r="32" spans="1:5" s="158" customFormat="1" ht="14.4">
      <c r="A32" s="158" t="s">
        <v>27</v>
      </c>
    </row>
    <row r="33" spans="1:1" ht="14.4">
      <c r="A33" s="158" t="s">
        <v>28</v>
      </c>
    </row>
    <row r="34" spans="1:1" ht="14.4">
      <c r="A34" s="158"/>
    </row>
    <row r="35" spans="1:1" ht="14.4">
      <c r="A35" s="158"/>
    </row>
    <row r="36" spans="1:1" ht="14.4">
      <c r="A36" s="158"/>
    </row>
  </sheetData>
  <phoneticPr fontId="14"/>
  <dataValidations count="1">
    <dataValidation type="list" allowBlank="1" showInputMessage="1" showErrorMessage="1" sqref="C5">
      <formula1>"久留米市長,久留米市企業管理者"</formula1>
    </dataValidation>
  </dataValidations>
  <pageMargins left="0.70866141732283472" right="0.70866141732283472" top="0.74803149606299213" bottom="0.74803149606299213" header="0.31496062992125984" footer="0.31496062992125984"/>
  <pageSetup paperSize="9" scale="91"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Y51"/>
  <sheetViews>
    <sheetView showZeros="0" view="pageBreakPreview" zoomScaleNormal="95" zoomScaleSheetLayoutView="100" workbookViewId="0">
      <selection activeCell="R7" sqref="R7:X7"/>
    </sheetView>
  </sheetViews>
  <sheetFormatPr defaultColWidth="3.109375" defaultRowHeight="13.2"/>
  <cols>
    <col min="1" max="25" width="3.109375" style="37" customWidth="1"/>
    <col min="26" max="16384" width="3.109375" style="37"/>
  </cols>
  <sheetData>
    <row r="2" spans="1:25">
      <c r="A2" s="36"/>
      <c r="B2" s="48"/>
      <c r="C2" s="48"/>
      <c r="D2" s="48"/>
      <c r="E2" s="48"/>
      <c r="F2" s="48"/>
      <c r="G2" s="48"/>
      <c r="H2" s="48"/>
      <c r="I2" s="48"/>
      <c r="J2" s="48"/>
      <c r="K2" s="48"/>
      <c r="L2" s="48"/>
      <c r="M2" s="48"/>
      <c r="N2" s="48"/>
      <c r="O2" s="48"/>
      <c r="P2" s="48"/>
      <c r="Q2" s="48"/>
      <c r="R2" s="48"/>
      <c r="S2" s="48"/>
      <c r="T2" s="48"/>
      <c r="U2" s="48"/>
      <c r="V2" s="48"/>
      <c r="W2" s="48"/>
      <c r="X2" s="48"/>
      <c r="Y2" s="48"/>
    </row>
    <row r="3" spans="1:25">
      <c r="A3" s="36"/>
      <c r="B3" s="48"/>
      <c r="C3" s="48"/>
      <c r="D3" s="48"/>
      <c r="E3" s="48"/>
      <c r="F3" s="48"/>
      <c r="G3" s="48"/>
      <c r="H3" s="48"/>
      <c r="I3" s="48"/>
      <c r="J3" s="48"/>
      <c r="K3" s="48"/>
      <c r="L3" s="48"/>
      <c r="M3" s="48"/>
      <c r="N3" s="48"/>
      <c r="O3" s="48"/>
      <c r="P3" s="48"/>
      <c r="Q3" s="48"/>
      <c r="R3" s="48"/>
      <c r="S3" s="48"/>
      <c r="T3" s="48"/>
      <c r="U3" s="48"/>
      <c r="V3" s="48"/>
      <c r="W3" s="48"/>
      <c r="X3" s="48"/>
      <c r="Y3" s="48"/>
    </row>
    <row r="4" spans="1:25" ht="37.5" customHeight="1">
      <c r="A4" s="2877" t="s">
        <v>177</v>
      </c>
      <c r="B4" s="2878"/>
      <c r="C4" s="2878"/>
      <c r="D4" s="2878"/>
      <c r="E4" s="2878"/>
      <c r="F4" s="2878"/>
      <c r="G4" s="2878"/>
      <c r="H4" s="2878"/>
      <c r="I4" s="2878"/>
      <c r="J4" s="2878"/>
      <c r="K4" s="2878"/>
      <c r="L4" s="2878"/>
      <c r="M4" s="2878"/>
      <c r="N4" s="2878"/>
      <c r="O4" s="2878"/>
      <c r="P4" s="2878"/>
      <c r="Q4" s="2878"/>
      <c r="R4" s="2878"/>
      <c r="S4" s="2878"/>
      <c r="T4" s="2878"/>
      <c r="U4" s="2878"/>
      <c r="V4" s="2878"/>
      <c r="W4" s="2878"/>
      <c r="X4" s="2878"/>
      <c r="Y4" s="2879"/>
    </row>
    <row r="5" spans="1:25" ht="26.1" customHeight="1">
      <c r="A5" s="2880" t="s">
        <v>178</v>
      </c>
      <c r="B5" s="2881"/>
      <c r="C5" s="2881"/>
      <c r="D5" s="2881"/>
      <c r="E5" s="2881"/>
      <c r="F5" s="2881"/>
      <c r="G5" s="2881"/>
      <c r="H5" s="2881"/>
      <c r="I5" s="2881"/>
      <c r="J5" s="2881"/>
      <c r="K5" s="2881"/>
      <c r="L5" s="2881"/>
      <c r="M5" s="2881"/>
      <c r="N5" s="2881"/>
      <c r="O5" s="2881"/>
      <c r="P5" s="2881"/>
      <c r="Q5" s="2881"/>
      <c r="R5" s="2881"/>
      <c r="S5" s="2881"/>
      <c r="T5" s="2881"/>
      <c r="U5" s="2881"/>
      <c r="V5" s="2881"/>
      <c r="W5" s="2881"/>
      <c r="X5" s="2881"/>
      <c r="Y5" s="2882"/>
    </row>
    <row r="6" spans="1:25">
      <c r="A6" s="441"/>
      <c r="B6" s="42"/>
      <c r="C6" s="42"/>
      <c r="D6" s="42"/>
      <c r="E6" s="42"/>
      <c r="F6" s="42"/>
      <c r="G6" s="42"/>
      <c r="H6" s="42"/>
      <c r="I6" s="42"/>
      <c r="J6" s="42"/>
      <c r="K6" s="42"/>
      <c r="L6" s="42"/>
      <c r="M6" s="42"/>
      <c r="N6" s="42"/>
      <c r="O6" s="42"/>
      <c r="P6" s="42"/>
      <c r="Q6" s="36"/>
      <c r="R6" s="36"/>
      <c r="S6" s="36"/>
      <c r="T6" s="36"/>
      <c r="U6" s="36"/>
      <c r="V6" s="36"/>
      <c r="W6" s="36"/>
      <c r="X6" s="36"/>
      <c r="Y6" s="44"/>
    </row>
    <row r="7" spans="1:25">
      <c r="A7" s="441"/>
      <c r="B7" s="42"/>
      <c r="C7" s="42"/>
      <c r="D7" s="42"/>
      <c r="E7" s="42"/>
      <c r="F7" s="42"/>
      <c r="G7" s="42"/>
      <c r="H7" s="42"/>
      <c r="I7" s="42"/>
      <c r="J7" s="42"/>
      <c r="K7" s="42"/>
      <c r="L7" s="42"/>
      <c r="M7" s="42"/>
      <c r="N7" s="42"/>
      <c r="O7" s="36"/>
      <c r="P7" s="36"/>
      <c r="Q7" s="120" t="s">
        <v>164</v>
      </c>
      <c r="R7" s="2883">
        <v>45413</v>
      </c>
      <c r="S7" s="2883"/>
      <c r="T7" s="2883"/>
      <c r="U7" s="2883"/>
      <c r="V7" s="2883"/>
      <c r="W7" s="2883"/>
      <c r="X7" s="2883"/>
      <c r="Y7" s="44"/>
    </row>
    <row r="8" spans="1:25">
      <c r="A8" s="441"/>
      <c r="B8" s="42"/>
      <c r="C8" s="42"/>
      <c r="D8" s="42"/>
      <c r="E8" s="42"/>
      <c r="F8" s="42"/>
      <c r="G8" s="42"/>
      <c r="H8" s="42"/>
      <c r="I8" s="42"/>
      <c r="J8" s="42"/>
      <c r="K8" s="42"/>
      <c r="L8" s="42"/>
      <c r="M8" s="42"/>
      <c r="N8" s="42"/>
      <c r="O8" s="42"/>
      <c r="P8" s="42"/>
      <c r="Q8" s="42"/>
      <c r="R8" s="42"/>
      <c r="S8" s="42"/>
      <c r="T8" s="42"/>
      <c r="U8" s="42"/>
      <c r="V8" s="42"/>
      <c r="W8" s="42"/>
      <c r="X8" s="42"/>
      <c r="Y8" s="44"/>
    </row>
    <row r="9" spans="1:25">
      <c r="A9" s="441"/>
      <c r="B9" s="49" t="s">
        <v>179</v>
      </c>
      <c r="C9" s="50"/>
      <c r="D9" s="50"/>
      <c r="E9" s="50"/>
      <c r="F9" s="130"/>
      <c r="G9" s="130"/>
      <c r="H9" s="51"/>
      <c r="I9" s="42"/>
      <c r="J9" s="42"/>
      <c r="K9" s="42"/>
      <c r="L9" s="42"/>
      <c r="M9" s="42"/>
      <c r="N9" s="42"/>
      <c r="O9" s="42"/>
      <c r="P9" s="42"/>
      <c r="Q9" s="42"/>
      <c r="R9" s="42"/>
      <c r="S9" s="42"/>
      <c r="T9" s="42"/>
      <c r="U9" s="42"/>
      <c r="V9" s="42"/>
      <c r="W9" s="42"/>
      <c r="X9" s="42"/>
      <c r="Y9" s="44"/>
    </row>
    <row r="10" spans="1:25">
      <c r="A10" s="441"/>
      <c r="B10" s="42"/>
      <c r="C10" s="42"/>
      <c r="D10" s="42"/>
      <c r="E10" s="42"/>
      <c r="F10" s="42"/>
      <c r="G10" s="42"/>
      <c r="H10" s="42"/>
      <c r="I10" s="42"/>
      <c r="J10" s="42"/>
      <c r="K10" s="42"/>
      <c r="L10" s="42"/>
      <c r="M10" s="42"/>
      <c r="N10" s="42"/>
      <c r="O10" s="42"/>
      <c r="P10" s="42"/>
      <c r="Q10" s="42"/>
      <c r="R10" s="42"/>
      <c r="S10" s="42"/>
      <c r="T10" s="42"/>
      <c r="U10" s="42"/>
      <c r="V10" s="42"/>
      <c r="W10" s="42"/>
      <c r="X10" s="42"/>
      <c r="Y10" s="44"/>
    </row>
    <row r="11" spans="1:25" ht="13.5" customHeight="1">
      <c r="A11" s="441"/>
      <c r="B11" s="124"/>
      <c r="C11" s="124"/>
      <c r="D11" s="166" t="str">
        <f>入力シート!C4</f>
        <v>街第101号</v>
      </c>
      <c r="E11" s="166"/>
      <c r="F11" s="166"/>
      <c r="G11" s="166"/>
      <c r="H11" s="166"/>
      <c r="I11" s="166"/>
      <c r="J11" s="166"/>
      <c r="K11" s="166"/>
      <c r="L11" s="166"/>
      <c r="M11" s="166"/>
      <c r="N11" s="42"/>
      <c r="O11" s="42"/>
      <c r="P11" s="42"/>
      <c r="Q11" s="42"/>
      <c r="R11" s="42"/>
      <c r="S11" s="2884" t="str">
        <f>入力シート!C26</f>
        <v>(株）○○○○建設</v>
      </c>
      <c r="T11" s="2885"/>
      <c r="U11" s="2885"/>
      <c r="V11" s="2885"/>
      <c r="W11" s="2885"/>
      <c r="X11" s="2885"/>
      <c r="Y11" s="2886"/>
    </row>
    <row r="12" spans="1:25" ht="13.5" customHeight="1">
      <c r="A12" s="441"/>
      <c r="B12" s="2887" t="s">
        <v>165</v>
      </c>
      <c r="C12" s="2887"/>
      <c r="D12" s="2889" t="str">
        <f>入力シート!C10</f>
        <v>○○校区道路改良工事</v>
      </c>
      <c r="E12" s="2890"/>
      <c r="F12" s="2890"/>
      <c r="G12" s="2890"/>
      <c r="H12" s="2890"/>
      <c r="I12" s="2890"/>
      <c r="J12" s="2890"/>
      <c r="K12" s="2890"/>
      <c r="L12" s="2890"/>
      <c r="M12" s="2890"/>
      <c r="N12" s="2892" t="s">
        <v>180</v>
      </c>
      <c r="O12" s="2892"/>
      <c r="P12" s="2892"/>
      <c r="Q12" s="2892"/>
      <c r="R12" s="2892"/>
      <c r="S12" s="2885"/>
      <c r="T12" s="2885"/>
      <c r="U12" s="2885"/>
      <c r="V12" s="2885"/>
      <c r="W12" s="2885"/>
      <c r="X12" s="2885"/>
      <c r="Y12" s="2886"/>
    </row>
    <row r="13" spans="1:25">
      <c r="A13" s="441"/>
      <c r="B13" s="2888"/>
      <c r="C13" s="2888"/>
      <c r="D13" s="2891"/>
      <c r="E13" s="2891"/>
      <c r="F13" s="2891"/>
      <c r="G13" s="2891"/>
      <c r="H13" s="2891"/>
      <c r="I13" s="2891"/>
      <c r="J13" s="2891"/>
      <c r="K13" s="2891"/>
      <c r="L13" s="2891"/>
      <c r="M13" s="2891"/>
      <c r="N13" s="2893" t="s">
        <v>181</v>
      </c>
      <c r="O13" s="2893"/>
      <c r="P13" s="2893"/>
      <c r="Q13" s="2893"/>
      <c r="R13" s="2893"/>
      <c r="S13" s="2894" t="str">
        <f>入力シート!C16</f>
        <v>久留米次郎</v>
      </c>
      <c r="T13" s="2894"/>
      <c r="U13" s="2894"/>
      <c r="V13" s="2894"/>
      <c r="W13" s="2894"/>
      <c r="X13" s="2895"/>
      <c r="Y13" s="2896"/>
    </row>
    <row r="14" spans="1:25">
      <c r="A14" s="441"/>
      <c r="B14" s="42"/>
      <c r="C14" s="42"/>
      <c r="D14" s="42"/>
      <c r="E14" s="42"/>
      <c r="F14" s="42"/>
      <c r="G14" s="42"/>
      <c r="H14" s="42"/>
      <c r="I14" s="42"/>
      <c r="J14" s="42"/>
      <c r="K14" s="42"/>
      <c r="L14" s="42"/>
      <c r="M14" s="42"/>
      <c r="N14" s="42"/>
      <c r="O14" s="42"/>
      <c r="P14" s="42"/>
      <c r="Q14" s="42"/>
      <c r="R14" s="42"/>
      <c r="S14" s="42"/>
      <c r="T14" s="42"/>
      <c r="U14" s="42"/>
      <c r="V14" s="42"/>
      <c r="W14" s="42"/>
      <c r="X14" s="42"/>
      <c r="Y14" s="44"/>
    </row>
    <row r="15" spans="1:25" ht="16.350000000000001" customHeight="1">
      <c r="A15" s="441"/>
      <c r="B15" s="2873" t="s">
        <v>182</v>
      </c>
      <c r="C15" s="2873"/>
      <c r="D15" s="2873"/>
      <c r="E15" s="2873"/>
      <c r="F15" s="2873" t="s">
        <v>183</v>
      </c>
      <c r="G15" s="2873"/>
      <c r="H15" s="2873"/>
      <c r="I15" s="2873"/>
      <c r="J15" s="2873" t="s">
        <v>184</v>
      </c>
      <c r="K15" s="2873"/>
      <c r="L15" s="2873"/>
      <c r="M15" s="2873"/>
      <c r="N15" s="2873"/>
      <c r="O15" s="2873" t="s">
        <v>185</v>
      </c>
      <c r="P15" s="2873"/>
      <c r="Q15" s="2873"/>
      <c r="R15" s="2873"/>
      <c r="S15" s="2873"/>
      <c r="T15" s="2873" t="s">
        <v>186</v>
      </c>
      <c r="U15" s="2873"/>
      <c r="V15" s="2873"/>
      <c r="W15" s="2873"/>
      <c r="X15" s="2873"/>
      <c r="Y15" s="44"/>
    </row>
    <row r="16" spans="1:25" ht="16.350000000000001" customHeight="1">
      <c r="A16" s="441"/>
      <c r="B16" s="2874"/>
      <c r="C16" s="2874"/>
      <c r="D16" s="2874"/>
      <c r="E16" s="2874"/>
      <c r="F16" s="2874"/>
      <c r="G16" s="2874"/>
      <c r="H16" s="2874"/>
      <c r="I16" s="2874"/>
      <c r="J16" s="2874"/>
      <c r="K16" s="2874"/>
      <c r="L16" s="2874"/>
      <c r="M16" s="2874"/>
      <c r="N16" s="2874"/>
      <c r="O16" s="2875"/>
      <c r="P16" s="2875"/>
      <c r="Q16" s="2875"/>
      <c r="R16" s="2875"/>
      <c r="S16" s="2875"/>
      <c r="T16" s="2876"/>
      <c r="U16" s="2876"/>
      <c r="V16" s="2876"/>
      <c r="W16" s="2876"/>
      <c r="X16" s="2876"/>
      <c r="Y16" s="44"/>
    </row>
    <row r="17" spans="1:25" ht="16.350000000000001" customHeight="1">
      <c r="A17" s="441"/>
      <c r="B17" s="2874"/>
      <c r="C17" s="2874"/>
      <c r="D17" s="2874"/>
      <c r="E17" s="2874"/>
      <c r="F17" s="2874"/>
      <c r="G17" s="2874"/>
      <c r="H17" s="2874"/>
      <c r="I17" s="2874"/>
      <c r="J17" s="2874"/>
      <c r="K17" s="2874"/>
      <c r="L17" s="2874"/>
      <c r="M17" s="2874"/>
      <c r="N17" s="2874"/>
      <c r="O17" s="2875"/>
      <c r="P17" s="2875"/>
      <c r="Q17" s="2875"/>
      <c r="R17" s="2875"/>
      <c r="S17" s="2875"/>
      <c r="T17" s="2876"/>
      <c r="U17" s="2876"/>
      <c r="V17" s="2876"/>
      <c r="W17" s="2876"/>
      <c r="X17" s="2876"/>
      <c r="Y17" s="44"/>
    </row>
    <row r="18" spans="1:25" ht="16.350000000000001" customHeight="1">
      <c r="A18" s="441"/>
      <c r="B18" s="2874"/>
      <c r="C18" s="2874"/>
      <c r="D18" s="2874"/>
      <c r="E18" s="2874"/>
      <c r="F18" s="2874"/>
      <c r="G18" s="2874"/>
      <c r="H18" s="2874"/>
      <c r="I18" s="2874"/>
      <c r="J18" s="2874"/>
      <c r="K18" s="2874"/>
      <c r="L18" s="2874"/>
      <c r="M18" s="2874"/>
      <c r="N18" s="2874"/>
      <c r="O18" s="2875"/>
      <c r="P18" s="2875"/>
      <c r="Q18" s="2875"/>
      <c r="R18" s="2875"/>
      <c r="S18" s="2875"/>
      <c r="T18" s="2876"/>
      <c r="U18" s="2876"/>
      <c r="V18" s="2876"/>
      <c r="W18" s="2876"/>
      <c r="X18" s="2876"/>
      <c r="Y18" s="44"/>
    </row>
    <row r="19" spans="1:25" ht="16.350000000000001" customHeight="1">
      <c r="A19" s="441"/>
      <c r="B19" s="2874"/>
      <c r="C19" s="2874"/>
      <c r="D19" s="2874"/>
      <c r="E19" s="2874"/>
      <c r="F19" s="2874"/>
      <c r="G19" s="2874"/>
      <c r="H19" s="2874"/>
      <c r="I19" s="2874"/>
      <c r="J19" s="2874"/>
      <c r="K19" s="2874"/>
      <c r="L19" s="2874"/>
      <c r="M19" s="2874"/>
      <c r="N19" s="2874"/>
      <c r="O19" s="2875"/>
      <c r="P19" s="2875"/>
      <c r="Q19" s="2875"/>
      <c r="R19" s="2875"/>
      <c r="S19" s="2875"/>
      <c r="T19" s="2876"/>
      <c r="U19" s="2876"/>
      <c r="V19" s="2876"/>
      <c r="W19" s="2876"/>
      <c r="X19" s="2876"/>
      <c r="Y19" s="44"/>
    </row>
    <row r="20" spans="1:25" ht="16.350000000000001" customHeight="1">
      <c r="A20" s="441"/>
      <c r="B20" s="2874"/>
      <c r="C20" s="2874"/>
      <c r="D20" s="2874"/>
      <c r="E20" s="2874"/>
      <c r="F20" s="2874"/>
      <c r="G20" s="2874"/>
      <c r="H20" s="2874"/>
      <c r="I20" s="2874"/>
      <c r="J20" s="2874"/>
      <c r="K20" s="2874"/>
      <c r="L20" s="2874"/>
      <c r="M20" s="2874"/>
      <c r="N20" s="2874"/>
      <c r="O20" s="2875"/>
      <c r="P20" s="2875"/>
      <c r="Q20" s="2875"/>
      <c r="R20" s="2875"/>
      <c r="S20" s="2875"/>
      <c r="T20" s="2876"/>
      <c r="U20" s="2876"/>
      <c r="V20" s="2876"/>
      <c r="W20" s="2876"/>
      <c r="X20" s="2876"/>
      <c r="Y20" s="44"/>
    </row>
    <row r="21" spans="1:25" ht="16.350000000000001" customHeight="1">
      <c r="A21" s="441"/>
      <c r="B21" s="2874"/>
      <c r="C21" s="2874"/>
      <c r="D21" s="2874"/>
      <c r="E21" s="2874"/>
      <c r="F21" s="2874"/>
      <c r="G21" s="2874"/>
      <c r="H21" s="2874"/>
      <c r="I21" s="2874"/>
      <c r="J21" s="2874"/>
      <c r="K21" s="2874"/>
      <c r="L21" s="2874"/>
      <c r="M21" s="2874"/>
      <c r="N21" s="2874"/>
      <c r="O21" s="2875"/>
      <c r="P21" s="2875"/>
      <c r="Q21" s="2875"/>
      <c r="R21" s="2875"/>
      <c r="S21" s="2875"/>
      <c r="T21" s="2876"/>
      <c r="U21" s="2876"/>
      <c r="V21" s="2876"/>
      <c r="W21" s="2876"/>
      <c r="X21" s="2876"/>
      <c r="Y21" s="44"/>
    </row>
    <row r="22" spans="1:25" ht="16.350000000000001" customHeight="1">
      <c r="A22" s="441"/>
      <c r="B22" s="2874"/>
      <c r="C22" s="2874"/>
      <c r="D22" s="2874"/>
      <c r="E22" s="2874"/>
      <c r="F22" s="2874"/>
      <c r="G22" s="2874"/>
      <c r="H22" s="2874"/>
      <c r="I22" s="2874"/>
      <c r="J22" s="2874"/>
      <c r="K22" s="2874"/>
      <c r="L22" s="2874"/>
      <c r="M22" s="2874"/>
      <c r="N22" s="2874"/>
      <c r="O22" s="2875"/>
      <c r="P22" s="2875"/>
      <c r="Q22" s="2875"/>
      <c r="R22" s="2875"/>
      <c r="S22" s="2875"/>
      <c r="T22" s="2876"/>
      <c r="U22" s="2876"/>
      <c r="V22" s="2876"/>
      <c r="W22" s="2876"/>
      <c r="X22" s="2876"/>
      <c r="Y22" s="44"/>
    </row>
    <row r="23" spans="1:25" ht="16.350000000000001" customHeight="1">
      <c r="A23" s="441"/>
      <c r="B23" s="2874"/>
      <c r="C23" s="2874"/>
      <c r="D23" s="2874"/>
      <c r="E23" s="2874"/>
      <c r="F23" s="2874"/>
      <c r="G23" s="2874"/>
      <c r="H23" s="2874"/>
      <c r="I23" s="2874"/>
      <c r="J23" s="2874"/>
      <c r="K23" s="2874"/>
      <c r="L23" s="2874"/>
      <c r="M23" s="2874"/>
      <c r="N23" s="2874"/>
      <c r="O23" s="2875"/>
      <c r="P23" s="2875"/>
      <c r="Q23" s="2875"/>
      <c r="R23" s="2875"/>
      <c r="S23" s="2875"/>
      <c r="T23" s="2876"/>
      <c r="U23" s="2876"/>
      <c r="V23" s="2876"/>
      <c r="W23" s="2876"/>
      <c r="X23" s="2876"/>
      <c r="Y23" s="44"/>
    </row>
    <row r="24" spans="1:25">
      <c r="A24" s="441"/>
      <c r="B24" s="42"/>
      <c r="C24" s="42"/>
      <c r="D24" s="42"/>
      <c r="E24" s="42"/>
      <c r="F24" s="42"/>
      <c r="G24" s="42"/>
      <c r="H24" s="42"/>
      <c r="I24" s="42"/>
      <c r="J24" s="42"/>
      <c r="K24" s="42"/>
      <c r="L24" s="42"/>
      <c r="M24" s="42"/>
      <c r="N24" s="42"/>
      <c r="O24" s="42"/>
      <c r="P24" s="42"/>
      <c r="Q24" s="42"/>
      <c r="R24" s="42"/>
      <c r="S24" s="42"/>
      <c r="T24" s="42"/>
      <c r="U24" s="42"/>
      <c r="V24" s="42"/>
      <c r="W24" s="42"/>
      <c r="X24" s="42"/>
      <c r="Y24" s="44"/>
    </row>
    <row r="25" spans="1:25">
      <c r="A25" s="52"/>
      <c r="B25" s="53"/>
      <c r="C25" s="53"/>
      <c r="D25" s="53"/>
      <c r="E25" s="53"/>
      <c r="F25" s="53"/>
      <c r="G25" s="53"/>
      <c r="H25" s="53"/>
      <c r="I25" s="53"/>
      <c r="J25" s="53"/>
      <c r="K25" s="53"/>
      <c r="L25" s="53"/>
      <c r="M25" s="53"/>
      <c r="N25" s="53"/>
      <c r="O25" s="53"/>
      <c r="P25" s="53"/>
      <c r="Q25" s="53"/>
      <c r="R25" s="53"/>
      <c r="S25" s="53"/>
      <c r="T25" s="53"/>
      <c r="U25" s="53"/>
      <c r="V25" s="53"/>
      <c r="W25" s="53"/>
      <c r="X25" s="53"/>
      <c r="Y25" s="54"/>
    </row>
    <row r="26" spans="1:25">
      <c r="A26" s="441"/>
      <c r="B26" s="42"/>
      <c r="C26" s="42"/>
      <c r="D26" s="42"/>
      <c r="E26" s="42"/>
      <c r="F26" s="42"/>
      <c r="G26" s="42"/>
      <c r="H26" s="42"/>
      <c r="I26" s="42"/>
      <c r="J26" s="42"/>
      <c r="K26" s="42"/>
      <c r="L26" s="42"/>
      <c r="M26" s="42"/>
      <c r="N26" s="42"/>
      <c r="O26" s="120"/>
      <c r="P26" s="130"/>
      <c r="Q26" s="120" t="s">
        <v>164</v>
      </c>
      <c r="R26" s="2865" t="s">
        <v>345</v>
      </c>
      <c r="S26" s="2865"/>
      <c r="T26" s="2865"/>
      <c r="U26" s="2865"/>
      <c r="V26" s="2865"/>
      <c r="W26" s="2865"/>
      <c r="X26" s="2865"/>
      <c r="Y26" s="44"/>
    </row>
    <row r="27" spans="1:25">
      <c r="A27" s="442"/>
      <c r="B27" s="49"/>
      <c r="C27" s="49"/>
      <c r="D27" s="49"/>
      <c r="E27" s="49"/>
      <c r="F27" s="49"/>
      <c r="G27" s="49"/>
      <c r="H27" s="49"/>
      <c r="I27" s="49"/>
      <c r="J27" s="49"/>
      <c r="K27" s="49"/>
      <c r="L27" s="49"/>
      <c r="M27" s="49"/>
      <c r="N27" s="49"/>
      <c r="O27" s="49"/>
      <c r="P27" s="49"/>
      <c r="Q27" s="49"/>
      <c r="R27" s="49"/>
      <c r="S27" s="49"/>
      <c r="T27" s="49"/>
      <c r="U27" s="49"/>
      <c r="V27" s="49"/>
      <c r="W27" s="49"/>
      <c r="X27" s="49"/>
      <c r="Y27" s="55"/>
    </row>
    <row r="28" spans="1:25" ht="26.1" customHeight="1">
      <c r="A28" s="2866" t="s">
        <v>187</v>
      </c>
      <c r="B28" s="2867"/>
      <c r="C28" s="2867"/>
      <c r="D28" s="2867"/>
      <c r="E28" s="2867"/>
      <c r="F28" s="2867"/>
      <c r="G28" s="2867"/>
      <c r="H28" s="2867"/>
      <c r="I28" s="2867"/>
      <c r="J28" s="2867"/>
      <c r="K28" s="2867"/>
      <c r="L28" s="2867"/>
      <c r="M28" s="2867"/>
      <c r="N28" s="2867"/>
      <c r="O28" s="2867"/>
      <c r="P28" s="2867"/>
      <c r="Q28" s="2867"/>
      <c r="R28" s="2867"/>
      <c r="S28" s="2867"/>
      <c r="T28" s="2867"/>
      <c r="U28" s="2867"/>
      <c r="V28" s="2867"/>
      <c r="W28" s="2867"/>
      <c r="X28" s="2867"/>
      <c r="Y28" s="2868"/>
    </row>
    <row r="29" spans="1:25">
      <c r="A29" s="442"/>
      <c r="B29" s="49"/>
      <c r="C29" s="49"/>
      <c r="D29" s="49"/>
      <c r="E29" s="49"/>
      <c r="F29" s="49"/>
      <c r="G29" s="49"/>
      <c r="H29" s="49"/>
      <c r="I29" s="49"/>
      <c r="J29" s="49"/>
      <c r="K29" s="49"/>
      <c r="L29" s="49"/>
      <c r="M29" s="49"/>
      <c r="N29" s="49"/>
      <c r="O29" s="49"/>
      <c r="P29" s="49"/>
      <c r="Q29" s="49"/>
      <c r="R29" s="49"/>
      <c r="S29" s="49"/>
      <c r="T29" s="49"/>
      <c r="U29" s="49"/>
      <c r="V29" s="49"/>
      <c r="W29" s="49"/>
      <c r="X29" s="49"/>
      <c r="Y29" s="55"/>
    </row>
    <row r="30" spans="1:25">
      <c r="A30" s="443"/>
      <c r="B30" s="125" t="s">
        <v>268</v>
      </c>
      <c r="C30" s="118"/>
      <c r="D30" s="118"/>
      <c r="E30" s="118"/>
      <c r="F30" s="118"/>
      <c r="G30" s="118"/>
      <c r="H30" s="118"/>
      <c r="I30" s="118"/>
      <c r="J30" s="118"/>
      <c r="K30" s="118"/>
      <c r="L30" s="118"/>
      <c r="M30" s="118"/>
      <c r="N30" s="118"/>
      <c r="O30" s="118"/>
      <c r="P30" s="118"/>
      <c r="Q30" s="118"/>
      <c r="R30" s="118"/>
      <c r="S30" s="118"/>
      <c r="T30" s="118"/>
      <c r="U30" s="118"/>
      <c r="V30" s="118"/>
      <c r="W30" s="118"/>
      <c r="X30" s="118"/>
      <c r="Y30" s="119"/>
    </row>
    <row r="31" spans="1:25">
      <c r="A31" s="441"/>
      <c r="B31" s="42"/>
      <c r="C31" s="42"/>
      <c r="D31" s="42"/>
      <c r="E31" s="42"/>
      <c r="F31" s="42"/>
      <c r="G31" s="42"/>
      <c r="H31" s="42"/>
      <c r="I31" s="42"/>
      <c r="J31" s="42"/>
      <c r="K31" s="42"/>
      <c r="L31" s="42"/>
      <c r="M31" s="42"/>
      <c r="N31" s="42"/>
      <c r="O31" s="42"/>
      <c r="P31" s="130"/>
      <c r="Q31" s="130"/>
      <c r="R31" s="130"/>
      <c r="S31" s="120" t="s">
        <v>188</v>
      </c>
      <c r="T31" s="2872" t="str">
        <f>入力シート!C8</f>
        <v>久留米太郎</v>
      </c>
      <c r="U31" s="2872"/>
      <c r="V31" s="2872"/>
      <c r="W31" s="2872"/>
      <c r="X31" s="2872"/>
      <c r="Y31" s="44"/>
    </row>
    <row r="32" spans="1:25">
      <c r="A32" s="441"/>
      <c r="B32" s="42"/>
      <c r="C32" s="42"/>
      <c r="D32" s="42"/>
      <c r="E32" s="42"/>
      <c r="F32" s="42"/>
      <c r="G32" s="42"/>
      <c r="H32" s="42"/>
      <c r="I32" s="42"/>
      <c r="J32" s="42"/>
      <c r="K32" s="42"/>
      <c r="L32" s="42"/>
      <c r="M32" s="42"/>
      <c r="N32" s="42"/>
      <c r="O32" s="42"/>
      <c r="P32" s="42"/>
      <c r="Q32" s="42"/>
      <c r="R32" s="42"/>
      <c r="S32" s="42"/>
      <c r="T32" s="42"/>
      <c r="U32" s="42"/>
      <c r="V32" s="42"/>
      <c r="W32" s="42"/>
      <c r="X32" s="42"/>
      <c r="Y32" s="44"/>
    </row>
    <row r="33" spans="1:25" ht="16.350000000000001" customHeight="1">
      <c r="A33" s="441"/>
      <c r="B33" s="2873" t="s">
        <v>189</v>
      </c>
      <c r="C33" s="2873"/>
      <c r="D33" s="2873"/>
      <c r="E33" s="2873"/>
      <c r="F33" s="2873" t="s">
        <v>190</v>
      </c>
      <c r="G33" s="2873"/>
      <c r="H33" s="2873"/>
      <c r="I33" s="2873"/>
      <c r="J33" s="2873" t="s">
        <v>184</v>
      </c>
      <c r="K33" s="2873"/>
      <c r="L33" s="2873"/>
      <c r="M33" s="2873"/>
      <c r="N33" s="2873"/>
      <c r="O33" s="2873" t="s">
        <v>191</v>
      </c>
      <c r="P33" s="2873"/>
      <c r="Q33" s="2873"/>
      <c r="R33" s="2873"/>
      <c r="S33" s="2873"/>
      <c r="T33" s="2873" t="s">
        <v>192</v>
      </c>
      <c r="U33" s="2873"/>
      <c r="V33" s="2873"/>
      <c r="W33" s="2873"/>
      <c r="X33" s="2873"/>
      <c r="Y33" s="44"/>
    </row>
    <row r="34" spans="1:25" ht="16.350000000000001" customHeight="1">
      <c r="A34" s="441"/>
      <c r="B34" s="2870">
        <f>B16</f>
        <v>0</v>
      </c>
      <c r="C34" s="2870"/>
      <c r="D34" s="2870"/>
      <c r="E34" s="2870"/>
      <c r="F34" s="2870">
        <f>F16</f>
        <v>0</v>
      </c>
      <c r="G34" s="2870"/>
      <c r="H34" s="2870"/>
      <c r="I34" s="2870"/>
      <c r="J34" s="2870">
        <f>J16</f>
        <v>0</v>
      </c>
      <c r="K34" s="2870"/>
      <c r="L34" s="2870"/>
      <c r="M34" s="2870"/>
      <c r="N34" s="2870"/>
      <c r="O34" s="2875"/>
      <c r="P34" s="2875"/>
      <c r="Q34" s="2875"/>
      <c r="R34" s="2875"/>
      <c r="S34" s="2875"/>
      <c r="T34" s="2871"/>
      <c r="U34" s="2871"/>
      <c r="V34" s="2871"/>
      <c r="W34" s="2871"/>
      <c r="X34" s="2871"/>
      <c r="Y34" s="44"/>
    </row>
    <row r="35" spans="1:25" ht="16.350000000000001" customHeight="1">
      <c r="A35" s="441"/>
      <c r="B35" s="2870">
        <f t="shared" ref="B35:B41" si="0">B17</f>
        <v>0</v>
      </c>
      <c r="C35" s="2870"/>
      <c r="D35" s="2870"/>
      <c r="E35" s="2870"/>
      <c r="F35" s="2870">
        <f t="shared" ref="F35:F41" si="1">F17</f>
        <v>0</v>
      </c>
      <c r="G35" s="2870"/>
      <c r="H35" s="2870"/>
      <c r="I35" s="2870"/>
      <c r="J35" s="2870">
        <f t="shared" ref="J35:J41" si="2">J17</f>
        <v>0</v>
      </c>
      <c r="K35" s="2870"/>
      <c r="L35" s="2870"/>
      <c r="M35" s="2870"/>
      <c r="N35" s="2870"/>
      <c r="O35" s="2875"/>
      <c r="P35" s="2875"/>
      <c r="Q35" s="2875"/>
      <c r="R35" s="2875"/>
      <c r="S35" s="2875"/>
      <c r="T35" s="2871"/>
      <c r="U35" s="2871"/>
      <c r="V35" s="2871"/>
      <c r="W35" s="2871"/>
      <c r="X35" s="2871"/>
      <c r="Y35" s="44"/>
    </row>
    <row r="36" spans="1:25" ht="16.350000000000001" customHeight="1">
      <c r="A36" s="441"/>
      <c r="B36" s="2870">
        <f t="shared" si="0"/>
        <v>0</v>
      </c>
      <c r="C36" s="2870"/>
      <c r="D36" s="2870"/>
      <c r="E36" s="2870"/>
      <c r="F36" s="2870">
        <f t="shared" si="1"/>
        <v>0</v>
      </c>
      <c r="G36" s="2870"/>
      <c r="H36" s="2870"/>
      <c r="I36" s="2870"/>
      <c r="J36" s="2870">
        <f t="shared" si="2"/>
        <v>0</v>
      </c>
      <c r="K36" s="2870"/>
      <c r="L36" s="2870"/>
      <c r="M36" s="2870"/>
      <c r="N36" s="2870"/>
      <c r="O36" s="2875"/>
      <c r="P36" s="2875"/>
      <c r="Q36" s="2875"/>
      <c r="R36" s="2875"/>
      <c r="S36" s="2875"/>
      <c r="T36" s="2871"/>
      <c r="U36" s="2871"/>
      <c r="V36" s="2871"/>
      <c r="W36" s="2871"/>
      <c r="X36" s="2871"/>
      <c r="Y36" s="44"/>
    </row>
    <row r="37" spans="1:25" ht="16.350000000000001" customHeight="1">
      <c r="A37" s="441"/>
      <c r="B37" s="2870">
        <f t="shared" si="0"/>
        <v>0</v>
      </c>
      <c r="C37" s="2870"/>
      <c r="D37" s="2870"/>
      <c r="E37" s="2870"/>
      <c r="F37" s="2870">
        <f t="shared" si="1"/>
        <v>0</v>
      </c>
      <c r="G37" s="2870"/>
      <c r="H37" s="2870"/>
      <c r="I37" s="2870"/>
      <c r="J37" s="2870">
        <f t="shared" si="2"/>
        <v>0</v>
      </c>
      <c r="K37" s="2870"/>
      <c r="L37" s="2870"/>
      <c r="M37" s="2870"/>
      <c r="N37" s="2870"/>
      <c r="O37" s="2875"/>
      <c r="P37" s="2875"/>
      <c r="Q37" s="2875"/>
      <c r="R37" s="2875"/>
      <c r="S37" s="2875"/>
      <c r="T37" s="2871"/>
      <c r="U37" s="2871"/>
      <c r="V37" s="2871"/>
      <c r="W37" s="2871"/>
      <c r="X37" s="2871"/>
      <c r="Y37" s="44"/>
    </row>
    <row r="38" spans="1:25" ht="16.350000000000001" customHeight="1">
      <c r="A38" s="441"/>
      <c r="B38" s="2870">
        <f t="shared" si="0"/>
        <v>0</v>
      </c>
      <c r="C38" s="2870"/>
      <c r="D38" s="2870"/>
      <c r="E38" s="2870"/>
      <c r="F38" s="2870">
        <f t="shared" si="1"/>
        <v>0</v>
      </c>
      <c r="G38" s="2870"/>
      <c r="H38" s="2870"/>
      <c r="I38" s="2870"/>
      <c r="J38" s="2870">
        <f t="shared" si="2"/>
        <v>0</v>
      </c>
      <c r="K38" s="2870"/>
      <c r="L38" s="2870"/>
      <c r="M38" s="2870"/>
      <c r="N38" s="2870"/>
      <c r="O38" s="2875"/>
      <c r="P38" s="2875"/>
      <c r="Q38" s="2875"/>
      <c r="R38" s="2875"/>
      <c r="S38" s="2875"/>
      <c r="T38" s="2871"/>
      <c r="U38" s="2871"/>
      <c r="V38" s="2871"/>
      <c r="W38" s="2871"/>
      <c r="X38" s="2871"/>
      <c r="Y38" s="44"/>
    </row>
    <row r="39" spans="1:25" ht="16.350000000000001" customHeight="1">
      <c r="A39" s="441"/>
      <c r="B39" s="2870">
        <f t="shared" si="0"/>
        <v>0</v>
      </c>
      <c r="C39" s="2870"/>
      <c r="D39" s="2870"/>
      <c r="E39" s="2870"/>
      <c r="F39" s="2870">
        <f t="shared" si="1"/>
        <v>0</v>
      </c>
      <c r="G39" s="2870"/>
      <c r="H39" s="2870"/>
      <c r="I39" s="2870"/>
      <c r="J39" s="2870">
        <f t="shared" si="2"/>
        <v>0</v>
      </c>
      <c r="K39" s="2870"/>
      <c r="L39" s="2870"/>
      <c r="M39" s="2870"/>
      <c r="N39" s="2870"/>
      <c r="O39" s="2875"/>
      <c r="P39" s="2875"/>
      <c r="Q39" s="2875"/>
      <c r="R39" s="2875"/>
      <c r="S39" s="2875"/>
      <c r="T39" s="2871"/>
      <c r="U39" s="2871"/>
      <c r="V39" s="2871"/>
      <c r="W39" s="2871"/>
      <c r="X39" s="2871"/>
      <c r="Y39" s="44"/>
    </row>
    <row r="40" spans="1:25" ht="16.350000000000001" customHeight="1">
      <c r="A40" s="441"/>
      <c r="B40" s="2870">
        <f t="shared" si="0"/>
        <v>0</v>
      </c>
      <c r="C40" s="2870"/>
      <c r="D40" s="2870"/>
      <c r="E40" s="2870"/>
      <c r="F40" s="2870">
        <f t="shared" si="1"/>
        <v>0</v>
      </c>
      <c r="G40" s="2870"/>
      <c r="H40" s="2870"/>
      <c r="I40" s="2870"/>
      <c r="J40" s="2870">
        <f t="shared" si="2"/>
        <v>0</v>
      </c>
      <c r="K40" s="2870"/>
      <c r="L40" s="2870"/>
      <c r="M40" s="2870"/>
      <c r="N40" s="2870"/>
      <c r="O40" s="2875"/>
      <c r="P40" s="2875"/>
      <c r="Q40" s="2875"/>
      <c r="R40" s="2875"/>
      <c r="S40" s="2875"/>
      <c r="T40" s="2871"/>
      <c r="U40" s="2871"/>
      <c r="V40" s="2871"/>
      <c r="W40" s="2871"/>
      <c r="X40" s="2871"/>
      <c r="Y40" s="44"/>
    </row>
    <row r="41" spans="1:25" ht="16.350000000000001" customHeight="1">
      <c r="A41" s="441"/>
      <c r="B41" s="2870">
        <f t="shared" si="0"/>
        <v>0</v>
      </c>
      <c r="C41" s="2870"/>
      <c r="D41" s="2870"/>
      <c r="E41" s="2870"/>
      <c r="F41" s="2870">
        <f t="shared" si="1"/>
        <v>0</v>
      </c>
      <c r="G41" s="2870"/>
      <c r="H41" s="2870"/>
      <c r="I41" s="2870"/>
      <c r="J41" s="2870">
        <f t="shared" si="2"/>
        <v>0</v>
      </c>
      <c r="K41" s="2870"/>
      <c r="L41" s="2870"/>
      <c r="M41" s="2870"/>
      <c r="N41" s="2870"/>
      <c r="O41" s="2875"/>
      <c r="P41" s="2875"/>
      <c r="Q41" s="2875"/>
      <c r="R41" s="2875"/>
      <c r="S41" s="2875"/>
      <c r="T41" s="2871"/>
      <c r="U41" s="2871"/>
      <c r="V41" s="2871"/>
      <c r="W41" s="2871"/>
      <c r="X41" s="2871"/>
      <c r="Y41" s="44"/>
    </row>
    <row r="42" spans="1:25">
      <c r="A42" s="441"/>
      <c r="B42" s="42"/>
      <c r="C42" s="42"/>
      <c r="D42" s="42"/>
      <c r="E42" s="42"/>
      <c r="F42" s="42"/>
      <c r="G42" s="42"/>
      <c r="H42" s="42"/>
      <c r="I42" s="42"/>
      <c r="J42" s="42"/>
      <c r="K42" s="42"/>
      <c r="L42" s="42"/>
      <c r="M42" s="42"/>
      <c r="N42" s="42"/>
      <c r="O42" s="42"/>
      <c r="P42" s="42"/>
      <c r="Q42" s="42"/>
      <c r="R42" s="42"/>
      <c r="S42" s="42"/>
      <c r="T42" s="42"/>
      <c r="U42" s="42"/>
      <c r="V42" s="42"/>
      <c r="W42" s="42"/>
      <c r="X42" s="42"/>
      <c r="Y42" s="44"/>
    </row>
    <row r="43" spans="1:25">
      <c r="A43" s="52"/>
      <c r="B43" s="53"/>
      <c r="C43" s="53"/>
      <c r="D43" s="53"/>
      <c r="E43" s="53"/>
      <c r="F43" s="53"/>
      <c r="G43" s="53"/>
      <c r="H43" s="53"/>
      <c r="I43" s="53"/>
      <c r="J43" s="53"/>
      <c r="K43" s="53"/>
      <c r="L43" s="53"/>
      <c r="M43" s="53"/>
      <c r="N43" s="53"/>
      <c r="O43" s="53"/>
      <c r="P43" s="53"/>
      <c r="Q43" s="53"/>
      <c r="R43" s="53"/>
      <c r="S43" s="53"/>
      <c r="T43" s="53"/>
      <c r="U43" s="53"/>
      <c r="V43" s="53"/>
      <c r="W43" s="53"/>
      <c r="X43" s="53"/>
      <c r="Y43" s="54"/>
    </row>
    <row r="44" spans="1:25">
      <c r="A44" s="441"/>
      <c r="B44" s="42"/>
      <c r="C44" s="42"/>
      <c r="D44" s="42"/>
      <c r="E44" s="42"/>
      <c r="F44" s="42"/>
      <c r="G44" s="42"/>
      <c r="H44" s="42"/>
      <c r="I44" s="42"/>
      <c r="J44" s="42"/>
      <c r="K44" s="42"/>
      <c r="L44" s="42"/>
      <c r="M44" s="42"/>
      <c r="N44" s="42"/>
      <c r="O44" s="120"/>
      <c r="P44" s="130"/>
      <c r="Q44" s="120" t="s">
        <v>164</v>
      </c>
      <c r="R44" s="2865"/>
      <c r="S44" s="2865"/>
      <c r="T44" s="2865"/>
      <c r="U44" s="2865"/>
      <c r="V44" s="2865"/>
      <c r="W44" s="2865"/>
      <c r="X44" s="2865"/>
      <c r="Y44" s="44"/>
    </row>
    <row r="45" spans="1:25">
      <c r="A45" s="441"/>
      <c r="B45" s="42"/>
      <c r="C45" s="42"/>
      <c r="D45" s="42"/>
      <c r="E45" s="42"/>
      <c r="F45" s="42"/>
      <c r="G45" s="42"/>
      <c r="H45" s="42"/>
      <c r="I45" s="42"/>
      <c r="J45" s="42"/>
      <c r="K45" s="42"/>
      <c r="L45" s="42"/>
      <c r="M45" s="42"/>
      <c r="N45" s="42"/>
      <c r="O45" s="42"/>
      <c r="P45" s="42"/>
      <c r="Q45" s="42"/>
      <c r="R45" s="42"/>
      <c r="S45" s="42"/>
      <c r="T45" s="42"/>
      <c r="U45" s="42"/>
      <c r="V45" s="42"/>
      <c r="W45" s="42"/>
      <c r="X45" s="42"/>
      <c r="Y45" s="44"/>
    </row>
    <row r="46" spans="1:25" ht="21">
      <c r="A46" s="2866" t="s">
        <v>193</v>
      </c>
      <c r="B46" s="2867"/>
      <c r="C46" s="2867"/>
      <c r="D46" s="2867"/>
      <c r="E46" s="2867"/>
      <c r="F46" s="2867"/>
      <c r="G46" s="2867"/>
      <c r="H46" s="2867"/>
      <c r="I46" s="2867"/>
      <c r="J46" s="2867"/>
      <c r="K46" s="2867"/>
      <c r="L46" s="2867"/>
      <c r="M46" s="2867"/>
      <c r="N46" s="2867"/>
      <c r="O46" s="2867"/>
      <c r="P46" s="2867"/>
      <c r="Q46" s="2867"/>
      <c r="R46" s="2867"/>
      <c r="S46" s="2867"/>
      <c r="T46" s="2867"/>
      <c r="U46" s="2867"/>
      <c r="V46" s="2867"/>
      <c r="W46" s="2867"/>
      <c r="X46" s="2867"/>
      <c r="Y46" s="2868"/>
    </row>
    <row r="47" spans="1:25">
      <c r="A47" s="441"/>
      <c r="B47" s="42"/>
      <c r="C47" s="42"/>
      <c r="D47" s="42"/>
      <c r="E47" s="42"/>
      <c r="F47" s="42"/>
      <c r="G47" s="42"/>
      <c r="H47" s="42"/>
      <c r="I47" s="42"/>
      <c r="J47" s="42"/>
      <c r="K47" s="42"/>
      <c r="L47" s="42"/>
      <c r="M47" s="42"/>
      <c r="N47" s="42"/>
      <c r="O47" s="42"/>
      <c r="P47" s="42"/>
      <c r="Q47" s="42"/>
      <c r="R47" s="42"/>
      <c r="S47" s="42"/>
      <c r="T47" s="42"/>
      <c r="U47" s="42"/>
      <c r="V47" s="42"/>
      <c r="W47" s="42"/>
      <c r="X47" s="42"/>
      <c r="Y47" s="44"/>
    </row>
    <row r="48" spans="1:25">
      <c r="A48" s="441"/>
      <c r="B48" s="49" t="s">
        <v>194</v>
      </c>
      <c r="C48" s="42"/>
      <c r="D48" s="42"/>
      <c r="E48" s="42"/>
      <c r="F48" s="42"/>
      <c r="G48" s="42"/>
      <c r="H48" s="42"/>
      <c r="I48" s="42"/>
      <c r="J48" s="42"/>
      <c r="K48" s="42"/>
      <c r="L48" s="42"/>
      <c r="M48" s="42"/>
      <c r="N48" s="42"/>
      <c r="O48" s="42"/>
      <c r="P48" s="42"/>
      <c r="Q48" s="42"/>
      <c r="R48" s="42"/>
      <c r="S48" s="42"/>
      <c r="T48" s="42"/>
      <c r="U48" s="42"/>
      <c r="V48" s="42"/>
      <c r="W48" s="42"/>
      <c r="X48" s="42"/>
      <c r="Y48" s="44"/>
    </row>
    <row r="49" spans="1:25">
      <c r="A49" s="444"/>
      <c r="B49" s="42"/>
      <c r="C49" s="42"/>
      <c r="D49" s="42"/>
      <c r="E49" s="42"/>
      <c r="F49" s="42"/>
      <c r="G49" s="42"/>
      <c r="H49" s="42"/>
      <c r="I49" s="42"/>
      <c r="J49" s="42"/>
      <c r="K49" s="42"/>
      <c r="L49" s="42"/>
      <c r="M49" s="42"/>
      <c r="N49" s="42"/>
      <c r="O49" s="42"/>
      <c r="P49" s="42"/>
      <c r="Q49" s="42"/>
      <c r="R49" s="42"/>
      <c r="S49" s="42"/>
      <c r="T49" s="42"/>
      <c r="U49" s="42"/>
      <c r="V49" s="42"/>
      <c r="W49" s="42"/>
      <c r="X49" s="42"/>
      <c r="Y49" s="44"/>
    </row>
    <row r="50" spans="1:25">
      <c r="A50" s="441"/>
      <c r="B50" s="42"/>
      <c r="C50" s="42"/>
      <c r="D50" s="42"/>
      <c r="E50" s="42"/>
      <c r="F50" s="42"/>
      <c r="G50" s="42"/>
      <c r="H50" s="42"/>
      <c r="I50" s="42"/>
      <c r="J50" s="42"/>
      <c r="K50" s="42"/>
      <c r="L50" s="42"/>
      <c r="M50" s="42"/>
      <c r="N50" s="42"/>
      <c r="O50" s="388"/>
      <c r="P50" s="388"/>
      <c r="Q50" s="388"/>
      <c r="R50" s="121" t="s">
        <v>188</v>
      </c>
      <c r="S50" s="2869"/>
      <c r="T50" s="2869"/>
      <c r="U50" s="2869"/>
      <c r="V50" s="2869"/>
      <c r="W50" s="2869"/>
      <c r="X50" s="46"/>
      <c r="Y50" s="44"/>
    </row>
    <row r="51" spans="1:25">
      <c r="A51" s="445"/>
      <c r="B51" s="46"/>
      <c r="C51" s="46"/>
      <c r="D51" s="46"/>
      <c r="E51" s="46"/>
      <c r="F51" s="46"/>
      <c r="G51" s="46"/>
      <c r="H51" s="46"/>
      <c r="I51" s="46"/>
      <c r="J51" s="46"/>
      <c r="K51" s="46"/>
      <c r="L51" s="46"/>
      <c r="M51" s="46"/>
      <c r="N51" s="46"/>
      <c r="O51" s="46"/>
      <c r="P51" s="46"/>
      <c r="Q51" s="46"/>
      <c r="R51" s="46"/>
      <c r="S51" s="46"/>
      <c r="T51" s="46"/>
      <c r="U51" s="46"/>
      <c r="V51" s="46"/>
      <c r="W51" s="46"/>
      <c r="X51" s="46"/>
      <c r="Y51" s="47"/>
    </row>
  </sheetData>
  <mergeCells count="105">
    <mergeCell ref="R44:X44"/>
    <mergeCell ref="A46:Y46"/>
    <mergeCell ref="S50:W50"/>
    <mergeCell ref="B40:E40"/>
    <mergeCell ref="F40:I40"/>
    <mergeCell ref="J40:N40"/>
    <mergeCell ref="O40:S40"/>
    <mergeCell ref="T40:X40"/>
    <mergeCell ref="B41:E41"/>
    <mergeCell ref="F41:I41"/>
    <mergeCell ref="J41:N41"/>
    <mergeCell ref="O41:S41"/>
    <mergeCell ref="T41:X41"/>
    <mergeCell ref="B38:E38"/>
    <mergeCell ref="F38:I38"/>
    <mergeCell ref="J38:N38"/>
    <mergeCell ref="O38:S38"/>
    <mergeCell ref="T38:X38"/>
    <mergeCell ref="B39:E39"/>
    <mergeCell ref="F39:I39"/>
    <mergeCell ref="J39:N39"/>
    <mergeCell ref="O39:S39"/>
    <mergeCell ref="T39:X39"/>
    <mergeCell ref="B36:E36"/>
    <mergeCell ref="F36:I36"/>
    <mergeCell ref="J36:N36"/>
    <mergeCell ref="O36:S36"/>
    <mergeCell ref="T36:X36"/>
    <mergeCell ref="B37:E37"/>
    <mergeCell ref="F37:I37"/>
    <mergeCell ref="J37:N37"/>
    <mergeCell ref="O37:S37"/>
    <mergeCell ref="T37:X37"/>
    <mergeCell ref="B34:E34"/>
    <mergeCell ref="F34:I34"/>
    <mergeCell ref="J34:N34"/>
    <mergeCell ref="O34:S34"/>
    <mergeCell ref="T34:X34"/>
    <mergeCell ref="B35:E35"/>
    <mergeCell ref="F35:I35"/>
    <mergeCell ref="J35:N35"/>
    <mergeCell ref="O35:S35"/>
    <mergeCell ref="T35:X35"/>
    <mergeCell ref="A28:Y28"/>
    <mergeCell ref="T31:X31"/>
    <mergeCell ref="B33:E33"/>
    <mergeCell ref="F33:I33"/>
    <mergeCell ref="J33:N33"/>
    <mergeCell ref="O33:S33"/>
    <mergeCell ref="T33:X33"/>
    <mergeCell ref="B23:E23"/>
    <mergeCell ref="F23:I23"/>
    <mergeCell ref="J23:N23"/>
    <mergeCell ref="O23:S23"/>
    <mergeCell ref="T23:X23"/>
    <mergeCell ref="R26:X26"/>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A4:Y4"/>
    <mergeCell ref="A5:Y5"/>
    <mergeCell ref="R7:X7"/>
    <mergeCell ref="S11:Y12"/>
    <mergeCell ref="B12:C13"/>
    <mergeCell ref="D12:M13"/>
    <mergeCell ref="N12:R12"/>
    <mergeCell ref="N13:R13"/>
    <mergeCell ref="S13:Y13"/>
  </mergeCells>
  <phoneticPr fontId="14"/>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24"/>
  <sheetViews>
    <sheetView view="pageBreakPreview" zoomScale="80" zoomScaleNormal="85" zoomScaleSheetLayoutView="80" workbookViewId="0">
      <selection activeCell="O3" sqref="O3:U3"/>
    </sheetView>
  </sheetViews>
  <sheetFormatPr defaultColWidth="4" defaultRowHeight="13.2"/>
  <cols>
    <col min="1" max="1" width="4" style="1" customWidth="1"/>
    <col min="2" max="2" width="6" style="1" customWidth="1"/>
    <col min="3" max="16384" width="4" style="1"/>
  </cols>
  <sheetData>
    <row r="1" spans="1:21">
      <c r="A1" s="1" t="s">
        <v>35</v>
      </c>
    </row>
    <row r="2" spans="1:21" ht="19.5" customHeight="1">
      <c r="A2" s="3"/>
      <c r="B2" s="4"/>
      <c r="C2" s="4"/>
      <c r="D2" s="4"/>
      <c r="E2" s="4"/>
      <c r="F2" s="4"/>
      <c r="G2" s="4"/>
      <c r="H2" s="4"/>
      <c r="I2" s="4"/>
      <c r="J2" s="4"/>
      <c r="K2" s="4"/>
      <c r="L2" s="4"/>
      <c r="M2" s="4"/>
      <c r="N2" s="4"/>
      <c r="O2" s="4"/>
      <c r="P2" s="4"/>
      <c r="Q2" s="4"/>
      <c r="R2" s="4"/>
      <c r="S2" s="4"/>
      <c r="T2" s="4"/>
      <c r="U2" s="5"/>
    </row>
    <row r="3" spans="1:21" ht="19.5" customHeight="1">
      <c r="A3" s="7"/>
      <c r="B3" s="2"/>
      <c r="C3" s="2"/>
      <c r="D3" s="2"/>
      <c r="E3" s="2"/>
      <c r="F3" s="2"/>
      <c r="G3" s="2"/>
      <c r="H3" s="2"/>
      <c r="I3" s="2"/>
      <c r="J3" s="2"/>
      <c r="K3" s="2"/>
      <c r="L3" s="2"/>
      <c r="M3" s="2"/>
      <c r="N3" s="2"/>
      <c r="O3" s="2982">
        <v>45413</v>
      </c>
      <c r="P3" s="2982"/>
      <c r="Q3" s="2982"/>
      <c r="R3" s="2982"/>
      <c r="S3" s="2982"/>
      <c r="T3" s="2982"/>
      <c r="U3" s="2983"/>
    </row>
    <row r="4" spans="1:21" ht="19.5" customHeight="1">
      <c r="A4" s="7"/>
      <c r="B4" s="2"/>
      <c r="C4" s="2"/>
      <c r="D4" s="2"/>
      <c r="E4" s="2"/>
      <c r="F4" s="2"/>
      <c r="G4" s="2"/>
      <c r="H4" s="2"/>
      <c r="I4" s="2"/>
      <c r="J4" s="2"/>
      <c r="K4" s="2"/>
      <c r="L4" s="2"/>
      <c r="M4" s="2"/>
      <c r="N4" s="2"/>
      <c r="O4" s="2"/>
      <c r="P4" s="2"/>
      <c r="Q4" s="2"/>
      <c r="R4" s="2"/>
      <c r="S4" s="2"/>
      <c r="T4" s="2"/>
      <c r="U4" s="8"/>
    </row>
    <row r="5" spans="1:21" ht="19.5" customHeight="1">
      <c r="A5" s="446" t="str">
        <f>入力シート!C5</f>
        <v>久留米市長</v>
      </c>
      <c r="B5" s="167"/>
      <c r="C5" s="167"/>
      <c r="D5" s="167"/>
      <c r="E5" s="167"/>
      <c r="F5" s="167"/>
      <c r="G5" s="2"/>
      <c r="H5" s="2"/>
      <c r="I5" s="2"/>
      <c r="J5" s="2"/>
      <c r="K5" s="2"/>
      <c r="L5" s="2"/>
      <c r="M5" s="2"/>
      <c r="N5" s="2"/>
      <c r="O5" s="2"/>
      <c r="P5" s="2"/>
      <c r="Q5" s="2"/>
      <c r="R5" s="2"/>
      <c r="S5" s="2"/>
      <c r="T5" s="2"/>
      <c r="U5" s="8"/>
    </row>
    <row r="6" spans="1:21" ht="22.5" customHeight="1">
      <c r="A6" s="7"/>
      <c r="B6" s="2"/>
      <c r="C6" s="2"/>
      <c r="D6" s="2"/>
      <c r="E6" s="2"/>
      <c r="F6" s="2"/>
      <c r="G6" s="2"/>
      <c r="H6" s="2"/>
      <c r="I6" s="2"/>
      <c r="J6" s="2"/>
      <c r="K6" s="2984" t="s">
        <v>724</v>
      </c>
      <c r="L6" s="2984"/>
      <c r="M6" s="2978" t="s">
        <v>50</v>
      </c>
      <c r="N6" s="2978"/>
      <c r="O6" s="2979" t="str">
        <f>入力シート!C25</f>
        <v>久留米市〇〇町１２３</v>
      </c>
      <c r="P6" s="2979"/>
      <c r="Q6" s="2979"/>
      <c r="R6" s="2979"/>
      <c r="S6" s="2979"/>
      <c r="T6" s="2979"/>
      <c r="U6" s="2980"/>
    </row>
    <row r="7" spans="1:21" ht="22.5" customHeight="1">
      <c r="A7" s="7"/>
      <c r="B7" s="2"/>
      <c r="C7" s="2"/>
      <c r="D7" s="2"/>
      <c r="E7" s="2"/>
      <c r="F7" s="2"/>
      <c r="G7" s="2"/>
      <c r="H7" s="2"/>
      <c r="I7" s="2"/>
      <c r="J7" s="2"/>
      <c r="K7" s="2"/>
      <c r="L7" s="2"/>
      <c r="M7" s="2978" t="s">
        <v>63</v>
      </c>
      <c r="N7" s="2978"/>
      <c r="O7" s="2979" t="str">
        <f>入力シート!C26</f>
        <v>(株）○○○○建設</v>
      </c>
      <c r="P7" s="2979"/>
      <c r="Q7" s="2979"/>
      <c r="R7" s="2979"/>
      <c r="S7" s="2979"/>
      <c r="T7" s="2979"/>
      <c r="U7" s="2980"/>
    </row>
    <row r="8" spans="1:21" ht="22.5" customHeight="1">
      <c r="A8" s="7"/>
      <c r="B8" s="2"/>
      <c r="C8" s="2"/>
      <c r="D8" s="2"/>
      <c r="E8" s="2"/>
      <c r="F8" s="2"/>
      <c r="G8" s="2"/>
      <c r="H8" s="2"/>
      <c r="I8" s="2"/>
      <c r="J8" s="2"/>
      <c r="K8" s="2"/>
      <c r="L8" s="2"/>
      <c r="M8" s="2978" t="s">
        <v>51</v>
      </c>
      <c r="N8" s="2978"/>
      <c r="O8" s="2979" t="str">
        <f>入力シート!C27</f>
        <v>代表取締役　久留米一郎</v>
      </c>
      <c r="P8" s="2979"/>
      <c r="Q8" s="2979"/>
      <c r="R8" s="2979"/>
      <c r="S8" s="2979"/>
      <c r="T8" s="2979"/>
      <c r="U8" s="2980"/>
    </row>
    <row r="9" spans="1:21" ht="22.5" customHeight="1">
      <c r="A9" s="7"/>
      <c r="B9" s="2"/>
      <c r="C9" s="2"/>
      <c r="D9" s="2"/>
      <c r="E9" s="2"/>
      <c r="F9" s="2"/>
      <c r="G9" s="2"/>
      <c r="H9" s="2"/>
      <c r="I9" s="2"/>
      <c r="J9" s="2"/>
      <c r="K9" s="2"/>
      <c r="L9" s="2"/>
      <c r="M9" s="2"/>
      <c r="N9" s="2"/>
      <c r="O9" s="2"/>
      <c r="P9" s="2"/>
      <c r="Q9" s="2"/>
      <c r="R9" s="2"/>
      <c r="S9" s="2"/>
      <c r="T9" s="2"/>
      <c r="U9" s="8"/>
    </row>
    <row r="10" spans="1:21" ht="24.75" customHeight="1">
      <c r="A10" s="7"/>
      <c r="B10" s="2981" t="s">
        <v>15</v>
      </c>
      <c r="C10" s="2981"/>
      <c r="D10" s="2981"/>
      <c r="E10" s="2981"/>
      <c r="F10" s="2981"/>
      <c r="G10" s="2981"/>
      <c r="H10" s="2981"/>
      <c r="I10" s="2981"/>
      <c r="J10" s="2981"/>
      <c r="K10" s="2981"/>
      <c r="L10" s="2981"/>
      <c r="M10" s="2981"/>
      <c r="N10" s="2981"/>
      <c r="O10" s="2981"/>
      <c r="P10" s="2981"/>
      <c r="Q10" s="2981"/>
      <c r="R10" s="2981"/>
      <c r="S10" s="2981"/>
      <c r="T10" s="2981"/>
      <c r="U10" s="8"/>
    </row>
    <row r="11" spans="1:21" ht="19.5"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2958" t="s">
        <v>60</v>
      </c>
      <c r="C12" s="2958"/>
      <c r="D12" s="2958"/>
      <c r="E12" s="2969" t="str">
        <f>入力シート!C9</f>
        <v>〇〇整備事業</v>
      </c>
      <c r="F12" s="2969"/>
      <c r="G12" s="2969"/>
      <c r="H12" s="2969"/>
      <c r="I12" s="2969"/>
      <c r="J12" s="2958" t="s">
        <v>54</v>
      </c>
      <c r="K12" s="2958"/>
      <c r="L12" s="2958"/>
      <c r="M12" s="2969" t="str">
        <f>入力シート!C10</f>
        <v>○○校区道路改良工事</v>
      </c>
      <c r="N12" s="2969"/>
      <c r="O12" s="2969"/>
      <c r="P12" s="2969"/>
      <c r="Q12" s="2969"/>
      <c r="R12" s="2969"/>
      <c r="S12" s="2969"/>
      <c r="T12" s="2969"/>
      <c r="U12" s="8"/>
    </row>
    <row r="13" spans="1:21" ht="30.75" customHeight="1">
      <c r="A13" s="7"/>
      <c r="B13" s="2965" t="s">
        <v>64</v>
      </c>
      <c r="C13" s="2966"/>
      <c r="D13" s="2967" t="s">
        <v>66</v>
      </c>
      <c r="E13" s="2969" t="str">
        <f>入力シート!C11</f>
        <v>市道B○○○号線</v>
      </c>
      <c r="F13" s="2969"/>
      <c r="G13" s="2969"/>
      <c r="H13" s="2969"/>
      <c r="I13" s="2969"/>
      <c r="J13" s="2958" t="s">
        <v>55</v>
      </c>
      <c r="K13" s="2958"/>
      <c r="L13" s="2958"/>
      <c r="M13" s="2970" t="str">
        <f>入力シート!C12</f>
        <v>久留米市○○町</v>
      </c>
      <c r="N13" s="2971"/>
      <c r="O13" s="2971"/>
      <c r="P13" s="2971"/>
      <c r="Q13" s="2971"/>
      <c r="R13" s="2971"/>
      <c r="S13" s="2971"/>
      <c r="T13" s="2972"/>
      <c r="U13" s="8"/>
    </row>
    <row r="14" spans="1:21" ht="30.75" customHeight="1">
      <c r="A14" s="7"/>
      <c r="B14" s="2976" t="s">
        <v>65</v>
      </c>
      <c r="C14" s="2977"/>
      <c r="D14" s="2968"/>
      <c r="E14" s="2969"/>
      <c r="F14" s="2969"/>
      <c r="G14" s="2969"/>
      <c r="H14" s="2969"/>
      <c r="I14" s="2969"/>
      <c r="J14" s="2958"/>
      <c r="K14" s="2958"/>
      <c r="L14" s="2958"/>
      <c r="M14" s="2973"/>
      <c r="N14" s="2974"/>
      <c r="O14" s="2974"/>
      <c r="P14" s="2974"/>
      <c r="Q14" s="2974"/>
      <c r="R14" s="2974"/>
      <c r="S14" s="2974"/>
      <c r="T14" s="2975"/>
      <c r="U14" s="8"/>
    </row>
    <row r="15" spans="1:21" ht="30.75" customHeight="1">
      <c r="A15" s="7"/>
      <c r="B15" s="2958" t="s">
        <v>56</v>
      </c>
      <c r="C15" s="2958"/>
      <c r="D15" s="2958"/>
      <c r="E15" s="2959" t="str">
        <f>TEXT(入力シート!C14,"令和e年m月d日")</f>
        <v>令和6年4月2日</v>
      </c>
      <c r="F15" s="2960"/>
      <c r="G15" s="2960"/>
      <c r="H15" s="2960"/>
      <c r="I15" s="2960"/>
      <c r="J15" s="2960"/>
      <c r="K15" s="2960"/>
      <c r="L15" s="9" t="s">
        <v>14</v>
      </c>
      <c r="M15" s="2960" t="str">
        <f>TEXT(入力シート!C15,"令和e年m月d日")</f>
        <v>令和6年6月30日</v>
      </c>
      <c r="N15" s="2960"/>
      <c r="O15" s="2960"/>
      <c r="P15" s="2960"/>
      <c r="Q15" s="2960"/>
      <c r="R15" s="2960"/>
      <c r="S15" s="2960"/>
      <c r="T15" s="10"/>
      <c r="U15" s="8"/>
    </row>
    <row r="16" spans="1:21" ht="30.75" customHeight="1">
      <c r="A16" s="7"/>
      <c r="B16" s="2961" t="s">
        <v>16</v>
      </c>
      <c r="C16" s="2958"/>
      <c r="D16" s="2958"/>
      <c r="E16" s="2962" t="s">
        <v>67</v>
      </c>
      <c r="F16" s="2963"/>
      <c r="G16" s="2963"/>
      <c r="H16" s="2963"/>
      <c r="I16" s="2963"/>
      <c r="J16" s="2963"/>
      <c r="K16" s="2963"/>
      <c r="L16" s="2963"/>
      <c r="M16" s="2963"/>
      <c r="N16" s="2963"/>
      <c r="O16" s="2963"/>
      <c r="P16" s="2963"/>
      <c r="Q16" s="2963"/>
      <c r="R16" s="2963"/>
      <c r="S16" s="2963"/>
      <c r="T16" s="2964"/>
      <c r="U16" s="8"/>
    </row>
    <row r="17" spans="1:21" ht="30.75" customHeight="1">
      <c r="A17" s="7"/>
      <c r="B17" s="2952"/>
      <c r="C17" s="2953"/>
      <c r="D17" s="2954"/>
      <c r="E17" s="2955"/>
      <c r="F17" s="2956"/>
      <c r="G17" s="2956"/>
      <c r="H17" s="2956"/>
      <c r="I17" s="2956"/>
      <c r="J17" s="2956"/>
      <c r="K17" s="2956"/>
      <c r="L17" s="2956"/>
      <c r="M17" s="2956"/>
      <c r="N17" s="2956"/>
      <c r="O17" s="2956"/>
      <c r="P17" s="2956"/>
      <c r="Q17" s="2956"/>
      <c r="R17" s="2956"/>
      <c r="S17" s="2956"/>
      <c r="T17" s="2957"/>
      <c r="U17" s="8"/>
    </row>
    <row r="18" spans="1:21" ht="33" customHeight="1">
      <c r="A18" s="7"/>
      <c r="B18" s="2946"/>
      <c r="C18" s="2947"/>
      <c r="D18" s="2948"/>
      <c r="E18" s="2949"/>
      <c r="F18" s="2950"/>
      <c r="G18" s="2950"/>
      <c r="H18" s="2950"/>
      <c r="I18" s="2950"/>
      <c r="J18" s="2950"/>
      <c r="K18" s="2950"/>
      <c r="L18" s="2950"/>
      <c r="M18" s="2950"/>
      <c r="N18" s="2950"/>
      <c r="O18" s="2950"/>
      <c r="P18" s="2950"/>
      <c r="Q18" s="2950"/>
      <c r="R18" s="2950"/>
      <c r="S18" s="2950"/>
      <c r="T18" s="2951"/>
      <c r="U18" s="8"/>
    </row>
    <row r="19" spans="1:21" ht="33" customHeight="1">
      <c r="A19" s="7"/>
      <c r="B19" s="2946"/>
      <c r="C19" s="2947"/>
      <c r="D19" s="2948"/>
      <c r="E19" s="2949"/>
      <c r="F19" s="2950"/>
      <c r="G19" s="2950"/>
      <c r="H19" s="2950"/>
      <c r="I19" s="2950"/>
      <c r="J19" s="2950"/>
      <c r="K19" s="2950"/>
      <c r="L19" s="2950"/>
      <c r="M19" s="2950"/>
      <c r="N19" s="2950"/>
      <c r="O19" s="2950"/>
      <c r="P19" s="2950"/>
      <c r="Q19" s="2950"/>
      <c r="R19" s="2950"/>
      <c r="S19" s="2950"/>
      <c r="T19" s="2951"/>
      <c r="U19" s="8"/>
    </row>
    <row r="20" spans="1:21" ht="33" customHeight="1">
      <c r="A20" s="7"/>
      <c r="B20" s="2946"/>
      <c r="C20" s="2947"/>
      <c r="D20" s="2948"/>
      <c r="E20" s="2949"/>
      <c r="F20" s="2950"/>
      <c r="G20" s="2950"/>
      <c r="H20" s="2950"/>
      <c r="I20" s="2950"/>
      <c r="J20" s="2950"/>
      <c r="K20" s="2950"/>
      <c r="L20" s="2950"/>
      <c r="M20" s="2950"/>
      <c r="N20" s="2950"/>
      <c r="O20" s="2950"/>
      <c r="P20" s="2950"/>
      <c r="Q20" s="2950"/>
      <c r="R20" s="2950"/>
      <c r="S20" s="2950"/>
      <c r="T20" s="2951"/>
      <c r="U20" s="8"/>
    </row>
    <row r="21" spans="1:21" ht="33" customHeight="1">
      <c r="A21" s="7"/>
      <c r="B21" s="2946"/>
      <c r="C21" s="2947"/>
      <c r="D21" s="2948"/>
      <c r="E21" s="2949"/>
      <c r="F21" s="2950"/>
      <c r="G21" s="2950"/>
      <c r="H21" s="2950"/>
      <c r="I21" s="2950"/>
      <c r="J21" s="2950"/>
      <c r="K21" s="2950"/>
      <c r="L21" s="2950"/>
      <c r="M21" s="2950"/>
      <c r="N21" s="2950"/>
      <c r="O21" s="2950"/>
      <c r="P21" s="2950"/>
      <c r="Q21" s="2950"/>
      <c r="R21" s="2950"/>
      <c r="S21" s="2950"/>
      <c r="T21" s="2951"/>
      <c r="U21" s="8"/>
    </row>
    <row r="22" spans="1:21" ht="33" customHeight="1">
      <c r="A22" s="7"/>
      <c r="B22" s="2946"/>
      <c r="C22" s="2947"/>
      <c r="D22" s="2948"/>
      <c r="E22" s="2949"/>
      <c r="F22" s="2950"/>
      <c r="G22" s="2950"/>
      <c r="H22" s="2950"/>
      <c r="I22" s="2950"/>
      <c r="J22" s="2950"/>
      <c r="K22" s="2950"/>
      <c r="L22" s="2950"/>
      <c r="M22" s="2950"/>
      <c r="N22" s="2950"/>
      <c r="O22" s="2950"/>
      <c r="P22" s="2950"/>
      <c r="Q22" s="2950"/>
      <c r="R22" s="2950"/>
      <c r="S22" s="2950"/>
      <c r="T22" s="2951"/>
      <c r="U22" s="8"/>
    </row>
    <row r="23" spans="1:21" ht="33" customHeight="1">
      <c r="A23" s="7"/>
      <c r="B23" s="2940"/>
      <c r="C23" s="2941"/>
      <c r="D23" s="2942"/>
      <c r="E23" s="2943"/>
      <c r="F23" s="2944"/>
      <c r="G23" s="2944"/>
      <c r="H23" s="2944"/>
      <c r="I23" s="2944"/>
      <c r="J23" s="2944"/>
      <c r="K23" s="2944"/>
      <c r="L23" s="2944"/>
      <c r="M23" s="2944"/>
      <c r="N23" s="2944"/>
      <c r="O23" s="2944"/>
      <c r="P23" s="2944"/>
      <c r="Q23" s="2944"/>
      <c r="R23" s="2944"/>
      <c r="S23" s="2944"/>
      <c r="T23" s="2945"/>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8">
    <mergeCell ref="O3:U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D16"/>
    <mergeCell ref="E16:T16"/>
    <mergeCell ref="B17:D17"/>
    <mergeCell ref="E17:T17"/>
    <mergeCell ref="B18:D18"/>
    <mergeCell ref="E18:T18"/>
    <mergeCell ref="B19:D19"/>
    <mergeCell ref="E19:T19"/>
    <mergeCell ref="B23:D23"/>
    <mergeCell ref="E23:T23"/>
    <mergeCell ref="B20:D20"/>
    <mergeCell ref="E20:T20"/>
    <mergeCell ref="B21:D21"/>
    <mergeCell ref="E21:T21"/>
    <mergeCell ref="B22:D22"/>
    <mergeCell ref="E22:T22"/>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24"/>
  <sheetViews>
    <sheetView view="pageBreakPreview" zoomScale="80" zoomScaleNormal="85" zoomScaleSheetLayoutView="80" workbookViewId="0">
      <selection activeCell="P3" sqref="P3:T3"/>
    </sheetView>
  </sheetViews>
  <sheetFormatPr defaultColWidth="4" defaultRowHeight="13.2"/>
  <cols>
    <col min="1" max="1" width="4" style="1" customWidth="1"/>
    <col min="2" max="2" width="6" style="1" customWidth="1"/>
    <col min="3" max="16384" width="4" style="1"/>
  </cols>
  <sheetData>
    <row r="1" spans="1:21" ht="9.75" customHeight="1"/>
    <row r="2" spans="1:21" ht="11.25" customHeight="1">
      <c r="A2" s="3"/>
      <c r="B2" s="4"/>
      <c r="C2" s="4"/>
      <c r="D2" s="4"/>
      <c r="E2" s="4"/>
      <c r="F2" s="4"/>
      <c r="G2" s="4"/>
      <c r="H2" s="4"/>
      <c r="I2" s="4"/>
      <c r="J2" s="4"/>
      <c r="K2" s="4"/>
      <c r="L2" s="4"/>
      <c r="M2" s="4"/>
      <c r="N2" s="4"/>
      <c r="O2" s="200"/>
      <c r="P2" s="200"/>
      <c r="Q2" s="200"/>
      <c r="R2" s="200"/>
      <c r="S2" s="200"/>
      <c r="T2" s="200"/>
      <c r="U2" s="201"/>
    </row>
    <row r="3" spans="1:21" ht="19.5" customHeight="1">
      <c r="A3" s="7"/>
      <c r="B3" s="2"/>
      <c r="C3" s="2"/>
      <c r="D3" s="2"/>
      <c r="E3" s="2"/>
      <c r="F3" s="2"/>
      <c r="G3" s="2"/>
      <c r="H3" s="2"/>
      <c r="I3" s="2"/>
      <c r="J3" s="2"/>
      <c r="K3" s="2"/>
      <c r="L3" s="2"/>
      <c r="M3" s="2"/>
      <c r="N3" s="2"/>
      <c r="O3" s="202"/>
      <c r="P3" s="3008">
        <v>45413</v>
      </c>
      <c r="Q3" s="3008"/>
      <c r="R3" s="3008"/>
      <c r="S3" s="3008"/>
      <c r="T3" s="3008"/>
      <c r="U3" s="203"/>
    </row>
    <row r="4" spans="1:21" ht="8.25" customHeight="1">
      <c r="A4" s="7"/>
      <c r="B4" s="2"/>
      <c r="C4" s="2"/>
      <c r="D4" s="2"/>
      <c r="E4" s="2"/>
      <c r="F4" s="2"/>
      <c r="G4" s="2"/>
      <c r="H4" s="2"/>
      <c r="I4" s="2"/>
      <c r="J4" s="2"/>
      <c r="K4" s="2"/>
      <c r="L4" s="2"/>
      <c r="M4" s="2"/>
      <c r="N4" s="2"/>
      <c r="O4" s="204"/>
      <c r="P4" s="204"/>
      <c r="Q4" s="204"/>
      <c r="R4" s="204"/>
      <c r="S4" s="204"/>
      <c r="T4" s="204"/>
      <c r="U4" s="205"/>
    </row>
    <row r="5" spans="1:21" ht="19.5" customHeight="1">
      <c r="A5" s="446" t="str">
        <f>入力シート!C5</f>
        <v>久留米市長</v>
      </c>
      <c r="B5" s="167"/>
      <c r="C5" s="167"/>
      <c r="D5" s="167"/>
      <c r="E5" s="167"/>
      <c r="F5" s="167"/>
      <c r="G5" s="167"/>
      <c r="H5" s="2"/>
      <c r="I5" s="2"/>
      <c r="J5" s="2"/>
      <c r="K5" s="2"/>
      <c r="L5" s="2"/>
      <c r="M5" s="2"/>
      <c r="N5" s="2"/>
      <c r="O5" s="204"/>
      <c r="P5" s="204"/>
      <c r="Q5" s="204"/>
      <c r="R5" s="204"/>
      <c r="S5" s="204"/>
      <c r="T5" s="204"/>
      <c r="U5" s="205"/>
    </row>
    <row r="6" spans="1:21" ht="22.5" customHeight="1">
      <c r="A6" s="7"/>
      <c r="B6" s="2"/>
      <c r="C6" s="2"/>
      <c r="D6" s="2"/>
      <c r="E6" s="2"/>
      <c r="F6" s="2"/>
      <c r="G6" s="2"/>
      <c r="H6" s="2"/>
      <c r="I6" s="2"/>
      <c r="J6" s="2"/>
      <c r="K6" s="2984" t="s">
        <v>724</v>
      </c>
      <c r="L6" s="2984"/>
      <c r="M6" s="2978" t="s">
        <v>50</v>
      </c>
      <c r="N6" s="2978"/>
      <c r="O6" s="2979" t="str">
        <f>入力シート!C25</f>
        <v>久留米市〇〇町１２３</v>
      </c>
      <c r="P6" s="2979"/>
      <c r="Q6" s="2979"/>
      <c r="R6" s="2979"/>
      <c r="S6" s="2979"/>
      <c r="T6" s="2979"/>
      <c r="U6" s="2980"/>
    </row>
    <row r="7" spans="1:21" ht="22.5" customHeight="1">
      <c r="A7" s="7"/>
      <c r="B7" s="2"/>
      <c r="C7" s="2"/>
      <c r="D7" s="2"/>
      <c r="E7" s="2"/>
      <c r="F7" s="2"/>
      <c r="G7" s="2"/>
      <c r="H7" s="2"/>
      <c r="I7" s="2"/>
      <c r="J7" s="2"/>
      <c r="K7" s="2"/>
      <c r="L7" s="2"/>
      <c r="M7" s="2978" t="s">
        <v>63</v>
      </c>
      <c r="N7" s="2978"/>
      <c r="O7" s="2979" t="str">
        <f>入力シート!C26</f>
        <v>(株）○○○○建設</v>
      </c>
      <c r="P7" s="2979"/>
      <c r="Q7" s="2979"/>
      <c r="R7" s="2979"/>
      <c r="S7" s="2979"/>
      <c r="T7" s="2979"/>
      <c r="U7" s="2980"/>
    </row>
    <row r="8" spans="1:21" ht="22.5" customHeight="1">
      <c r="A8" s="7"/>
      <c r="B8" s="2"/>
      <c r="C8" s="2"/>
      <c r="D8" s="2"/>
      <c r="E8" s="2"/>
      <c r="F8" s="2"/>
      <c r="G8" s="2"/>
      <c r="H8" s="2"/>
      <c r="I8" s="2"/>
      <c r="J8" s="2"/>
      <c r="K8" s="2"/>
      <c r="L8" s="2"/>
      <c r="M8" s="2978" t="s">
        <v>51</v>
      </c>
      <c r="N8" s="2978"/>
      <c r="O8" s="3006" t="str">
        <f>入力シート!C27</f>
        <v>代表取締役　久留米一郎</v>
      </c>
      <c r="P8" s="3006"/>
      <c r="Q8" s="3006"/>
      <c r="R8" s="3006"/>
      <c r="S8" s="3006"/>
      <c r="T8" s="3006"/>
      <c r="U8" s="3007"/>
    </row>
    <row r="9" spans="1:21" ht="9" customHeight="1">
      <c r="A9" s="7"/>
      <c r="B9" s="2"/>
      <c r="C9" s="2"/>
      <c r="D9" s="2"/>
      <c r="E9" s="2"/>
      <c r="F9" s="2"/>
      <c r="G9" s="2"/>
      <c r="H9" s="2"/>
      <c r="I9" s="2"/>
      <c r="J9" s="2"/>
      <c r="K9" s="2"/>
      <c r="L9" s="2"/>
      <c r="M9" s="2"/>
      <c r="N9" s="2"/>
      <c r="O9" s="2"/>
      <c r="P9" s="2"/>
      <c r="Q9" s="2"/>
      <c r="R9" s="2"/>
      <c r="S9" s="2"/>
      <c r="T9" s="2"/>
      <c r="U9" s="8"/>
    </row>
    <row r="10" spans="1:21" ht="24.75" customHeight="1">
      <c r="A10" s="7"/>
      <c r="B10" s="2981" t="s">
        <v>41</v>
      </c>
      <c r="C10" s="2981"/>
      <c r="D10" s="2981"/>
      <c r="E10" s="2981"/>
      <c r="F10" s="2981"/>
      <c r="G10" s="2981"/>
      <c r="H10" s="2981"/>
      <c r="I10" s="2981"/>
      <c r="J10" s="2981"/>
      <c r="K10" s="2981"/>
      <c r="L10" s="2981"/>
      <c r="M10" s="2981"/>
      <c r="N10" s="2981"/>
      <c r="O10" s="2981"/>
      <c r="P10" s="2981"/>
      <c r="Q10" s="2981"/>
      <c r="R10" s="2981"/>
      <c r="S10" s="2981"/>
      <c r="T10" s="2981"/>
      <c r="U10" s="8"/>
    </row>
    <row r="11" spans="1:21" ht="9"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2958" t="s">
        <v>60</v>
      </c>
      <c r="C12" s="2958"/>
      <c r="D12" s="2958"/>
      <c r="E12" s="3005" t="str">
        <f>入力シート!C9</f>
        <v>〇〇整備事業</v>
      </c>
      <c r="F12" s="3005"/>
      <c r="G12" s="3005"/>
      <c r="H12" s="3005"/>
      <c r="I12" s="3005"/>
      <c r="J12" s="2958" t="s">
        <v>54</v>
      </c>
      <c r="K12" s="2958"/>
      <c r="L12" s="2958"/>
      <c r="M12" s="3005" t="str">
        <f>入力シート!C10</f>
        <v>○○校区道路改良工事</v>
      </c>
      <c r="N12" s="3005"/>
      <c r="O12" s="3005"/>
      <c r="P12" s="3005"/>
      <c r="Q12" s="3005"/>
      <c r="R12" s="3005"/>
      <c r="S12" s="3005"/>
      <c r="T12" s="3005"/>
      <c r="U12" s="8"/>
    </row>
    <row r="13" spans="1:21" ht="30.75" customHeight="1">
      <c r="A13" s="7"/>
      <c r="B13" s="2965" t="s">
        <v>64</v>
      </c>
      <c r="C13" s="2966"/>
      <c r="D13" s="2967" t="s">
        <v>66</v>
      </c>
      <c r="E13" s="3005" t="str">
        <f>入力シート!C11</f>
        <v>市道B○○○号線</v>
      </c>
      <c r="F13" s="3005"/>
      <c r="G13" s="3005"/>
      <c r="H13" s="3005"/>
      <c r="I13" s="3005"/>
      <c r="J13" s="2958" t="s">
        <v>55</v>
      </c>
      <c r="K13" s="2958"/>
      <c r="L13" s="2958"/>
      <c r="M13" s="3005" t="str">
        <f>入力シート!C12</f>
        <v>久留米市○○町</v>
      </c>
      <c r="N13" s="3005"/>
      <c r="O13" s="3005"/>
      <c r="P13" s="3005"/>
      <c r="Q13" s="3005"/>
      <c r="R13" s="3005"/>
      <c r="S13" s="3005"/>
      <c r="T13" s="3005"/>
      <c r="U13" s="8"/>
    </row>
    <row r="14" spans="1:21" ht="30.75" customHeight="1">
      <c r="A14" s="7"/>
      <c r="B14" s="2976" t="s">
        <v>65</v>
      </c>
      <c r="C14" s="2977"/>
      <c r="D14" s="2968"/>
      <c r="E14" s="3005"/>
      <c r="F14" s="3005"/>
      <c r="G14" s="3005"/>
      <c r="H14" s="3005"/>
      <c r="I14" s="3005"/>
      <c r="J14" s="2958"/>
      <c r="K14" s="2958"/>
      <c r="L14" s="2958"/>
      <c r="M14" s="3005"/>
      <c r="N14" s="3005"/>
      <c r="O14" s="3005"/>
      <c r="P14" s="3005"/>
      <c r="Q14" s="3005"/>
      <c r="R14" s="3005"/>
      <c r="S14" s="3005"/>
      <c r="T14" s="3005"/>
      <c r="U14" s="8"/>
    </row>
    <row r="15" spans="1:21" ht="30.75" customHeight="1">
      <c r="A15" s="7"/>
      <c r="B15" s="2958" t="s">
        <v>56</v>
      </c>
      <c r="C15" s="2958"/>
      <c r="D15" s="2958"/>
      <c r="E15" s="2959" t="str">
        <f>TEXT(入力シート!C14,"令和e年m月d日")</f>
        <v>令和6年4月2日</v>
      </c>
      <c r="F15" s="2960"/>
      <c r="G15" s="2960"/>
      <c r="H15" s="2960"/>
      <c r="I15" s="2960"/>
      <c r="J15" s="2960"/>
      <c r="K15" s="2960"/>
      <c r="L15" s="9" t="s">
        <v>14</v>
      </c>
      <c r="M15" s="2960" t="str">
        <f>TEXT(入力シート!C15,"令和e年m月d日")</f>
        <v>令和6年6月30日</v>
      </c>
      <c r="N15" s="2960"/>
      <c r="O15" s="2960"/>
      <c r="P15" s="2960"/>
      <c r="Q15" s="2960"/>
      <c r="R15" s="2960"/>
      <c r="S15" s="2960"/>
      <c r="T15" s="10"/>
      <c r="U15" s="8"/>
    </row>
    <row r="16" spans="1:21" ht="30.75" customHeight="1">
      <c r="A16" s="7"/>
      <c r="B16" s="2997" t="s">
        <v>42</v>
      </c>
      <c r="C16" s="2998"/>
      <c r="D16" s="2998"/>
      <c r="E16" s="2998"/>
      <c r="F16" s="2998"/>
      <c r="G16" s="2999"/>
      <c r="H16" s="3004"/>
      <c r="I16" s="3004"/>
      <c r="J16" s="3004"/>
      <c r="K16" s="3004"/>
      <c r="L16" s="3004"/>
      <c r="M16" s="3004"/>
      <c r="N16" s="3004"/>
      <c r="O16" s="127" t="s">
        <v>47</v>
      </c>
      <c r="P16" s="11"/>
      <c r="Q16" s="11"/>
      <c r="R16" s="11"/>
      <c r="S16" s="11"/>
      <c r="T16" s="12"/>
      <c r="U16" s="8"/>
    </row>
    <row r="17" spans="1:21" ht="30.75" customHeight="1">
      <c r="A17" s="7"/>
      <c r="B17" s="2997" t="s">
        <v>43</v>
      </c>
      <c r="C17" s="2998"/>
      <c r="D17" s="2998"/>
      <c r="E17" s="2998"/>
      <c r="F17" s="2998"/>
      <c r="G17" s="2999"/>
      <c r="H17" s="3000"/>
      <c r="I17" s="3000"/>
      <c r="J17" s="3000"/>
      <c r="K17" s="3000"/>
      <c r="L17" s="3000"/>
      <c r="M17" s="3000"/>
      <c r="N17" s="3000"/>
      <c r="O17" s="128" t="s">
        <v>265</v>
      </c>
      <c r="P17" s="26"/>
      <c r="Q17" s="26"/>
      <c r="R17" s="26"/>
      <c r="S17" s="26"/>
      <c r="T17" s="27"/>
      <c r="U17" s="8"/>
    </row>
    <row r="18" spans="1:21" ht="33" customHeight="1">
      <c r="A18" s="7"/>
      <c r="B18" s="2997" t="s">
        <v>44</v>
      </c>
      <c r="C18" s="2998"/>
      <c r="D18" s="2998"/>
      <c r="E18" s="2998"/>
      <c r="F18" s="2998"/>
      <c r="G18" s="2999"/>
      <c r="H18" s="3001"/>
      <c r="I18" s="3002"/>
      <c r="J18" s="3002"/>
      <c r="K18" s="3002"/>
      <c r="L18" s="3002"/>
      <c r="M18" s="3002"/>
      <c r="N18" s="3002"/>
      <c r="O18" s="3002"/>
      <c r="P18" s="3002"/>
      <c r="Q18" s="3002"/>
      <c r="R18" s="3002"/>
      <c r="S18" s="3002"/>
      <c r="T18" s="3003"/>
      <c r="U18" s="8"/>
    </row>
    <row r="19" spans="1:21" ht="33" customHeight="1">
      <c r="A19" s="7"/>
      <c r="B19" s="2997" t="s">
        <v>45</v>
      </c>
      <c r="C19" s="2998"/>
      <c r="D19" s="2998"/>
      <c r="E19" s="2998"/>
      <c r="F19" s="2998"/>
      <c r="G19" s="2999"/>
      <c r="H19" s="3004"/>
      <c r="I19" s="3004"/>
      <c r="J19" s="3004"/>
      <c r="K19" s="3004"/>
      <c r="L19" s="3004"/>
      <c r="M19" s="3004"/>
      <c r="N19" s="3004"/>
      <c r="O19" s="26" t="s">
        <v>46</v>
      </c>
      <c r="P19" s="26"/>
      <c r="Q19" s="26"/>
      <c r="R19" s="26"/>
      <c r="S19" s="26"/>
      <c r="T19" s="27"/>
      <c r="U19" s="8"/>
    </row>
    <row r="20" spans="1:21" ht="60" customHeight="1">
      <c r="A20" s="7"/>
      <c r="B20" s="2985" t="s">
        <v>612</v>
      </c>
      <c r="C20" s="2986"/>
      <c r="D20" s="2986"/>
      <c r="E20" s="2986"/>
      <c r="F20" s="2986"/>
      <c r="G20" s="2986"/>
      <c r="H20" s="2986"/>
      <c r="I20" s="2986"/>
      <c r="J20" s="2986"/>
      <c r="K20" s="2986"/>
      <c r="L20" s="2986"/>
      <c r="M20" s="2986"/>
      <c r="N20" s="2986"/>
      <c r="O20" s="2986"/>
      <c r="P20" s="2986"/>
      <c r="Q20" s="2986"/>
      <c r="R20" s="2986"/>
      <c r="S20" s="2986"/>
      <c r="T20" s="2987"/>
      <c r="U20" s="8"/>
    </row>
    <row r="21" spans="1:21" ht="50.25" customHeight="1">
      <c r="A21" s="7"/>
      <c r="B21" s="2988" t="s">
        <v>271</v>
      </c>
      <c r="C21" s="2989"/>
      <c r="D21" s="2989"/>
      <c r="E21" s="2989"/>
      <c r="F21" s="2989"/>
      <c r="G21" s="2989"/>
      <c r="H21" s="2989"/>
      <c r="I21" s="2989"/>
      <c r="J21" s="2989"/>
      <c r="K21" s="2989"/>
      <c r="L21" s="2989"/>
      <c r="M21" s="2989"/>
      <c r="N21" s="2989"/>
      <c r="O21" s="2989"/>
      <c r="P21" s="2989"/>
      <c r="Q21" s="2989"/>
      <c r="R21" s="2989"/>
      <c r="S21" s="2989"/>
      <c r="T21" s="2990"/>
      <c r="U21" s="8"/>
    </row>
    <row r="22" spans="1:21" ht="50.25" customHeight="1">
      <c r="A22" s="7"/>
      <c r="B22" s="2991"/>
      <c r="C22" s="2992"/>
      <c r="D22" s="2992"/>
      <c r="E22" s="2992"/>
      <c r="F22" s="2992"/>
      <c r="G22" s="2992"/>
      <c r="H22" s="2992"/>
      <c r="I22" s="2992"/>
      <c r="J22" s="2992"/>
      <c r="K22" s="2992"/>
      <c r="L22" s="2992"/>
      <c r="M22" s="2992"/>
      <c r="N22" s="2992"/>
      <c r="O22" s="2992"/>
      <c r="P22" s="2992"/>
      <c r="Q22" s="2992"/>
      <c r="R22" s="2992"/>
      <c r="S22" s="2992"/>
      <c r="T22" s="2993"/>
      <c r="U22" s="8"/>
    </row>
    <row r="23" spans="1:21" ht="50.25" customHeight="1">
      <c r="A23" s="7"/>
      <c r="B23" s="2994"/>
      <c r="C23" s="2995"/>
      <c r="D23" s="2995"/>
      <c r="E23" s="2995"/>
      <c r="F23" s="2995"/>
      <c r="G23" s="2995"/>
      <c r="H23" s="2995"/>
      <c r="I23" s="2995"/>
      <c r="J23" s="2995"/>
      <c r="K23" s="2995"/>
      <c r="L23" s="2995"/>
      <c r="M23" s="2995"/>
      <c r="N23" s="2995"/>
      <c r="O23" s="2995"/>
      <c r="P23" s="2995"/>
      <c r="Q23" s="2995"/>
      <c r="R23" s="2995"/>
      <c r="S23" s="2995"/>
      <c r="T23" s="2996"/>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4"/>
  <pageMargins left="0.9055118110236221" right="0.51181102362204722" top="0.74803149606299213" bottom="0.74803149606299213" header="0.31496062992125984" footer="0.31496062992125984"/>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81"/>
  <sheetViews>
    <sheetView view="pageBreakPreview" zoomScale="80" zoomScaleNormal="85" zoomScaleSheetLayoutView="80" workbookViewId="0">
      <selection activeCell="A8" sqref="A8"/>
    </sheetView>
  </sheetViews>
  <sheetFormatPr defaultColWidth="9" defaultRowHeight="12"/>
  <cols>
    <col min="1" max="1" width="15.109375" style="15" customWidth="1"/>
    <col min="2" max="2" width="8.88671875" style="15" customWidth="1"/>
    <col min="3" max="3" width="11" style="15" bestFit="1" customWidth="1"/>
    <col min="4" max="4" width="11" style="16" bestFit="1" customWidth="1"/>
    <col min="5" max="5" width="3.33203125" style="15" customWidth="1"/>
    <col min="6" max="11" width="5.6640625" style="15" customWidth="1"/>
    <col min="12" max="12" width="3.88671875" style="15" customWidth="1"/>
    <col min="13" max="16384" width="9" style="15"/>
  </cols>
  <sheetData>
    <row r="1" spans="1:12">
      <c r="H1" s="17"/>
      <c r="I1" s="17"/>
      <c r="J1" s="17"/>
      <c r="K1" s="17"/>
    </row>
    <row r="2" spans="1:12" ht="28.2">
      <c r="A2" s="3040" t="s">
        <v>79</v>
      </c>
      <c r="B2" s="3040"/>
      <c r="C2" s="3040"/>
      <c r="D2" s="3040"/>
      <c r="E2" s="3040"/>
      <c r="F2" s="3040"/>
      <c r="G2" s="3040"/>
      <c r="H2" s="3040"/>
      <c r="I2" s="3040"/>
      <c r="J2" s="3040"/>
      <c r="K2" s="3040"/>
      <c r="L2" s="3040"/>
    </row>
    <row r="3" spans="1:12">
      <c r="A3" s="20"/>
      <c r="B3" s="20"/>
      <c r="C3" s="20"/>
      <c r="D3" s="21"/>
      <c r="E3" s="20"/>
      <c r="F3" s="20"/>
      <c r="G3" s="20"/>
      <c r="H3" s="20"/>
      <c r="I3" s="20"/>
      <c r="J3" s="20"/>
      <c r="K3" s="20"/>
      <c r="L3" s="20"/>
    </row>
    <row r="4" spans="1:12" s="19" customFormat="1" ht="20.100000000000001" customHeight="1">
      <c r="A4" s="18" t="s">
        <v>62</v>
      </c>
      <c r="B4" s="3046" t="str">
        <f>入力シート!C4</f>
        <v>街第101号</v>
      </c>
      <c r="C4" s="3047"/>
      <c r="D4" s="18" t="s">
        <v>80</v>
      </c>
      <c r="E4" s="3037" t="str">
        <f>入力シート!C12</f>
        <v>久留米市○○町</v>
      </c>
      <c r="F4" s="3038"/>
      <c r="G4" s="3038"/>
      <c r="H4" s="3038"/>
      <c r="I4" s="3038"/>
      <c r="J4" s="3038"/>
      <c r="K4" s="3038"/>
      <c r="L4" s="3039"/>
    </row>
    <row r="5" spans="1:12" s="19" customFormat="1" ht="30" customHeight="1">
      <c r="A5" s="18" t="s">
        <v>54</v>
      </c>
      <c r="B5" s="3041" t="str">
        <f>入力シート!C10</f>
        <v>○○校区道路改良工事</v>
      </c>
      <c r="C5" s="3042"/>
      <c r="D5" s="3043"/>
      <c r="E5" s="3012" t="s">
        <v>81</v>
      </c>
      <c r="F5" s="3014"/>
      <c r="G5" s="3044" t="str">
        <f>TEXT(入力シート!C14,"令和e年m月d日")</f>
        <v>令和6年4月2日</v>
      </c>
      <c r="H5" s="3045"/>
      <c r="I5" s="1402" t="s">
        <v>14</v>
      </c>
      <c r="J5" s="3045" t="str">
        <f>TEXT(入力シート!C15,"令和e年m月d日")</f>
        <v>令和6年6月30日</v>
      </c>
      <c r="K5" s="3045"/>
      <c r="L5" s="1401"/>
    </row>
    <row r="6" spans="1:12" s="19" customFormat="1" ht="20.100000000000001" customHeight="1">
      <c r="A6" s="1400" t="s">
        <v>82</v>
      </c>
      <c r="B6" s="3034" t="str">
        <f>入力シート!C5</f>
        <v>久留米市長</v>
      </c>
      <c r="C6" s="3035"/>
      <c r="D6" s="3036"/>
      <c r="E6" s="3031" t="s">
        <v>83</v>
      </c>
      <c r="F6" s="3032"/>
      <c r="G6" s="3037" t="str">
        <f>入力シート!C26</f>
        <v>(株）○○○○建設</v>
      </c>
      <c r="H6" s="3038"/>
      <c r="I6" s="3038"/>
      <c r="J6" s="3038"/>
      <c r="K6" s="3038"/>
      <c r="L6" s="3039"/>
    </row>
    <row r="7" spans="1:12" s="19" customFormat="1" ht="20.100000000000001" customHeight="1">
      <c r="A7" s="18" t="s">
        <v>2433</v>
      </c>
      <c r="B7" s="3034" t="str">
        <f>入力シート!C8</f>
        <v>久留米太郎</v>
      </c>
      <c r="C7" s="3035"/>
      <c r="D7" s="3036"/>
      <c r="E7" s="3031" t="s">
        <v>58</v>
      </c>
      <c r="F7" s="3032"/>
      <c r="G7" s="3034" t="str">
        <f>入力シート!C20</f>
        <v>久留米三郎</v>
      </c>
      <c r="H7" s="3035"/>
      <c r="I7" s="3035"/>
      <c r="J7" s="3035"/>
      <c r="K7" s="3035"/>
      <c r="L7" s="3036"/>
    </row>
    <row r="8" spans="1:12">
      <c r="A8" s="20"/>
      <c r="B8" s="20"/>
      <c r="C8" s="20"/>
      <c r="D8" s="21"/>
      <c r="E8" s="20"/>
      <c r="F8" s="20"/>
      <c r="G8" s="20"/>
      <c r="H8" s="20"/>
      <c r="I8" s="20"/>
      <c r="J8" s="20"/>
      <c r="K8" s="20"/>
      <c r="L8" s="20"/>
    </row>
    <row r="9" spans="1:12">
      <c r="A9" s="20"/>
      <c r="B9" s="20"/>
      <c r="C9" s="20"/>
      <c r="D9" s="21"/>
      <c r="E9" s="20"/>
      <c r="F9" s="20"/>
      <c r="G9" s="20"/>
      <c r="H9" s="20"/>
      <c r="I9" s="20"/>
      <c r="J9" s="20"/>
      <c r="K9" s="20"/>
      <c r="L9" s="20"/>
    </row>
    <row r="10" spans="1:12" ht="30" customHeight="1">
      <c r="A10" s="145" t="s">
        <v>85</v>
      </c>
      <c r="B10" s="146" t="s">
        <v>86</v>
      </c>
      <c r="C10" s="22" t="s">
        <v>87</v>
      </c>
      <c r="D10" s="22" t="s">
        <v>88</v>
      </c>
      <c r="E10" s="3031" t="s">
        <v>89</v>
      </c>
      <c r="F10" s="3032"/>
      <c r="G10" s="3031" t="s">
        <v>90</v>
      </c>
      <c r="H10" s="3033"/>
      <c r="I10" s="3033"/>
      <c r="J10" s="3032"/>
      <c r="K10" s="3031" t="s">
        <v>91</v>
      </c>
      <c r="L10" s="3032"/>
    </row>
    <row r="11" spans="1:12" ht="20.100000000000001" customHeight="1">
      <c r="A11" s="1406"/>
      <c r="B11" s="1406"/>
      <c r="C11" s="1407"/>
      <c r="D11" s="1407"/>
      <c r="E11" s="3009"/>
      <c r="F11" s="3011"/>
      <c r="G11" s="3009"/>
      <c r="H11" s="3011"/>
      <c r="I11" s="3009"/>
      <c r="J11" s="3011"/>
      <c r="K11" s="3029"/>
      <c r="L11" s="3030"/>
    </row>
    <row r="12" spans="1:12" ht="20.100000000000001" customHeight="1">
      <c r="A12" s="1406"/>
      <c r="B12" s="1406"/>
      <c r="C12" s="1407"/>
      <c r="D12" s="1407"/>
      <c r="E12" s="3009"/>
      <c r="F12" s="3011"/>
      <c r="G12" s="3009"/>
      <c r="H12" s="3011"/>
      <c r="I12" s="3009"/>
      <c r="J12" s="3011"/>
      <c r="K12" s="3029"/>
      <c r="L12" s="3030"/>
    </row>
    <row r="13" spans="1:12" ht="20.100000000000001" customHeight="1">
      <c r="A13" s="1406"/>
      <c r="B13" s="1406"/>
      <c r="C13" s="1407"/>
      <c r="D13" s="1407"/>
      <c r="E13" s="3009"/>
      <c r="F13" s="3011"/>
      <c r="G13" s="3009"/>
      <c r="H13" s="3011"/>
      <c r="I13" s="3009"/>
      <c r="J13" s="3011"/>
      <c r="K13" s="3029"/>
      <c r="L13" s="3030"/>
    </row>
    <row r="14" spans="1:12" ht="20.100000000000001" customHeight="1">
      <c r="A14" s="1406"/>
      <c r="B14" s="1406"/>
      <c r="C14" s="1407"/>
      <c r="D14" s="1407"/>
      <c r="E14" s="3009"/>
      <c r="F14" s="3011"/>
      <c r="G14" s="3009"/>
      <c r="H14" s="3011"/>
      <c r="I14" s="3009"/>
      <c r="J14" s="3011"/>
      <c r="K14" s="3029"/>
      <c r="L14" s="3030"/>
    </row>
    <row r="15" spans="1:12" ht="20.100000000000001" customHeight="1">
      <c r="A15" s="1406"/>
      <c r="B15" s="1406"/>
      <c r="C15" s="1407"/>
      <c r="D15" s="1407"/>
      <c r="E15" s="3009"/>
      <c r="F15" s="3011"/>
      <c r="G15" s="3009"/>
      <c r="H15" s="3011"/>
      <c r="I15" s="3009"/>
      <c r="J15" s="3011"/>
      <c r="K15" s="3029"/>
      <c r="L15" s="3030"/>
    </row>
    <row r="16" spans="1:12" ht="20.100000000000001" customHeight="1">
      <c r="A16" s="23"/>
      <c r="B16" s="23"/>
      <c r="C16" s="23"/>
      <c r="D16" s="24"/>
      <c r="E16" s="23"/>
      <c r="F16" s="23"/>
      <c r="G16" s="23"/>
      <c r="H16" s="23"/>
      <c r="I16" s="23"/>
      <c r="J16" s="23"/>
      <c r="K16" s="23"/>
      <c r="L16" s="23"/>
    </row>
    <row r="17" spans="1:12" s="19" customFormat="1" ht="15" customHeight="1">
      <c r="A17" s="3012" t="s">
        <v>92</v>
      </c>
      <c r="B17" s="3013"/>
      <c r="C17" s="3013"/>
      <c r="D17" s="3013"/>
      <c r="E17" s="3013"/>
      <c r="F17" s="3013"/>
      <c r="G17" s="3013"/>
      <c r="H17" s="3013"/>
      <c r="I17" s="3013"/>
      <c r="J17" s="3013"/>
      <c r="K17" s="3013"/>
      <c r="L17" s="3014"/>
    </row>
    <row r="18" spans="1:12" s="19" customFormat="1" ht="15" customHeight="1">
      <c r="A18" s="3019" t="s">
        <v>93</v>
      </c>
      <c r="B18" s="3012" t="s">
        <v>94</v>
      </c>
      <c r="C18" s="3013"/>
      <c r="D18" s="3021"/>
      <c r="E18" s="3022" t="s">
        <v>95</v>
      </c>
      <c r="F18" s="3013"/>
      <c r="G18" s="3013"/>
      <c r="H18" s="3013"/>
      <c r="I18" s="3013"/>
      <c r="J18" s="3014"/>
      <c r="K18" s="3023" t="s">
        <v>96</v>
      </c>
      <c r="L18" s="3024"/>
    </row>
    <row r="19" spans="1:12" s="19" customFormat="1" ht="40.5" customHeight="1">
      <c r="A19" s="3020"/>
      <c r="B19" s="25" t="s">
        <v>97</v>
      </c>
      <c r="C19" s="18" t="s">
        <v>98</v>
      </c>
      <c r="D19" s="1403" t="s">
        <v>99</v>
      </c>
      <c r="E19" s="3027" t="s">
        <v>97</v>
      </c>
      <c r="F19" s="3028"/>
      <c r="G19" s="3012" t="s">
        <v>98</v>
      </c>
      <c r="H19" s="3014"/>
      <c r="I19" s="3015" t="s">
        <v>99</v>
      </c>
      <c r="J19" s="3028"/>
      <c r="K19" s="3025"/>
      <c r="L19" s="3026"/>
    </row>
    <row r="20" spans="1:12" ht="20.100000000000001" customHeight="1">
      <c r="A20" s="1406"/>
      <c r="B20" s="1406"/>
      <c r="C20" s="1408"/>
      <c r="D20" s="1409"/>
      <c r="E20" s="3016"/>
      <c r="F20" s="3011"/>
      <c r="G20" s="3017"/>
      <c r="H20" s="3018"/>
      <c r="I20" s="3009"/>
      <c r="J20" s="3011"/>
      <c r="K20" s="3009"/>
      <c r="L20" s="3011"/>
    </row>
    <row r="21" spans="1:12" ht="20.100000000000001" customHeight="1">
      <c r="A21" s="1406"/>
      <c r="B21" s="1406"/>
      <c r="C21" s="1408"/>
      <c r="D21" s="1409"/>
      <c r="E21" s="3016"/>
      <c r="F21" s="3011"/>
      <c r="G21" s="3017"/>
      <c r="H21" s="3018"/>
      <c r="I21" s="3009"/>
      <c r="J21" s="3011"/>
      <c r="K21" s="3009"/>
      <c r="L21" s="3011"/>
    </row>
    <row r="22" spans="1:12" ht="20.100000000000001" customHeight="1">
      <c r="A22" s="1406"/>
      <c r="B22" s="1406"/>
      <c r="C22" s="1408"/>
      <c r="D22" s="1409"/>
      <c r="E22" s="3016"/>
      <c r="F22" s="3011"/>
      <c r="G22" s="3017"/>
      <c r="H22" s="3018"/>
      <c r="I22" s="3009"/>
      <c r="J22" s="3011"/>
      <c r="K22" s="3009"/>
      <c r="L22" s="3011"/>
    </row>
    <row r="23" spans="1:12" ht="20.100000000000001" customHeight="1">
      <c r="A23" s="1406"/>
      <c r="B23" s="1406"/>
      <c r="C23" s="1408"/>
      <c r="D23" s="1409"/>
      <c r="E23" s="3016"/>
      <c r="F23" s="3011"/>
      <c r="G23" s="3017"/>
      <c r="H23" s="3018"/>
      <c r="I23" s="3009"/>
      <c r="J23" s="3011"/>
      <c r="K23" s="3009"/>
      <c r="L23" s="3011"/>
    </row>
    <row r="24" spans="1:12" ht="20.100000000000001" customHeight="1">
      <c r="A24" s="1406"/>
      <c r="B24" s="1406"/>
      <c r="C24" s="1408"/>
      <c r="D24" s="1409"/>
      <c r="E24" s="3016"/>
      <c r="F24" s="3011"/>
      <c r="G24" s="3017"/>
      <c r="H24" s="3018"/>
      <c r="I24" s="3009"/>
      <c r="J24" s="3011"/>
      <c r="K24" s="3009"/>
      <c r="L24" s="3011"/>
    </row>
    <row r="25" spans="1:12">
      <c r="A25" s="23"/>
      <c r="B25" s="23"/>
      <c r="C25" s="23"/>
      <c r="D25" s="24"/>
      <c r="E25" s="23"/>
      <c r="F25" s="23"/>
      <c r="G25" s="23"/>
      <c r="H25" s="23"/>
      <c r="I25" s="23"/>
      <c r="J25" s="23"/>
      <c r="K25" s="23"/>
      <c r="L25" s="23"/>
    </row>
    <row r="26" spans="1:12" ht="15" customHeight="1">
      <c r="A26" s="3012" t="s">
        <v>0</v>
      </c>
      <c r="B26" s="3013"/>
      <c r="C26" s="3013"/>
      <c r="D26" s="3013"/>
      <c r="E26" s="3013"/>
      <c r="F26" s="3013"/>
      <c r="G26" s="3013"/>
      <c r="H26" s="3013"/>
      <c r="I26" s="3013"/>
      <c r="J26" s="3014"/>
      <c r="K26" s="35"/>
      <c r="L26" s="35"/>
    </row>
    <row r="27" spans="1:12" ht="40.5" customHeight="1">
      <c r="A27" s="18" t="s">
        <v>93</v>
      </c>
      <c r="B27" s="25" t="s">
        <v>97</v>
      </c>
      <c r="C27" s="18" t="s">
        <v>98</v>
      </c>
      <c r="D27" s="25" t="s">
        <v>99</v>
      </c>
      <c r="E27" s="3012" t="s">
        <v>1</v>
      </c>
      <c r="F27" s="3013"/>
      <c r="G27" s="3013"/>
      <c r="H27" s="3015" t="s">
        <v>162</v>
      </c>
      <c r="I27" s="3013"/>
      <c r="J27" s="3014"/>
      <c r="K27" s="35"/>
      <c r="L27" s="35"/>
    </row>
    <row r="28" spans="1:12" ht="20.100000000000001" customHeight="1">
      <c r="A28" s="1406"/>
      <c r="B28" s="1406"/>
      <c r="C28" s="1408"/>
      <c r="D28" s="1406"/>
      <c r="E28" s="3009"/>
      <c r="F28" s="3010"/>
      <c r="G28" s="3010"/>
      <c r="H28" s="3009"/>
      <c r="I28" s="3010"/>
      <c r="J28" s="3011"/>
      <c r="K28" s="35"/>
      <c r="L28" s="35"/>
    </row>
    <row r="29" spans="1:12" ht="20.100000000000001" customHeight="1">
      <c r="A29" s="1406"/>
      <c r="B29" s="1406"/>
      <c r="C29" s="1408"/>
      <c r="D29" s="1406"/>
      <c r="E29" s="3009"/>
      <c r="F29" s="3010"/>
      <c r="G29" s="3010"/>
      <c r="H29" s="3009"/>
      <c r="I29" s="3010"/>
      <c r="J29" s="3011"/>
      <c r="K29" s="35"/>
      <c r="L29" s="35"/>
    </row>
    <row r="30" spans="1:12" ht="20.100000000000001" customHeight="1">
      <c r="A30" s="1406"/>
      <c r="B30" s="1406"/>
      <c r="C30" s="1408"/>
      <c r="D30" s="1406"/>
      <c r="E30" s="3009"/>
      <c r="F30" s="3010"/>
      <c r="G30" s="3010"/>
      <c r="H30" s="3009"/>
      <c r="I30" s="3010"/>
      <c r="J30" s="3011"/>
      <c r="K30" s="35"/>
      <c r="L30" s="35"/>
    </row>
    <row r="31" spans="1:12" ht="20.100000000000001" customHeight="1">
      <c r="A31" s="1406"/>
      <c r="B31" s="1406"/>
      <c r="C31" s="1408"/>
      <c r="D31" s="1406"/>
      <c r="E31" s="3009"/>
      <c r="F31" s="3010"/>
      <c r="G31" s="3010"/>
      <c r="H31" s="3009"/>
      <c r="I31" s="3010"/>
      <c r="J31" s="3011"/>
      <c r="K31" s="35"/>
      <c r="L31" s="35"/>
    </row>
    <row r="32" spans="1:12" ht="20.100000000000001" customHeight="1">
      <c r="A32" s="136" t="s">
        <v>163</v>
      </c>
      <c r="B32" s="20"/>
      <c r="C32" s="20"/>
      <c r="D32" s="21"/>
      <c r="E32" s="20"/>
      <c r="F32" s="20"/>
      <c r="G32" s="20"/>
      <c r="H32" s="20"/>
      <c r="I32" s="20"/>
      <c r="J32" s="20"/>
      <c r="K32" s="20"/>
      <c r="L32" s="20"/>
    </row>
    <row r="33" spans="1:12">
      <c r="A33" s="1410" t="s">
        <v>2092</v>
      </c>
      <c r="B33" s="20"/>
      <c r="C33" s="20"/>
      <c r="D33" s="21"/>
      <c r="E33" s="20"/>
      <c r="F33" s="20"/>
      <c r="G33" s="20"/>
      <c r="H33" s="20"/>
      <c r="I33" s="20"/>
      <c r="J33" s="20"/>
      <c r="K33" s="20"/>
      <c r="L33" s="20"/>
    </row>
    <row r="34" spans="1:12">
      <c r="A34" s="20" t="s">
        <v>2</v>
      </c>
      <c r="B34" s="20"/>
      <c r="C34" s="20"/>
      <c r="D34" s="21"/>
      <c r="E34" s="20"/>
      <c r="F34" s="20"/>
      <c r="G34" s="20"/>
      <c r="H34" s="20"/>
      <c r="I34" s="20"/>
      <c r="J34" s="20"/>
      <c r="K34" s="20"/>
      <c r="L34" s="20"/>
    </row>
    <row r="35" spans="1:12">
      <c r="A35" s="20" t="s">
        <v>3</v>
      </c>
      <c r="B35" s="20"/>
      <c r="C35" s="20"/>
      <c r="D35" s="21"/>
      <c r="E35" s="20"/>
      <c r="F35" s="20"/>
      <c r="G35" s="20"/>
      <c r="H35" s="20"/>
      <c r="I35" s="20"/>
      <c r="J35" s="20"/>
      <c r="K35" s="20"/>
      <c r="L35" s="20"/>
    </row>
    <row r="36" spans="1:12">
      <c r="A36" s="1410" t="s">
        <v>2093</v>
      </c>
      <c r="B36" s="20"/>
      <c r="C36" s="20"/>
      <c r="D36" s="21"/>
      <c r="E36" s="20"/>
      <c r="F36" s="20"/>
      <c r="G36" s="20"/>
      <c r="H36" s="20"/>
      <c r="I36" s="20"/>
      <c r="J36" s="20"/>
      <c r="K36" s="20"/>
      <c r="L36" s="20"/>
    </row>
    <row r="37" spans="1:12" s="379" customFormat="1">
      <c r="A37" s="380" t="s">
        <v>720</v>
      </c>
      <c r="B37" s="377"/>
      <c r="C37" s="377"/>
      <c r="D37" s="378"/>
      <c r="E37" s="377"/>
      <c r="F37" s="377"/>
      <c r="G37" s="377"/>
      <c r="H37" s="377"/>
      <c r="I37" s="377"/>
      <c r="J37" s="377"/>
      <c r="K37" s="377"/>
      <c r="L37" s="377"/>
    </row>
    <row r="38" spans="1:12" s="379" customFormat="1">
      <c r="A38" s="380" t="s">
        <v>721</v>
      </c>
      <c r="B38" s="377"/>
      <c r="C38" s="377"/>
      <c r="D38" s="378"/>
      <c r="E38" s="377"/>
      <c r="F38" s="377"/>
      <c r="G38" s="377"/>
      <c r="H38" s="377"/>
      <c r="I38" s="377"/>
      <c r="J38" s="377"/>
      <c r="K38" s="377"/>
      <c r="L38" s="377"/>
    </row>
    <row r="39" spans="1:12" s="379" customFormat="1">
      <c r="A39" s="380" t="s">
        <v>722</v>
      </c>
      <c r="B39" s="377"/>
      <c r="C39" s="377"/>
      <c r="D39" s="378"/>
      <c r="E39" s="377"/>
      <c r="F39" s="377"/>
      <c r="G39" s="377"/>
      <c r="H39" s="377"/>
      <c r="I39" s="377"/>
      <c r="J39" s="377"/>
      <c r="K39" s="377"/>
      <c r="L39" s="377"/>
    </row>
    <row r="40" spans="1:12">
      <c r="A40" s="20"/>
      <c r="B40" s="20"/>
      <c r="C40" s="20"/>
      <c r="D40" s="21"/>
      <c r="E40" s="20"/>
      <c r="F40" s="20"/>
      <c r="G40" s="20"/>
      <c r="H40" s="20"/>
      <c r="I40" s="20"/>
      <c r="J40" s="20"/>
      <c r="K40" s="20"/>
      <c r="L40" s="20"/>
    </row>
    <row r="41" spans="1:12">
      <c r="A41" s="20"/>
      <c r="B41" s="20"/>
      <c r="C41" s="20"/>
      <c r="D41" s="21"/>
      <c r="E41" s="20"/>
      <c r="F41" s="20"/>
      <c r="G41" s="20"/>
      <c r="H41" s="20"/>
      <c r="I41" s="20"/>
      <c r="J41" s="20"/>
      <c r="K41" s="20"/>
      <c r="L41" s="20"/>
    </row>
    <row r="42" spans="1:12">
      <c r="A42" s="20"/>
      <c r="B42" s="20"/>
      <c r="C42" s="20"/>
      <c r="D42" s="21"/>
      <c r="E42" s="20"/>
      <c r="F42" s="20"/>
      <c r="G42" s="20"/>
      <c r="H42" s="20"/>
      <c r="I42" s="20"/>
      <c r="J42" s="20"/>
      <c r="K42" s="20"/>
      <c r="L42" s="20"/>
    </row>
    <row r="43" spans="1:12">
      <c r="A43" s="20"/>
      <c r="B43" s="20"/>
      <c r="C43" s="20"/>
      <c r="D43" s="21"/>
      <c r="E43" s="20"/>
      <c r="F43" s="20"/>
      <c r="G43" s="20"/>
      <c r="H43" s="20"/>
      <c r="I43" s="20"/>
      <c r="J43" s="20"/>
      <c r="K43" s="20"/>
      <c r="L43" s="20"/>
    </row>
    <row r="44" spans="1:12">
      <c r="A44" s="20"/>
      <c r="B44" s="20"/>
      <c r="C44" s="20"/>
      <c r="D44" s="21"/>
      <c r="E44" s="20"/>
      <c r="F44" s="20"/>
      <c r="G44" s="20"/>
      <c r="H44" s="20"/>
      <c r="I44" s="20"/>
      <c r="J44" s="20"/>
      <c r="K44" s="20"/>
      <c r="L44" s="20"/>
    </row>
    <row r="45" spans="1:12">
      <c r="A45" s="20"/>
      <c r="B45" s="20"/>
      <c r="C45" s="20"/>
      <c r="D45" s="21"/>
      <c r="E45" s="20"/>
      <c r="F45" s="20"/>
      <c r="G45" s="20"/>
      <c r="H45" s="20"/>
      <c r="I45" s="20"/>
      <c r="J45" s="20"/>
      <c r="K45" s="20"/>
      <c r="L45" s="20"/>
    </row>
    <row r="46" spans="1:12">
      <c r="A46" s="20"/>
      <c r="B46" s="20"/>
      <c r="C46" s="20"/>
      <c r="D46" s="21"/>
      <c r="E46" s="20"/>
      <c r="F46" s="20"/>
      <c r="G46" s="20"/>
      <c r="H46" s="20"/>
      <c r="I46" s="20"/>
      <c r="J46" s="20"/>
      <c r="K46" s="20"/>
      <c r="L46" s="20"/>
    </row>
    <row r="47" spans="1:12">
      <c r="A47" s="20"/>
      <c r="B47" s="20"/>
      <c r="C47" s="20"/>
      <c r="D47" s="21"/>
      <c r="E47" s="20"/>
      <c r="F47" s="20"/>
      <c r="G47" s="20"/>
      <c r="H47" s="20"/>
      <c r="I47" s="20"/>
      <c r="J47" s="20"/>
      <c r="K47" s="20"/>
      <c r="L47" s="20"/>
    </row>
    <row r="48" spans="1:12">
      <c r="A48" s="20"/>
      <c r="B48" s="20"/>
      <c r="C48" s="20"/>
      <c r="D48" s="21"/>
      <c r="E48" s="20"/>
      <c r="F48" s="20"/>
      <c r="G48" s="20"/>
      <c r="H48" s="20"/>
      <c r="I48" s="20"/>
      <c r="J48" s="20"/>
      <c r="K48" s="20"/>
      <c r="L48" s="20"/>
    </row>
    <row r="49" spans="1:12">
      <c r="A49" s="20"/>
      <c r="B49" s="20"/>
      <c r="C49" s="20"/>
      <c r="D49" s="21"/>
      <c r="E49" s="20"/>
      <c r="F49" s="20"/>
      <c r="G49" s="20"/>
      <c r="H49" s="20"/>
      <c r="I49" s="20"/>
      <c r="J49" s="20"/>
      <c r="K49" s="20"/>
      <c r="L49" s="20"/>
    </row>
    <row r="50" spans="1:12">
      <c r="A50" s="20"/>
      <c r="B50" s="20"/>
      <c r="C50" s="20"/>
      <c r="D50" s="21"/>
      <c r="E50" s="20"/>
      <c r="F50" s="20"/>
      <c r="G50" s="20"/>
      <c r="H50" s="20"/>
      <c r="I50" s="20"/>
      <c r="J50" s="20"/>
      <c r="K50" s="20"/>
      <c r="L50" s="20"/>
    </row>
    <row r="51" spans="1:12">
      <c r="A51" s="20"/>
      <c r="B51" s="20"/>
      <c r="C51" s="20"/>
      <c r="D51" s="21"/>
      <c r="E51" s="20"/>
      <c r="F51" s="20"/>
      <c r="G51" s="20"/>
      <c r="H51" s="20"/>
      <c r="I51" s="20"/>
      <c r="J51" s="20"/>
      <c r="K51" s="20"/>
      <c r="L51" s="20"/>
    </row>
    <row r="52" spans="1:12">
      <c r="A52" s="20"/>
      <c r="B52" s="20"/>
      <c r="C52" s="20"/>
      <c r="D52" s="21"/>
      <c r="E52" s="20"/>
      <c r="F52" s="20"/>
      <c r="G52" s="20"/>
      <c r="H52" s="20"/>
      <c r="I52" s="20"/>
      <c r="J52" s="20"/>
      <c r="K52" s="20"/>
      <c r="L52" s="20"/>
    </row>
    <row r="53" spans="1:12">
      <c r="A53" s="20"/>
      <c r="B53" s="20"/>
      <c r="C53" s="20"/>
      <c r="D53" s="21"/>
      <c r="E53" s="20"/>
      <c r="F53" s="20"/>
      <c r="G53" s="20"/>
      <c r="H53" s="20"/>
      <c r="I53" s="20"/>
      <c r="J53" s="20"/>
      <c r="K53" s="20"/>
      <c r="L53" s="20"/>
    </row>
    <row r="54" spans="1:12">
      <c r="A54" s="20"/>
      <c r="B54" s="20"/>
      <c r="C54" s="20"/>
      <c r="D54" s="21"/>
      <c r="E54" s="20"/>
      <c r="F54" s="20"/>
      <c r="G54" s="20"/>
      <c r="H54" s="20"/>
      <c r="I54" s="20"/>
      <c r="J54" s="20"/>
      <c r="K54" s="20"/>
      <c r="L54" s="20"/>
    </row>
    <row r="55" spans="1:12">
      <c r="A55" s="20"/>
      <c r="B55" s="20"/>
      <c r="C55" s="20"/>
      <c r="D55" s="21"/>
      <c r="E55" s="20"/>
      <c r="F55" s="20"/>
      <c r="G55" s="20"/>
      <c r="H55" s="20"/>
      <c r="I55" s="20"/>
      <c r="J55" s="20"/>
      <c r="K55" s="20"/>
      <c r="L55" s="20"/>
    </row>
    <row r="56" spans="1:12">
      <c r="A56" s="20"/>
      <c r="B56" s="20"/>
      <c r="C56" s="20"/>
      <c r="D56" s="21"/>
      <c r="E56" s="20"/>
      <c r="F56" s="20"/>
      <c r="G56" s="20"/>
      <c r="H56" s="20"/>
      <c r="I56" s="20"/>
      <c r="J56" s="20"/>
      <c r="K56" s="20"/>
      <c r="L56" s="20"/>
    </row>
    <row r="57" spans="1:12">
      <c r="A57" s="20"/>
      <c r="B57" s="20"/>
      <c r="C57" s="20"/>
      <c r="D57" s="21"/>
      <c r="E57" s="20"/>
      <c r="F57" s="20"/>
      <c r="G57" s="20"/>
      <c r="H57" s="20"/>
      <c r="I57" s="20"/>
      <c r="J57" s="20"/>
      <c r="K57" s="20"/>
      <c r="L57" s="20"/>
    </row>
    <row r="58" spans="1:12">
      <c r="A58" s="20"/>
      <c r="B58" s="20"/>
      <c r="C58" s="20"/>
      <c r="D58" s="21"/>
      <c r="E58" s="20"/>
      <c r="F58" s="20"/>
      <c r="G58" s="20"/>
      <c r="H58" s="20"/>
      <c r="I58" s="20"/>
      <c r="J58" s="20"/>
      <c r="K58" s="20"/>
      <c r="L58" s="20"/>
    </row>
    <row r="59" spans="1:12">
      <c r="A59" s="20"/>
      <c r="B59" s="20"/>
      <c r="C59" s="20"/>
      <c r="D59" s="21"/>
      <c r="E59" s="20"/>
      <c r="F59" s="20"/>
      <c r="G59" s="20"/>
      <c r="H59" s="20"/>
      <c r="I59" s="20"/>
      <c r="J59" s="20"/>
      <c r="K59" s="20"/>
      <c r="L59" s="20"/>
    </row>
    <row r="60" spans="1:12">
      <c r="A60" s="20"/>
      <c r="B60" s="20"/>
      <c r="C60" s="20"/>
      <c r="D60" s="21"/>
      <c r="E60" s="20"/>
      <c r="F60" s="20"/>
      <c r="G60" s="20"/>
      <c r="H60" s="20"/>
      <c r="I60" s="20"/>
      <c r="J60" s="20"/>
      <c r="K60" s="20"/>
      <c r="L60" s="20"/>
    </row>
    <row r="61" spans="1:12">
      <c r="A61" s="20"/>
      <c r="B61" s="20"/>
      <c r="C61" s="20"/>
      <c r="D61" s="21"/>
      <c r="E61" s="20"/>
      <c r="F61" s="20"/>
      <c r="G61" s="20"/>
      <c r="H61" s="20"/>
      <c r="I61" s="20"/>
      <c r="J61" s="20"/>
      <c r="K61" s="20"/>
      <c r="L61" s="20"/>
    </row>
    <row r="62" spans="1:12">
      <c r="A62" s="20"/>
      <c r="B62" s="20"/>
      <c r="C62" s="20"/>
      <c r="D62" s="21"/>
      <c r="E62" s="20"/>
      <c r="F62" s="20"/>
      <c r="G62" s="20"/>
      <c r="H62" s="20"/>
      <c r="I62" s="20"/>
      <c r="J62" s="20"/>
      <c r="K62" s="20"/>
      <c r="L62" s="20"/>
    </row>
    <row r="63" spans="1:12">
      <c r="A63" s="20"/>
      <c r="B63" s="20"/>
      <c r="C63" s="20"/>
      <c r="D63" s="21"/>
      <c r="E63" s="20"/>
      <c r="F63" s="20"/>
      <c r="G63" s="20"/>
      <c r="H63" s="20"/>
      <c r="I63" s="20"/>
      <c r="J63" s="20"/>
      <c r="K63" s="20"/>
      <c r="L63" s="20"/>
    </row>
    <row r="64" spans="1:12">
      <c r="A64" s="20"/>
      <c r="B64" s="20"/>
      <c r="C64" s="20"/>
      <c r="D64" s="21"/>
      <c r="E64" s="20"/>
      <c r="F64" s="20"/>
      <c r="G64" s="20"/>
      <c r="H64" s="20"/>
      <c r="I64" s="20"/>
      <c r="J64" s="20"/>
      <c r="K64" s="20"/>
      <c r="L64" s="20"/>
    </row>
    <row r="65" spans="1:12">
      <c r="A65" s="20"/>
      <c r="B65" s="20"/>
      <c r="C65" s="20"/>
      <c r="D65" s="21"/>
      <c r="E65" s="20"/>
      <c r="F65" s="20"/>
      <c r="G65" s="20"/>
      <c r="H65" s="20"/>
      <c r="I65" s="20"/>
      <c r="J65" s="20"/>
      <c r="K65" s="20"/>
      <c r="L65" s="20"/>
    </row>
    <row r="66" spans="1:12">
      <c r="A66" s="20"/>
      <c r="B66" s="20"/>
      <c r="C66" s="20"/>
      <c r="D66" s="21"/>
      <c r="E66" s="20"/>
      <c r="F66" s="20"/>
      <c r="G66" s="20"/>
      <c r="H66" s="20"/>
      <c r="I66" s="20"/>
      <c r="J66" s="20"/>
      <c r="K66" s="20"/>
      <c r="L66" s="20"/>
    </row>
    <row r="67" spans="1:12">
      <c r="A67" s="20"/>
      <c r="B67" s="20"/>
      <c r="C67" s="20"/>
      <c r="D67" s="21"/>
      <c r="E67" s="20"/>
      <c r="F67" s="20"/>
      <c r="G67" s="20"/>
      <c r="H67" s="20"/>
      <c r="I67" s="20"/>
      <c r="J67" s="20"/>
      <c r="K67" s="20"/>
      <c r="L67" s="20"/>
    </row>
    <row r="68" spans="1:12">
      <c r="A68" s="20"/>
      <c r="B68" s="20"/>
      <c r="C68" s="20"/>
      <c r="D68" s="21"/>
      <c r="E68" s="20"/>
      <c r="F68" s="20"/>
      <c r="G68" s="20"/>
      <c r="H68" s="20"/>
      <c r="I68" s="20"/>
      <c r="J68" s="20"/>
      <c r="K68" s="20"/>
      <c r="L68" s="20"/>
    </row>
    <row r="69" spans="1:12">
      <c r="A69" s="20"/>
      <c r="B69" s="20"/>
      <c r="C69" s="20"/>
      <c r="D69" s="21"/>
      <c r="E69" s="20"/>
      <c r="F69" s="20"/>
      <c r="G69" s="20"/>
      <c r="H69" s="20"/>
      <c r="I69" s="20"/>
      <c r="J69" s="20"/>
      <c r="K69" s="20"/>
      <c r="L69" s="20"/>
    </row>
    <row r="70" spans="1:12">
      <c r="A70" s="20"/>
      <c r="B70" s="20"/>
      <c r="C70" s="20"/>
      <c r="D70" s="21"/>
      <c r="E70" s="20"/>
      <c r="F70" s="20"/>
      <c r="G70" s="20"/>
      <c r="H70" s="20"/>
      <c r="I70" s="20"/>
      <c r="J70" s="20"/>
      <c r="K70" s="20"/>
      <c r="L70" s="20"/>
    </row>
    <row r="71" spans="1:12">
      <c r="A71" s="20"/>
      <c r="B71" s="20"/>
      <c r="C71" s="20"/>
      <c r="D71" s="21"/>
      <c r="E71" s="20"/>
      <c r="F71" s="20"/>
      <c r="G71" s="20"/>
      <c r="H71" s="20"/>
      <c r="I71" s="20"/>
      <c r="J71" s="20"/>
      <c r="K71" s="20"/>
      <c r="L71" s="20"/>
    </row>
    <row r="72" spans="1:12">
      <c r="A72" s="20"/>
      <c r="B72" s="20"/>
      <c r="C72" s="20"/>
      <c r="D72" s="21"/>
      <c r="E72" s="20"/>
      <c r="F72" s="20"/>
      <c r="G72" s="20"/>
      <c r="H72" s="20"/>
      <c r="I72" s="20"/>
      <c r="J72" s="20"/>
      <c r="K72" s="20"/>
      <c r="L72" s="20"/>
    </row>
    <row r="73" spans="1:12">
      <c r="A73" s="20"/>
      <c r="B73" s="20"/>
      <c r="C73" s="20"/>
      <c r="D73" s="21"/>
      <c r="E73" s="20"/>
      <c r="F73" s="20"/>
      <c r="G73" s="20"/>
      <c r="H73" s="20"/>
      <c r="I73" s="20"/>
      <c r="J73" s="20"/>
      <c r="K73" s="20"/>
      <c r="L73" s="20"/>
    </row>
    <row r="74" spans="1:12">
      <c r="A74" s="20"/>
      <c r="B74" s="20"/>
      <c r="C74" s="20"/>
      <c r="D74" s="21"/>
      <c r="E74" s="20"/>
      <c r="F74" s="20"/>
      <c r="G74" s="20"/>
      <c r="H74" s="20"/>
      <c r="I74" s="20"/>
      <c r="J74" s="20"/>
      <c r="K74" s="20"/>
      <c r="L74" s="20"/>
    </row>
    <row r="75" spans="1:12">
      <c r="A75" s="20"/>
      <c r="B75" s="20"/>
      <c r="C75" s="20"/>
      <c r="D75" s="21"/>
      <c r="E75" s="20"/>
      <c r="F75" s="20"/>
      <c r="G75" s="20"/>
      <c r="H75" s="20"/>
      <c r="I75" s="20"/>
      <c r="J75" s="20"/>
      <c r="K75" s="20"/>
      <c r="L75" s="20"/>
    </row>
    <row r="76" spans="1:12">
      <c r="A76" s="20"/>
      <c r="B76" s="20"/>
      <c r="C76" s="20"/>
      <c r="D76" s="21"/>
      <c r="E76" s="20"/>
      <c r="F76" s="20"/>
      <c r="G76" s="20"/>
      <c r="H76" s="20"/>
      <c r="I76" s="20"/>
      <c r="J76" s="20"/>
      <c r="K76" s="20"/>
      <c r="L76" s="20"/>
    </row>
    <row r="77" spans="1:12">
      <c r="A77" s="20"/>
      <c r="B77" s="20"/>
      <c r="C77" s="20"/>
      <c r="D77" s="21"/>
      <c r="E77" s="20"/>
      <c r="F77" s="20"/>
      <c r="G77" s="20"/>
      <c r="H77" s="20"/>
      <c r="I77" s="20"/>
      <c r="J77" s="20"/>
      <c r="K77" s="20"/>
      <c r="L77" s="20"/>
    </row>
    <row r="78" spans="1:12">
      <c r="A78" s="20"/>
      <c r="B78" s="20"/>
      <c r="C78" s="20"/>
      <c r="D78" s="21"/>
      <c r="E78" s="20"/>
      <c r="F78" s="20"/>
      <c r="G78" s="20"/>
      <c r="H78" s="20"/>
      <c r="I78" s="20"/>
      <c r="J78" s="20"/>
      <c r="K78" s="20"/>
      <c r="L78" s="20"/>
    </row>
    <row r="79" spans="1:12">
      <c r="A79" s="20"/>
      <c r="B79" s="20"/>
      <c r="C79" s="20"/>
      <c r="D79" s="21"/>
      <c r="E79" s="20"/>
      <c r="F79" s="20"/>
      <c r="G79" s="20"/>
      <c r="H79" s="20"/>
      <c r="I79" s="20"/>
      <c r="J79" s="20"/>
      <c r="K79" s="20"/>
      <c r="L79" s="20"/>
    </row>
    <row r="80" spans="1:12">
      <c r="A80" s="20"/>
      <c r="B80" s="20"/>
      <c r="C80" s="20"/>
      <c r="D80" s="21"/>
      <c r="E80" s="20"/>
      <c r="F80" s="20"/>
      <c r="G80" s="20"/>
      <c r="H80" s="20"/>
      <c r="I80" s="20"/>
      <c r="J80" s="20"/>
      <c r="K80" s="20"/>
      <c r="L80" s="20"/>
    </row>
    <row r="81" spans="1:12">
      <c r="A81" s="20"/>
      <c r="B81" s="20"/>
      <c r="C81" s="20"/>
      <c r="D81" s="21"/>
      <c r="E81" s="20"/>
      <c r="F81" s="20"/>
      <c r="G81" s="20"/>
      <c r="H81" s="20"/>
      <c r="I81" s="20"/>
      <c r="J81" s="20"/>
      <c r="K81" s="20"/>
      <c r="L81" s="20"/>
    </row>
  </sheetData>
  <sheetProtection formatCells="0"/>
  <mergeCells count="75">
    <mergeCell ref="A2:L2"/>
    <mergeCell ref="E4:L4"/>
    <mergeCell ref="B5:D5"/>
    <mergeCell ref="E5:F5"/>
    <mergeCell ref="G5:H5"/>
    <mergeCell ref="J5:K5"/>
    <mergeCell ref="B4:C4"/>
    <mergeCell ref="B6:D6"/>
    <mergeCell ref="E6:F6"/>
    <mergeCell ref="G6:L6"/>
    <mergeCell ref="B7:D7"/>
    <mergeCell ref="E7:F7"/>
    <mergeCell ref="G7:L7"/>
    <mergeCell ref="E10:F10"/>
    <mergeCell ref="G10:J10"/>
    <mergeCell ref="K10:L10"/>
    <mergeCell ref="E11:F11"/>
    <mergeCell ref="G11:H11"/>
    <mergeCell ref="I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A17:L17"/>
    <mergeCell ref="A18:A19"/>
    <mergeCell ref="B18:D18"/>
    <mergeCell ref="E18:J18"/>
    <mergeCell ref="K18:L19"/>
    <mergeCell ref="E19:F19"/>
    <mergeCell ref="G19:H19"/>
    <mergeCell ref="I19:J19"/>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7:G27"/>
    <mergeCell ref="H31:J31"/>
    <mergeCell ref="A26:J26"/>
    <mergeCell ref="E31:G31"/>
    <mergeCell ref="E29:G29"/>
    <mergeCell ref="E30:G30"/>
    <mergeCell ref="E28:G28"/>
    <mergeCell ref="H27:J27"/>
    <mergeCell ref="H28:J28"/>
    <mergeCell ref="H29:J29"/>
    <mergeCell ref="H30:J30"/>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P72"/>
  <sheetViews>
    <sheetView showGridLines="0" view="pageBreakPreview" zoomScale="91" zoomScaleNormal="85" zoomScaleSheetLayoutView="91" workbookViewId="0">
      <selection activeCell="A39" sqref="A39"/>
    </sheetView>
  </sheetViews>
  <sheetFormatPr defaultRowHeight="13.2"/>
  <cols>
    <col min="1" max="1" width="5.109375" style="346" customWidth="1"/>
    <col min="2" max="2" width="13" style="346" customWidth="1"/>
    <col min="3" max="3" width="5" style="346" customWidth="1"/>
    <col min="4" max="4" width="28.109375" style="346" customWidth="1"/>
    <col min="5" max="5" width="14.109375" style="346" customWidth="1"/>
    <col min="6" max="6" width="46" style="346" customWidth="1"/>
    <col min="7" max="256" width="9" style="346"/>
    <col min="257" max="257" width="5.109375" style="346" customWidth="1"/>
    <col min="258" max="258" width="13" style="346" customWidth="1"/>
    <col min="259" max="259" width="5" style="346" customWidth="1"/>
    <col min="260" max="260" width="28.109375" style="346" customWidth="1"/>
    <col min="261" max="261" width="14.109375" style="346" customWidth="1"/>
    <col min="262" max="262" width="46" style="346" customWidth="1"/>
    <col min="263" max="512" width="9" style="346"/>
    <col min="513" max="513" width="5.109375" style="346" customWidth="1"/>
    <col min="514" max="514" width="13" style="346" customWidth="1"/>
    <col min="515" max="515" width="5" style="346" customWidth="1"/>
    <col min="516" max="516" width="28.109375" style="346" customWidth="1"/>
    <col min="517" max="517" width="14.109375" style="346" customWidth="1"/>
    <col min="518" max="518" width="46" style="346" customWidth="1"/>
    <col min="519" max="768" width="9" style="346"/>
    <col min="769" max="769" width="5.109375" style="346" customWidth="1"/>
    <col min="770" max="770" width="13" style="346" customWidth="1"/>
    <col min="771" max="771" width="5" style="346" customWidth="1"/>
    <col min="772" max="772" width="28.109375" style="346" customWidth="1"/>
    <col min="773" max="773" width="14.109375" style="346" customWidth="1"/>
    <col min="774" max="774" width="46" style="346" customWidth="1"/>
    <col min="775" max="1024" width="9" style="346"/>
    <col min="1025" max="1025" width="5.109375" style="346" customWidth="1"/>
    <col min="1026" max="1026" width="13" style="346" customWidth="1"/>
    <col min="1027" max="1027" width="5" style="346" customWidth="1"/>
    <col min="1028" max="1028" width="28.109375" style="346" customWidth="1"/>
    <col min="1029" max="1029" width="14.109375" style="346" customWidth="1"/>
    <col min="1030" max="1030" width="46" style="346" customWidth="1"/>
    <col min="1031" max="1280" width="9" style="346"/>
    <col min="1281" max="1281" width="5.109375" style="346" customWidth="1"/>
    <col min="1282" max="1282" width="13" style="346" customWidth="1"/>
    <col min="1283" max="1283" width="5" style="346" customWidth="1"/>
    <col min="1284" max="1284" width="28.109375" style="346" customWidth="1"/>
    <col min="1285" max="1285" width="14.109375" style="346" customWidth="1"/>
    <col min="1286" max="1286" width="46" style="346" customWidth="1"/>
    <col min="1287" max="1536" width="9" style="346"/>
    <col min="1537" max="1537" width="5.109375" style="346" customWidth="1"/>
    <col min="1538" max="1538" width="13" style="346" customWidth="1"/>
    <col min="1539" max="1539" width="5" style="346" customWidth="1"/>
    <col min="1540" max="1540" width="28.109375" style="346" customWidth="1"/>
    <col min="1541" max="1541" width="14.109375" style="346" customWidth="1"/>
    <col min="1542" max="1542" width="46" style="346" customWidth="1"/>
    <col min="1543" max="1792" width="9" style="346"/>
    <col min="1793" max="1793" width="5.109375" style="346" customWidth="1"/>
    <col min="1794" max="1794" width="13" style="346" customWidth="1"/>
    <col min="1795" max="1795" width="5" style="346" customWidth="1"/>
    <col min="1796" max="1796" width="28.109375" style="346" customWidth="1"/>
    <col min="1797" max="1797" width="14.109375" style="346" customWidth="1"/>
    <col min="1798" max="1798" width="46" style="346" customWidth="1"/>
    <col min="1799" max="2048" width="9" style="346"/>
    <col min="2049" max="2049" width="5.109375" style="346" customWidth="1"/>
    <col min="2050" max="2050" width="13" style="346" customWidth="1"/>
    <col min="2051" max="2051" width="5" style="346" customWidth="1"/>
    <col min="2052" max="2052" width="28.109375" style="346" customWidth="1"/>
    <col min="2053" max="2053" width="14.109375" style="346" customWidth="1"/>
    <col min="2054" max="2054" width="46" style="346" customWidth="1"/>
    <col min="2055" max="2304" width="9" style="346"/>
    <col min="2305" max="2305" width="5.109375" style="346" customWidth="1"/>
    <col min="2306" max="2306" width="13" style="346" customWidth="1"/>
    <col min="2307" max="2307" width="5" style="346" customWidth="1"/>
    <col min="2308" max="2308" width="28.109375" style="346" customWidth="1"/>
    <col min="2309" max="2309" width="14.109375" style="346" customWidth="1"/>
    <col min="2310" max="2310" width="46" style="346" customWidth="1"/>
    <col min="2311" max="2560" width="9" style="346"/>
    <col min="2561" max="2561" width="5.109375" style="346" customWidth="1"/>
    <col min="2562" max="2562" width="13" style="346" customWidth="1"/>
    <col min="2563" max="2563" width="5" style="346" customWidth="1"/>
    <col min="2564" max="2564" width="28.109375" style="346" customWidth="1"/>
    <col min="2565" max="2565" width="14.109375" style="346" customWidth="1"/>
    <col min="2566" max="2566" width="46" style="346" customWidth="1"/>
    <col min="2567" max="2816" width="9" style="346"/>
    <col min="2817" max="2817" width="5.109375" style="346" customWidth="1"/>
    <col min="2818" max="2818" width="13" style="346" customWidth="1"/>
    <col min="2819" max="2819" width="5" style="346" customWidth="1"/>
    <col min="2820" max="2820" width="28.109375" style="346" customWidth="1"/>
    <col min="2821" max="2821" width="14.109375" style="346" customWidth="1"/>
    <col min="2822" max="2822" width="46" style="346" customWidth="1"/>
    <col min="2823" max="3072" width="9" style="346"/>
    <col min="3073" max="3073" width="5.109375" style="346" customWidth="1"/>
    <col min="3074" max="3074" width="13" style="346" customWidth="1"/>
    <col min="3075" max="3075" width="5" style="346" customWidth="1"/>
    <col min="3076" max="3076" width="28.109375" style="346" customWidth="1"/>
    <col min="3077" max="3077" width="14.109375" style="346" customWidth="1"/>
    <col min="3078" max="3078" width="46" style="346" customWidth="1"/>
    <col min="3079" max="3328" width="9" style="346"/>
    <col min="3329" max="3329" width="5.109375" style="346" customWidth="1"/>
    <col min="3330" max="3330" width="13" style="346" customWidth="1"/>
    <col min="3331" max="3331" width="5" style="346" customWidth="1"/>
    <col min="3332" max="3332" width="28.109375" style="346" customWidth="1"/>
    <col min="3333" max="3333" width="14.109375" style="346" customWidth="1"/>
    <col min="3334" max="3334" width="46" style="346" customWidth="1"/>
    <col min="3335" max="3584" width="9" style="346"/>
    <col min="3585" max="3585" width="5.109375" style="346" customWidth="1"/>
    <col min="3586" max="3586" width="13" style="346" customWidth="1"/>
    <col min="3587" max="3587" width="5" style="346" customWidth="1"/>
    <col min="3588" max="3588" width="28.109375" style="346" customWidth="1"/>
    <col min="3589" max="3589" width="14.109375" style="346" customWidth="1"/>
    <col min="3590" max="3590" width="46" style="346" customWidth="1"/>
    <col min="3591" max="3840" width="9" style="346"/>
    <col min="3841" max="3841" width="5.109375" style="346" customWidth="1"/>
    <col min="3842" max="3842" width="13" style="346" customWidth="1"/>
    <col min="3843" max="3843" width="5" style="346" customWidth="1"/>
    <col min="3844" max="3844" width="28.109375" style="346" customWidth="1"/>
    <col min="3845" max="3845" width="14.109375" style="346" customWidth="1"/>
    <col min="3846" max="3846" width="46" style="346" customWidth="1"/>
    <col min="3847" max="4096" width="9" style="346"/>
    <col min="4097" max="4097" width="5.109375" style="346" customWidth="1"/>
    <col min="4098" max="4098" width="13" style="346" customWidth="1"/>
    <col min="4099" max="4099" width="5" style="346" customWidth="1"/>
    <col min="4100" max="4100" width="28.109375" style="346" customWidth="1"/>
    <col min="4101" max="4101" width="14.109375" style="346" customWidth="1"/>
    <col min="4102" max="4102" width="46" style="346" customWidth="1"/>
    <col min="4103" max="4352" width="9" style="346"/>
    <col min="4353" max="4353" width="5.109375" style="346" customWidth="1"/>
    <col min="4354" max="4354" width="13" style="346" customWidth="1"/>
    <col min="4355" max="4355" width="5" style="346" customWidth="1"/>
    <col min="4356" max="4356" width="28.109375" style="346" customWidth="1"/>
    <col min="4357" max="4357" width="14.109375" style="346" customWidth="1"/>
    <col min="4358" max="4358" width="46" style="346" customWidth="1"/>
    <col min="4359" max="4608" width="9" style="346"/>
    <col min="4609" max="4609" width="5.109375" style="346" customWidth="1"/>
    <col min="4610" max="4610" width="13" style="346" customWidth="1"/>
    <col min="4611" max="4611" width="5" style="346" customWidth="1"/>
    <col min="4612" max="4612" width="28.109375" style="346" customWidth="1"/>
    <col min="4613" max="4613" width="14.109375" style="346" customWidth="1"/>
    <col min="4614" max="4614" width="46" style="346" customWidth="1"/>
    <col min="4615" max="4864" width="9" style="346"/>
    <col min="4865" max="4865" width="5.109375" style="346" customWidth="1"/>
    <col min="4866" max="4866" width="13" style="346" customWidth="1"/>
    <col min="4867" max="4867" width="5" style="346" customWidth="1"/>
    <col min="4868" max="4868" width="28.109375" style="346" customWidth="1"/>
    <col min="4869" max="4869" width="14.109375" style="346" customWidth="1"/>
    <col min="4870" max="4870" width="46" style="346" customWidth="1"/>
    <col min="4871" max="5120" width="9" style="346"/>
    <col min="5121" max="5121" width="5.109375" style="346" customWidth="1"/>
    <col min="5122" max="5122" width="13" style="346" customWidth="1"/>
    <col min="5123" max="5123" width="5" style="346" customWidth="1"/>
    <col min="5124" max="5124" width="28.109375" style="346" customWidth="1"/>
    <col min="5125" max="5125" width="14.109375" style="346" customWidth="1"/>
    <col min="5126" max="5126" width="46" style="346" customWidth="1"/>
    <col min="5127" max="5376" width="9" style="346"/>
    <col min="5377" max="5377" width="5.109375" style="346" customWidth="1"/>
    <col min="5378" max="5378" width="13" style="346" customWidth="1"/>
    <col min="5379" max="5379" width="5" style="346" customWidth="1"/>
    <col min="5380" max="5380" width="28.109375" style="346" customWidth="1"/>
    <col min="5381" max="5381" width="14.109375" style="346" customWidth="1"/>
    <col min="5382" max="5382" width="46" style="346" customWidth="1"/>
    <col min="5383" max="5632" width="9" style="346"/>
    <col min="5633" max="5633" width="5.109375" style="346" customWidth="1"/>
    <col min="5634" max="5634" width="13" style="346" customWidth="1"/>
    <col min="5635" max="5635" width="5" style="346" customWidth="1"/>
    <col min="5636" max="5636" width="28.109375" style="346" customWidth="1"/>
    <col min="5637" max="5637" width="14.109375" style="346" customWidth="1"/>
    <col min="5638" max="5638" width="46" style="346" customWidth="1"/>
    <col min="5639" max="5888" width="9" style="346"/>
    <col min="5889" max="5889" width="5.109375" style="346" customWidth="1"/>
    <col min="5890" max="5890" width="13" style="346" customWidth="1"/>
    <col min="5891" max="5891" width="5" style="346" customWidth="1"/>
    <col min="5892" max="5892" width="28.109375" style="346" customWidth="1"/>
    <col min="5893" max="5893" width="14.109375" style="346" customWidth="1"/>
    <col min="5894" max="5894" width="46" style="346" customWidth="1"/>
    <col min="5895" max="6144" width="9" style="346"/>
    <col min="6145" max="6145" width="5.109375" style="346" customWidth="1"/>
    <col min="6146" max="6146" width="13" style="346" customWidth="1"/>
    <col min="6147" max="6147" width="5" style="346" customWidth="1"/>
    <col min="6148" max="6148" width="28.109375" style="346" customWidth="1"/>
    <col min="6149" max="6149" width="14.109375" style="346" customWidth="1"/>
    <col min="6150" max="6150" width="46" style="346" customWidth="1"/>
    <col min="6151" max="6400" width="9" style="346"/>
    <col min="6401" max="6401" width="5.109375" style="346" customWidth="1"/>
    <col min="6402" max="6402" width="13" style="346" customWidth="1"/>
    <col min="6403" max="6403" width="5" style="346" customWidth="1"/>
    <col min="6404" max="6404" width="28.109375" style="346" customWidth="1"/>
    <col min="6405" max="6405" width="14.109375" style="346" customWidth="1"/>
    <col min="6406" max="6406" width="46" style="346" customWidth="1"/>
    <col min="6407" max="6656" width="9" style="346"/>
    <col min="6657" max="6657" width="5.109375" style="346" customWidth="1"/>
    <col min="6658" max="6658" width="13" style="346" customWidth="1"/>
    <col min="6659" max="6659" width="5" style="346" customWidth="1"/>
    <col min="6660" max="6660" width="28.109375" style="346" customWidth="1"/>
    <col min="6661" max="6661" width="14.109375" style="346" customWidth="1"/>
    <col min="6662" max="6662" width="46" style="346" customWidth="1"/>
    <col min="6663" max="6912" width="9" style="346"/>
    <col min="6913" max="6913" width="5.109375" style="346" customWidth="1"/>
    <col min="6914" max="6914" width="13" style="346" customWidth="1"/>
    <col min="6915" max="6915" width="5" style="346" customWidth="1"/>
    <col min="6916" max="6916" width="28.109375" style="346" customWidth="1"/>
    <col min="6917" max="6917" width="14.109375" style="346" customWidth="1"/>
    <col min="6918" max="6918" width="46" style="346" customWidth="1"/>
    <col min="6919" max="7168" width="9" style="346"/>
    <col min="7169" max="7169" width="5.109375" style="346" customWidth="1"/>
    <col min="7170" max="7170" width="13" style="346" customWidth="1"/>
    <col min="7171" max="7171" width="5" style="346" customWidth="1"/>
    <col min="7172" max="7172" width="28.109375" style="346" customWidth="1"/>
    <col min="7173" max="7173" width="14.109375" style="346" customWidth="1"/>
    <col min="7174" max="7174" width="46" style="346" customWidth="1"/>
    <col min="7175" max="7424" width="9" style="346"/>
    <col min="7425" max="7425" width="5.109375" style="346" customWidth="1"/>
    <col min="7426" max="7426" width="13" style="346" customWidth="1"/>
    <col min="7427" max="7427" width="5" style="346" customWidth="1"/>
    <col min="7428" max="7428" width="28.109375" style="346" customWidth="1"/>
    <col min="7429" max="7429" width="14.109375" style="346" customWidth="1"/>
    <col min="7430" max="7430" width="46" style="346" customWidth="1"/>
    <col min="7431" max="7680" width="9" style="346"/>
    <col min="7681" max="7681" width="5.109375" style="346" customWidth="1"/>
    <col min="7682" max="7682" width="13" style="346" customWidth="1"/>
    <col min="7683" max="7683" width="5" style="346" customWidth="1"/>
    <col min="7684" max="7684" width="28.109375" style="346" customWidth="1"/>
    <col min="7685" max="7685" width="14.109375" style="346" customWidth="1"/>
    <col min="7686" max="7686" width="46" style="346" customWidth="1"/>
    <col min="7687" max="7936" width="9" style="346"/>
    <col min="7937" max="7937" width="5.109375" style="346" customWidth="1"/>
    <col min="7938" max="7938" width="13" style="346" customWidth="1"/>
    <col min="7939" max="7939" width="5" style="346" customWidth="1"/>
    <col min="7940" max="7940" width="28.109375" style="346" customWidth="1"/>
    <col min="7941" max="7941" width="14.109375" style="346" customWidth="1"/>
    <col min="7942" max="7942" width="46" style="346" customWidth="1"/>
    <col min="7943" max="8192" width="9" style="346"/>
    <col min="8193" max="8193" width="5.109375" style="346" customWidth="1"/>
    <col min="8194" max="8194" width="13" style="346" customWidth="1"/>
    <col min="8195" max="8195" width="5" style="346" customWidth="1"/>
    <col min="8196" max="8196" width="28.109375" style="346" customWidth="1"/>
    <col min="8197" max="8197" width="14.109375" style="346" customWidth="1"/>
    <col min="8198" max="8198" width="46" style="346" customWidth="1"/>
    <col min="8199" max="8448" width="9" style="346"/>
    <col min="8449" max="8449" width="5.109375" style="346" customWidth="1"/>
    <col min="8450" max="8450" width="13" style="346" customWidth="1"/>
    <col min="8451" max="8451" width="5" style="346" customWidth="1"/>
    <col min="8452" max="8452" width="28.109375" style="346" customWidth="1"/>
    <col min="8453" max="8453" width="14.109375" style="346" customWidth="1"/>
    <col min="8454" max="8454" width="46" style="346" customWidth="1"/>
    <col min="8455" max="8704" width="9" style="346"/>
    <col min="8705" max="8705" width="5.109375" style="346" customWidth="1"/>
    <col min="8706" max="8706" width="13" style="346" customWidth="1"/>
    <col min="8707" max="8707" width="5" style="346" customWidth="1"/>
    <col min="8708" max="8708" width="28.109375" style="346" customWidth="1"/>
    <col min="8709" max="8709" width="14.109375" style="346" customWidth="1"/>
    <col min="8710" max="8710" width="46" style="346" customWidth="1"/>
    <col min="8711" max="8960" width="9" style="346"/>
    <col min="8961" max="8961" width="5.109375" style="346" customWidth="1"/>
    <col min="8962" max="8962" width="13" style="346" customWidth="1"/>
    <col min="8963" max="8963" width="5" style="346" customWidth="1"/>
    <col min="8964" max="8964" width="28.109375" style="346" customWidth="1"/>
    <col min="8965" max="8965" width="14.109375" style="346" customWidth="1"/>
    <col min="8966" max="8966" width="46" style="346" customWidth="1"/>
    <col min="8967" max="9216" width="9" style="346"/>
    <col min="9217" max="9217" width="5.109375" style="346" customWidth="1"/>
    <col min="9218" max="9218" width="13" style="346" customWidth="1"/>
    <col min="9219" max="9219" width="5" style="346" customWidth="1"/>
    <col min="9220" max="9220" width="28.109375" style="346" customWidth="1"/>
    <col min="9221" max="9221" width="14.109375" style="346" customWidth="1"/>
    <col min="9222" max="9222" width="46" style="346" customWidth="1"/>
    <col min="9223" max="9472" width="9" style="346"/>
    <col min="9473" max="9473" width="5.109375" style="346" customWidth="1"/>
    <col min="9474" max="9474" width="13" style="346" customWidth="1"/>
    <col min="9475" max="9475" width="5" style="346" customWidth="1"/>
    <col min="9476" max="9476" width="28.109375" style="346" customWidth="1"/>
    <col min="9477" max="9477" width="14.109375" style="346" customWidth="1"/>
    <col min="9478" max="9478" width="46" style="346" customWidth="1"/>
    <col min="9479" max="9728" width="9" style="346"/>
    <col min="9729" max="9729" width="5.109375" style="346" customWidth="1"/>
    <col min="9730" max="9730" width="13" style="346" customWidth="1"/>
    <col min="9731" max="9731" width="5" style="346" customWidth="1"/>
    <col min="9732" max="9732" width="28.109375" style="346" customWidth="1"/>
    <col min="9733" max="9733" width="14.109375" style="346" customWidth="1"/>
    <col min="9734" max="9734" width="46" style="346" customWidth="1"/>
    <col min="9735" max="9984" width="9" style="346"/>
    <col min="9985" max="9985" width="5.109375" style="346" customWidth="1"/>
    <col min="9986" max="9986" width="13" style="346" customWidth="1"/>
    <col min="9987" max="9987" width="5" style="346" customWidth="1"/>
    <col min="9988" max="9988" width="28.109375" style="346" customWidth="1"/>
    <col min="9989" max="9989" width="14.109375" style="346" customWidth="1"/>
    <col min="9990" max="9990" width="46" style="346" customWidth="1"/>
    <col min="9991" max="10240" width="9" style="346"/>
    <col min="10241" max="10241" width="5.109375" style="346" customWidth="1"/>
    <col min="10242" max="10242" width="13" style="346" customWidth="1"/>
    <col min="10243" max="10243" width="5" style="346" customWidth="1"/>
    <col min="10244" max="10244" width="28.109375" style="346" customWidth="1"/>
    <col min="10245" max="10245" width="14.109375" style="346" customWidth="1"/>
    <col min="10246" max="10246" width="46" style="346" customWidth="1"/>
    <col min="10247" max="10496" width="9" style="346"/>
    <col min="10497" max="10497" width="5.109375" style="346" customWidth="1"/>
    <col min="10498" max="10498" width="13" style="346" customWidth="1"/>
    <col min="10499" max="10499" width="5" style="346" customWidth="1"/>
    <col min="10500" max="10500" width="28.109375" style="346" customWidth="1"/>
    <col min="10501" max="10501" width="14.109375" style="346" customWidth="1"/>
    <col min="10502" max="10502" width="46" style="346" customWidth="1"/>
    <col min="10503" max="10752" width="9" style="346"/>
    <col min="10753" max="10753" width="5.109375" style="346" customWidth="1"/>
    <col min="10754" max="10754" width="13" style="346" customWidth="1"/>
    <col min="10755" max="10755" width="5" style="346" customWidth="1"/>
    <col min="10756" max="10756" width="28.109375" style="346" customWidth="1"/>
    <col min="10757" max="10757" width="14.109375" style="346" customWidth="1"/>
    <col min="10758" max="10758" width="46" style="346" customWidth="1"/>
    <col min="10759" max="11008" width="9" style="346"/>
    <col min="11009" max="11009" width="5.109375" style="346" customWidth="1"/>
    <col min="11010" max="11010" width="13" style="346" customWidth="1"/>
    <col min="11011" max="11011" width="5" style="346" customWidth="1"/>
    <col min="11012" max="11012" width="28.109375" style="346" customWidth="1"/>
    <col min="11013" max="11013" width="14.109375" style="346" customWidth="1"/>
    <col min="11014" max="11014" width="46" style="346" customWidth="1"/>
    <col min="11015" max="11264" width="9" style="346"/>
    <col min="11265" max="11265" width="5.109375" style="346" customWidth="1"/>
    <col min="11266" max="11266" width="13" style="346" customWidth="1"/>
    <col min="11267" max="11267" width="5" style="346" customWidth="1"/>
    <col min="11268" max="11268" width="28.109375" style="346" customWidth="1"/>
    <col min="11269" max="11269" width="14.109375" style="346" customWidth="1"/>
    <col min="11270" max="11270" width="46" style="346" customWidth="1"/>
    <col min="11271" max="11520" width="9" style="346"/>
    <col min="11521" max="11521" width="5.109375" style="346" customWidth="1"/>
    <col min="11522" max="11522" width="13" style="346" customWidth="1"/>
    <col min="11523" max="11523" width="5" style="346" customWidth="1"/>
    <col min="11524" max="11524" width="28.109375" style="346" customWidth="1"/>
    <col min="11525" max="11525" width="14.109375" style="346" customWidth="1"/>
    <col min="11526" max="11526" width="46" style="346" customWidth="1"/>
    <col min="11527" max="11776" width="9" style="346"/>
    <col min="11777" max="11777" width="5.109375" style="346" customWidth="1"/>
    <col min="11778" max="11778" width="13" style="346" customWidth="1"/>
    <col min="11779" max="11779" width="5" style="346" customWidth="1"/>
    <col min="11780" max="11780" width="28.109375" style="346" customWidth="1"/>
    <col min="11781" max="11781" width="14.109375" style="346" customWidth="1"/>
    <col min="11782" max="11782" width="46" style="346" customWidth="1"/>
    <col min="11783" max="12032" width="9" style="346"/>
    <col min="12033" max="12033" width="5.109375" style="346" customWidth="1"/>
    <col min="12034" max="12034" width="13" style="346" customWidth="1"/>
    <col min="12035" max="12035" width="5" style="346" customWidth="1"/>
    <col min="12036" max="12036" width="28.109375" style="346" customWidth="1"/>
    <col min="12037" max="12037" width="14.109375" style="346" customWidth="1"/>
    <col min="12038" max="12038" width="46" style="346" customWidth="1"/>
    <col min="12039" max="12288" width="9" style="346"/>
    <col min="12289" max="12289" width="5.109375" style="346" customWidth="1"/>
    <col min="12290" max="12290" width="13" style="346" customWidth="1"/>
    <col min="12291" max="12291" width="5" style="346" customWidth="1"/>
    <col min="12292" max="12292" width="28.109375" style="346" customWidth="1"/>
    <col min="12293" max="12293" width="14.109375" style="346" customWidth="1"/>
    <col min="12294" max="12294" width="46" style="346" customWidth="1"/>
    <col min="12295" max="12544" width="9" style="346"/>
    <col min="12545" max="12545" width="5.109375" style="346" customWidth="1"/>
    <col min="12546" max="12546" width="13" style="346" customWidth="1"/>
    <col min="12547" max="12547" width="5" style="346" customWidth="1"/>
    <col min="12548" max="12548" width="28.109375" style="346" customWidth="1"/>
    <col min="12549" max="12549" width="14.109375" style="346" customWidth="1"/>
    <col min="12550" max="12550" width="46" style="346" customWidth="1"/>
    <col min="12551" max="12800" width="9" style="346"/>
    <col min="12801" max="12801" width="5.109375" style="346" customWidth="1"/>
    <col min="12802" max="12802" width="13" style="346" customWidth="1"/>
    <col min="12803" max="12803" width="5" style="346" customWidth="1"/>
    <col min="12804" max="12804" width="28.109375" style="346" customWidth="1"/>
    <col min="12805" max="12805" width="14.109375" style="346" customWidth="1"/>
    <col min="12806" max="12806" width="46" style="346" customWidth="1"/>
    <col min="12807" max="13056" width="9" style="346"/>
    <col min="13057" max="13057" width="5.109375" style="346" customWidth="1"/>
    <col min="13058" max="13058" width="13" style="346" customWidth="1"/>
    <col min="13059" max="13059" width="5" style="346" customWidth="1"/>
    <col min="13060" max="13060" width="28.109375" style="346" customWidth="1"/>
    <col min="13061" max="13061" width="14.109375" style="346" customWidth="1"/>
    <col min="13062" max="13062" width="46" style="346" customWidth="1"/>
    <col min="13063" max="13312" width="9" style="346"/>
    <col min="13313" max="13313" width="5.109375" style="346" customWidth="1"/>
    <col min="13314" max="13314" width="13" style="346" customWidth="1"/>
    <col min="13315" max="13315" width="5" style="346" customWidth="1"/>
    <col min="13316" max="13316" width="28.109375" style="346" customWidth="1"/>
    <col min="13317" max="13317" width="14.109375" style="346" customWidth="1"/>
    <col min="13318" max="13318" width="46" style="346" customWidth="1"/>
    <col min="13319" max="13568" width="9" style="346"/>
    <col min="13569" max="13569" width="5.109375" style="346" customWidth="1"/>
    <col min="13570" max="13570" width="13" style="346" customWidth="1"/>
    <col min="13571" max="13571" width="5" style="346" customWidth="1"/>
    <col min="13572" max="13572" width="28.109375" style="346" customWidth="1"/>
    <col min="13573" max="13573" width="14.109375" style="346" customWidth="1"/>
    <col min="13574" max="13574" width="46" style="346" customWidth="1"/>
    <col min="13575" max="13824" width="9" style="346"/>
    <col min="13825" max="13825" width="5.109375" style="346" customWidth="1"/>
    <col min="13826" max="13826" width="13" style="346" customWidth="1"/>
    <col min="13827" max="13827" width="5" style="346" customWidth="1"/>
    <col min="13828" max="13828" width="28.109375" style="346" customWidth="1"/>
    <col min="13829" max="13829" width="14.109375" style="346" customWidth="1"/>
    <col min="13830" max="13830" width="46" style="346" customWidth="1"/>
    <col min="13831" max="14080" width="9" style="346"/>
    <col min="14081" max="14081" width="5.109375" style="346" customWidth="1"/>
    <col min="14082" max="14082" width="13" style="346" customWidth="1"/>
    <col min="14083" max="14083" width="5" style="346" customWidth="1"/>
    <col min="14084" max="14084" width="28.109375" style="346" customWidth="1"/>
    <col min="14085" max="14085" width="14.109375" style="346" customWidth="1"/>
    <col min="14086" max="14086" width="46" style="346" customWidth="1"/>
    <col min="14087" max="14336" width="9" style="346"/>
    <col min="14337" max="14337" width="5.109375" style="346" customWidth="1"/>
    <col min="14338" max="14338" width="13" style="346" customWidth="1"/>
    <col min="14339" max="14339" width="5" style="346" customWidth="1"/>
    <col min="14340" max="14340" width="28.109375" style="346" customWidth="1"/>
    <col min="14341" max="14341" width="14.109375" style="346" customWidth="1"/>
    <col min="14342" max="14342" width="46" style="346" customWidth="1"/>
    <col min="14343" max="14592" width="9" style="346"/>
    <col min="14593" max="14593" width="5.109375" style="346" customWidth="1"/>
    <col min="14594" max="14594" width="13" style="346" customWidth="1"/>
    <col min="14595" max="14595" width="5" style="346" customWidth="1"/>
    <col min="14596" max="14596" width="28.109375" style="346" customWidth="1"/>
    <col min="14597" max="14597" width="14.109375" style="346" customWidth="1"/>
    <col min="14598" max="14598" width="46" style="346" customWidth="1"/>
    <col min="14599" max="14848" width="9" style="346"/>
    <col min="14849" max="14849" width="5.109375" style="346" customWidth="1"/>
    <col min="14850" max="14850" width="13" style="346" customWidth="1"/>
    <col min="14851" max="14851" width="5" style="346" customWidth="1"/>
    <col min="14852" max="14852" width="28.109375" style="346" customWidth="1"/>
    <col min="14853" max="14853" width="14.109375" style="346" customWidth="1"/>
    <col min="14854" max="14854" width="46" style="346" customWidth="1"/>
    <col min="14855" max="15104" width="9" style="346"/>
    <col min="15105" max="15105" width="5.109375" style="346" customWidth="1"/>
    <col min="15106" max="15106" width="13" style="346" customWidth="1"/>
    <col min="15107" max="15107" width="5" style="346" customWidth="1"/>
    <col min="15108" max="15108" width="28.109375" style="346" customWidth="1"/>
    <col min="15109" max="15109" width="14.109375" style="346" customWidth="1"/>
    <col min="15110" max="15110" width="46" style="346" customWidth="1"/>
    <col min="15111" max="15360" width="9" style="346"/>
    <col min="15361" max="15361" width="5.109375" style="346" customWidth="1"/>
    <col min="15362" max="15362" width="13" style="346" customWidth="1"/>
    <col min="15363" max="15363" width="5" style="346" customWidth="1"/>
    <col min="15364" max="15364" width="28.109375" style="346" customWidth="1"/>
    <col min="15365" max="15365" width="14.109375" style="346" customWidth="1"/>
    <col min="15366" max="15366" width="46" style="346" customWidth="1"/>
    <col min="15367" max="15616" width="9" style="346"/>
    <col min="15617" max="15617" width="5.109375" style="346" customWidth="1"/>
    <col min="15618" max="15618" width="13" style="346" customWidth="1"/>
    <col min="15619" max="15619" width="5" style="346" customWidth="1"/>
    <col min="15620" max="15620" width="28.109375" style="346" customWidth="1"/>
    <col min="15621" max="15621" width="14.109375" style="346" customWidth="1"/>
    <col min="15622" max="15622" width="46" style="346" customWidth="1"/>
    <col min="15623" max="15872" width="9" style="346"/>
    <col min="15873" max="15873" width="5.109375" style="346" customWidth="1"/>
    <col min="15874" max="15874" width="13" style="346" customWidth="1"/>
    <col min="15875" max="15875" width="5" style="346" customWidth="1"/>
    <col min="15876" max="15876" width="28.109375" style="346" customWidth="1"/>
    <col min="15877" max="15877" width="14.109375" style="346" customWidth="1"/>
    <col min="15878" max="15878" width="46" style="346" customWidth="1"/>
    <col min="15879" max="16128" width="9" style="346"/>
    <col min="16129" max="16129" width="5.109375" style="346" customWidth="1"/>
    <col min="16130" max="16130" width="13" style="346" customWidth="1"/>
    <col min="16131" max="16131" width="5" style="346" customWidth="1"/>
    <col min="16132" max="16132" width="28.109375" style="346" customWidth="1"/>
    <col min="16133" max="16133" width="14.109375" style="346" customWidth="1"/>
    <col min="16134" max="16134" width="46" style="346" customWidth="1"/>
    <col min="16135" max="16384" width="9" style="346"/>
  </cols>
  <sheetData>
    <row r="1" spans="1:42" ht="19.2">
      <c r="A1" s="345" t="s">
        <v>638</v>
      </c>
    </row>
    <row r="3" spans="1:42" ht="21.75" customHeight="1">
      <c r="A3" s="3051" t="s">
        <v>54</v>
      </c>
      <c r="B3" s="3052"/>
      <c r="C3" s="3053"/>
      <c r="D3" s="447" t="str">
        <f>入力シート!C10</f>
        <v>○○校区道路改良工事</v>
      </c>
      <c r="E3" s="448"/>
      <c r="F3" s="449"/>
    </row>
    <row r="4" spans="1:42" ht="21.75" customHeight="1">
      <c r="A4" s="350" t="s">
        <v>639</v>
      </c>
      <c r="B4" s="351"/>
      <c r="C4" s="352"/>
      <c r="D4" s="450" t="str">
        <f>入力シート!C26</f>
        <v>(株）○○○○建設</v>
      </c>
      <c r="E4" s="448"/>
      <c r="F4" s="449"/>
    </row>
    <row r="5" spans="1:42" ht="21.75" customHeight="1">
      <c r="A5" s="350" t="s">
        <v>640</v>
      </c>
      <c r="B5" s="351"/>
      <c r="C5" s="352"/>
      <c r="D5" s="451"/>
      <c r="E5" s="354" t="s">
        <v>641</v>
      </c>
      <c r="F5" s="452"/>
    </row>
    <row r="7" spans="1:42" ht="16.2">
      <c r="A7" s="356" t="s">
        <v>642</v>
      </c>
      <c r="B7" s="357"/>
      <c r="C7" s="357"/>
    </row>
    <row r="8" spans="1:42" ht="27" customHeight="1">
      <c r="A8" s="3054" t="s">
        <v>643</v>
      </c>
      <c r="B8" s="3055"/>
      <c r="C8" s="358" t="s">
        <v>644</v>
      </c>
      <c r="D8" s="3051" t="s">
        <v>645</v>
      </c>
      <c r="E8" s="3052"/>
      <c r="F8" s="3053"/>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row>
    <row r="9" spans="1:42" ht="27" customHeight="1">
      <c r="A9" s="3056"/>
      <c r="B9" s="3057"/>
      <c r="C9" s="453"/>
      <c r="D9" s="3058" t="str">
        <f>IF(C9="②","手続確認済（搬出可能）",IF(C9="①","手続確認済（区域指定地域に該当し、所管の都道府県等へ汚染土壌の区域外搬出に関する確認済）",""))</f>
        <v/>
      </c>
      <c r="E9" s="3059"/>
      <c r="F9" s="3060"/>
      <c r="G9" s="361"/>
      <c r="H9" s="362"/>
      <c r="I9" s="362"/>
      <c r="J9" s="362"/>
      <c r="K9" s="362"/>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row>
    <row r="10" spans="1:42" ht="27" customHeight="1">
      <c r="A10" s="3056"/>
      <c r="B10" s="3057"/>
      <c r="C10" s="453"/>
      <c r="D10" s="3061" t="str">
        <f>IF(C10="②","手続確認済（搬出可能）",IF(C10="①","手続確認済（区域指定地域に該当し、所管の都道府県等へ汚染土壌の区域外搬出に関する確認済）",""))</f>
        <v/>
      </c>
      <c r="E10" s="3062"/>
      <c r="F10" s="3063"/>
      <c r="G10" s="361"/>
      <c r="H10" s="362"/>
      <c r="I10" s="362"/>
      <c r="J10" s="362"/>
      <c r="K10" s="362"/>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row>
    <row r="11" spans="1:42" ht="27" customHeight="1">
      <c r="A11" s="3056"/>
      <c r="B11" s="3057"/>
      <c r="C11" s="454"/>
      <c r="D11" s="3058" t="str">
        <f>IF(C11="②","手続確認済（搬出可能）",IF(C11="①","手続確認済（区域指定地域に該当し、所管の都道府県等へ汚染土壌の区域外搬出に関する届出済）",""))</f>
        <v/>
      </c>
      <c r="E11" s="3059"/>
      <c r="F11" s="3060"/>
      <c r="G11" s="361"/>
      <c r="H11" s="362"/>
      <c r="I11" s="362"/>
      <c r="J11" s="362"/>
      <c r="K11" s="362"/>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row>
    <row r="12" spans="1:42" ht="16.5" customHeight="1">
      <c r="A12" s="364"/>
      <c r="B12" s="3064" t="s">
        <v>646</v>
      </c>
      <c r="C12" s="3065"/>
      <c r="D12" s="3065"/>
      <c r="E12" s="3065"/>
      <c r="F12" s="3065"/>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row>
    <row r="13" spans="1:42" ht="6.75" customHeight="1"/>
    <row r="14" spans="1:42" ht="16.2">
      <c r="A14" s="356" t="s">
        <v>647</v>
      </c>
      <c r="B14" s="357"/>
      <c r="C14" s="357"/>
    </row>
    <row r="15" spans="1:42" ht="14.25" customHeight="1">
      <c r="A15" s="365" t="s">
        <v>648</v>
      </c>
      <c r="B15" s="3051" t="s">
        <v>649</v>
      </c>
      <c r="C15" s="3052"/>
      <c r="D15" s="3053"/>
      <c r="E15" s="365" t="s">
        <v>650</v>
      </c>
      <c r="F15" s="365" t="s">
        <v>651</v>
      </c>
    </row>
    <row r="16" spans="1:42" ht="40.5" customHeight="1">
      <c r="A16" s="366">
        <v>1</v>
      </c>
      <c r="B16" s="3048"/>
      <c r="C16" s="3049"/>
      <c r="D16" s="3050"/>
      <c r="E16" s="455"/>
      <c r="F16" s="456"/>
    </row>
    <row r="17" spans="1:6" ht="40.5" customHeight="1">
      <c r="A17" s="366">
        <f t="shared" ref="A17:A32" si="0">A16+1</f>
        <v>2</v>
      </c>
      <c r="B17" s="3048"/>
      <c r="C17" s="3049"/>
      <c r="D17" s="3050"/>
      <c r="E17" s="455"/>
      <c r="F17" s="456"/>
    </row>
    <row r="18" spans="1:6" ht="40.5" customHeight="1">
      <c r="A18" s="366">
        <f t="shared" si="0"/>
        <v>3</v>
      </c>
      <c r="B18" s="3048"/>
      <c r="C18" s="3049"/>
      <c r="D18" s="3050"/>
      <c r="E18" s="455"/>
      <c r="F18" s="456"/>
    </row>
    <row r="19" spans="1:6" ht="40.5" customHeight="1">
      <c r="A19" s="366">
        <f t="shared" si="0"/>
        <v>4</v>
      </c>
      <c r="B19" s="3048"/>
      <c r="C19" s="3049"/>
      <c r="D19" s="3050"/>
      <c r="E19" s="455"/>
      <c r="F19" s="456"/>
    </row>
    <row r="20" spans="1:6" ht="40.5" customHeight="1">
      <c r="A20" s="366">
        <f t="shared" si="0"/>
        <v>5</v>
      </c>
      <c r="B20" s="3048"/>
      <c r="C20" s="3049"/>
      <c r="D20" s="3050"/>
      <c r="E20" s="455"/>
      <c r="F20" s="456"/>
    </row>
    <row r="21" spans="1:6" ht="40.5" customHeight="1">
      <c r="A21" s="366">
        <f t="shared" si="0"/>
        <v>6</v>
      </c>
      <c r="B21" s="3048"/>
      <c r="C21" s="3049"/>
      <c r="D21" s="3050"/>
      <c r="E21" s="455"/>
      <c r="F21" s="456"/>
    </row>
    <row r="22" spans="1:6" ht="40.5" customHeight="1">
      <c r="A22" s="366">
        <f t="shared" si="0"/>
        <v>7</v>
      </c>
      <c r="B22" s="3048"/>
      <c r="C22" s="3049"/>
      <c r="D22" s="3050"/>
      <c r="E22" s="455"/>
      <c r="F22" s="456"/>
    </row>
    <row r="23" spans="1:6" ht="40.5" customHeight="1">
      <c r="A23" s="366">
        <f t="shared" si="0"/>
        <v>8</v>
      </c>
      <c r="B23" s="3048"/>
      <c r="C23" s="3049"/>
      <c r="D23" s="3050"/>
      <c r="E23" s="452"/>
      <c r="F23" s="456"/>
    </row>
    <row r="24" spans="1:6" ht="40.5" customHeight="1">
      <c r="A24" s="366">
        <f t="shared" si="0"/>
        <v>9</v>
      </c>
      <c r="B24" s="3048"/>
      <c r="C24" s="3049"/>
      <c r="D24" s="3050"/>
      <c r="E24" s="452"/>
      <c r="F24" s="456"/>
    </row>
    <row r="25" spans="1:6" ht="40.5" customHeight="1">
      <c r="A25" s="366">
        <f t="shared" si="0"/>
        <v>10</v>
      </c>
      <c r="B25" s="3048"/>
      <c r="C25" s="3049"/>
      <c r="D25" s="3050"/>
      <c r="E25" s="452"/>
      <c r="F25" s="456"/>
    </row>
    <row r="26" spans="1:6" ht="40.5" customHeight="1">
      <c r="A26" s="366">
        <f t="shared" si="0"/>
        <v>11</v>
      </c>
      <c r="B26" s="3048"/>
      <c r="C26" s="3049"/>
      <c r="D26" s="3050"/>
      <c r="E26" s="452"/>
      <c r="F26" s="456"/>
    </row>
    <row r="27" spans="1:6" ht="40.5" customHeight="1">
      <c r="A27" s="366">
        <f t="shared" si="0"/>
        <v>12</v>
      </c>
      <c r="B27" s="3048"/>
      <c r="C27" s="3049"/>
      <c r="D27" s="3050"/>
      <c r="E27" s="452"/>
      <c r="F27" s="456"/>
    </row>
    <row r="28" spans="1:6" ht="40.5" customHeight="1">
      <c r="A28" s="366">
        <f t="shared" si="0"/>
        <v>13</v>
      </c>
      <c r="B28" s="457"/>
      <c r="C28" s="458"/>
      <c r="D28" s="459"/>
      <c r="E28" s="452"/>
      <c r="F28" s="456"/>
    </row>
    <row r="29" spans="1:6" ht="40.5" customHeight="1">
      <c r="A29" s="366">
        <f t="shared" si="0"/>
        <v>14</v>
      </c>
      <c r="B29" s="457"/>
      <c r="C29" s="458"/>
      <c r="D29" s="459"/>
      <c r="E29" s="452"/>
      <c r="F29" s="456"/>
    </row>
    <row r="30" spans="1:6" ht="40.5" customHeight="1">
      <c r="A30" s="366">
        <f t="shared" si="0"/>
        <v>15</v>
      </c>
      <c r="B30" s="457"/>
      <c r="C30" s="458"/>
      <c r="D30" s="459"/>
      <c r="E30" s="452"/>
      <c r="F30" s="456"/>
    </row>
    <row r="31" spans="1:6" ht="40.5" customHeight="1">
      <c r="A31" s="366">
        <f t="shared" si="0"/>
        <v>16</v>
      </c>
      <c r="B31" s="457"/>
      <c r="C31" s="458"/>
      <c r="D31" s="459"/>
      <c r="E31" s="452"/>
      <c r="F31" s="456"/>
    </row>
    <row r="32" spans="1:6" ht="40.5" customHeight="1">
      <c r="A32" s="366">
        <f t="shared" si="0"/>
        <v>17</v>
      </c>
      <c r="B32" s="457"/>
      <c r="C32" s="458"/>
      <c r="D32" s="459"/>
      <c r="E32" s="452"/>
      <c r="F32" s="456"/>
    </row>
    <row r="33" spans="1:42">
      <c r="A33" s="366"/>
      <c r="B33" s="3066"/>
      <c r="C33" s="3067"/>
      <c r="D33" s="3068"/>
      <c r="E33" s="355"/>
      <c r="F33" s="367"/>
    </row>
    <row r="34" spans="1:42">
      <c r="F34" s="371"/>
    </row>
    <row r="39" spans="1:42" ht="19.2">
      <c r="A39" s="345" t="s">
        <v>638</v>
      </c>
    </row>
    <row r="41" spans="1:42" ht="21.75" customHeight="1">
      <c r="A41" s="3051" t="s">
        <v>54</v>
      </c>
      <c r="B41" s="3052"/>
      <c r="C41" s="3053"/>
      <c r="D41" s="347" t="s">
        <v>652</v>
      </c>
      <c r="E41" s="348"/>
      <c r="F41" s="349"/>
    </row>
    <row r="42" spans="1:42" ht="21.75" customHeight="1">
      <c r="A42" s="350" t="s">
        <v>639</v>
      </c>
      <c r="B42" s="351"/>
      <c r="C42" s="352"/>
      <c r="D42" s="347" t="s">
        <v>653</v>
      </c>
      <c r="E42" s="348"/>
      <c r="F42" s="349"/>
    </row>
    <row r="43" spans="1:42" ht="21.75" customHeight="1">
      <c r="A43" s="350" t="s">
        <v>640</v>
      </c>
      <c r="B43" s="351"/>
      <c r="C43" s="352"/>
      <c r="D43" s="353">
        <v>45076</v>
      </c>
      <c r="E43" s="354" t="s">
        <v>641</v>
      </c>
      <c r="F43" s="355" t="s">
        <v>654</v>
      </c>
    </row>
    <row r="45" spans="1:42" ht="16.2">
      <c r="A45" s="356" t="s">
        <v>642</v>
      </c>
      <c r="B45" s="357"/>
      <c r="C45" s="357"/>
    </row>
    <row r="46" spans="1:42" ht="27" customHeight="1">
      <c r="A46" s="3054" t="s">
        <v>643</v>
      </c>
      <c r="B46" s="3055"/>
      <c r="C46" s="358" t="s">
        <v>644</v>
      </c>
      <c r="D46" s="3051" t="s">
        <v>645</v>
      </c>
      <c r="E46" s="3052"/>
      <c r="F46" s="3053"/>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row>
    <row r="47" spans="1:42" ht="27" customHeight="1">
      <c r="A47" s="3069" t="s">
        <v>655</v>
      </c>
      <c r="B47" s="3070"/>
      <c r="C47" s="360" t="s">
        <v>656</v>
      </c>
      <c r="D47" s="3071" t="str">
        <f>IF(C47="②","手続確認済（搬出可能）",IF(C47="①","手続確認済（区域指定地域に該当し、所管の都道府県等へ汚染土壌の区域外搬出に関する確認済）",""))</f>
        <v>手続確認済（搬出可能）</v>
      </c>
      <c r="E47" s="3072"/>
      <c r="F47" s="3073"/>
      <c r="G47" s="361"/>
      <c r="H47" s="362"/>
      <c r="I47" s="362"/>
      <c r="J47" s="362"/>
      <c r="K47" s="362"/>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row>
    <row r="48" spans="1:42" ht="27" customHeight="1">
      <c r="A48" s="3069" t="s">
        <v>657</v>
      </c>
      <c r="B48" s="3070"/>
      <c r="C48" s="360" t="s">
        <v>658</v>
      </c>
      <c r="D48" s="3074"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075"/>
      <c r="F48" s="3076"/>
      <c r="G48" s="361"/>
      <c r="H48" s="362"/>
      <c r="I48" s="362"/>
      <c r="J48" s="362"/>
      <c r="K48" s="362"/>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row>
    <row r="49" spans="1:42" ht="27" customHeight="1">
      <c r="A49" s="3069"/>
      <c r="B49" s="3070"/>
      <c r="C49" s="363"/>
      <c r="D49" s="3071" t="str">
        <f>IF(C49="②","手続確認済（搬出可能）",IF(C49="①","手続確認済（区域指定地域に該当し、所管の都道府県等へ汚染土壌の区域外搬出に関する届出済）",""))</f>
        <v/>
      </c>
      <c r="E49" s="3072"/>
      <c r="F49" s="3073"/>
      <c r="G49" s="361"/>
      <c r="H49" s="362"/>
      <c r="I49" s="362"/>
      <c r="J49" s="362"/>
      <c r="K49" s="362"/>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row>
    <row r="50" spans="1:42" ht="16.5" customHeight="1">
      <c r="A50" s="364"/>
      <c r="B50" s="3064" t="s">
        <v>646</v>
      </c>
      <c r="C50" s="3065"/>
      <c r="D50" s="3065"/>
      <c r="E50" s="3065"/>
      <c r="F50" s="3065"/>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row>
    <row r="51" spans="1:42" ht="6.75" customHeight="1"/>
    <row r="52" spans="1:42" ht="16.2">
      <c r="A52" s="356" t="s">
        <v>647</v>
      </c>
      <c r="B52" s="357"/>
      <c r="C52" s="357"/>
    </row>
    <row r="53" spans="1:42" ht="14.25" customHeight="1">
      <c r="A53" s="365" t="s">
        <v>648</v>
      </c>
      <c r="B53" s="3051" t="s">
        <v>649</v>
      </c>
      <c r="C53" s="3052"/>
      <c r="D53" s="3053"/>
      <c r="E53" s="365" t="s">
        <v>650</v>
      </c>
      <c r="F53" s="365" t="s">
        <v>651</v>
      </c>
    </row>
    <row r="54" spans="1:42" ht="40.5" customHeight="1">
      <c r="A54" s="366">
        <v>1</v>
      </c>
      <c r="B54" s="3066" t="s">
        <v>659</v>
      </c>
      <c r="C54" s="3067"/>
      <c r="D54" s="3068"/>
      <c r="E54" s="366" t="s">
        <v>660</v>
      </c>
      <c r="F54" s="367" t="s">
        <v>661</v>
      </c>
    </row>
    <row r="55" spans="1:42" ht="40.5" customHeight="1">
      <c r="A55" s="366">
        <f t="shared" ref="A55:A60" si="1">A54+1</f>
        <v>2</v>
      </c>
      <c r="B55" s="3066" t="s">
        <v>662</v>
      </c>
      <c r="C55" s="3067"/>
      <c r="D55" s="3068"/>
      <c r="E55" s="366" t="s">
        <v>663</v>
      </c>
      <c r="F55" s="367" t="s">
        <v>664</v>
      </c>
    </row>
    <row r="56" spans="1:42" ht="40.5" customHeight="1">
      <c r="A56" s="366">
        <f t="shared" si="1"/>
        <v>3</v>
      </c>
      <c r="B56" s="3066" t="s">
        <v>665</v>
      </c>
      <c r="C56" s="3067"/>
      <c r="D56" s="3068"/>
      <c r="E56" s="366" t="s">
        <v>666</v>
      </c>
      <c r="F56" s="367" t="s">
        <v>667</v>
      </c>
    </row>
    <row r="57" spans="1:42" ht="40.5" customHeight="1">
      <c r="A57" s="366">
        <f t="shared" si="1"/>
        <v>4</v>
      </c>
      <c r="B57" s="3066" t="s">
        <v>659</v>
      </c>
      <c r="C57" s="3067"/>
      <c r="D57" s="3068"/>
      <c r="E57" s="366" t="s">
        <v>668</v>
      </c>
      <c r="F57" s="367" t="s">
        <v>669</v>
      </c>
    </row>
    <row r="58" spans="1:42" ht="40.5" customHeight="1">
      <c r="A58" s="366">
        <f t="shared" si="1"/>
        <v>5</v>
      </c>
      <c r="B58" s="3066" t="s">
        <v>670</v>
      </c>
      <c r="C58" s="3067"/>
      <c r="D58" s="3068"/>
      <c r="E58" s="366" t="s">
        <v>668</v>
      </c>
      <c r="F58" s="367" t="s">
        <v>671</v>
      </c>
    </row>
    <row r="59" spans="1:42" ht="40.5" customHeight="1">
      <c r="A59" s="366">
        <f t="shared" si="1"/>
        <v>6</v>
      </c>
      <c r="B59" s="3066" t="s">
        <v>672</v>
      </c>
      <c r="C59" s="3067"/>
      <c r="D59" s="3068"/>
      <c r="E59" s="366" t="s">
        <v>673</v>
      </c>
      <c r="F59" s="367" t="s">
        <v>674</v>
      </c>
    </row>
    <row r="60" spans="1:42" ht="40.5" customHeight="1">
      <c r="A60" s="366">
        <f t="shared" si="1"/>
        <v>7</v>
      </c>
      <c r="B60" s="3066" t="s">
        <v>675</v>
      </c>
      <c r="C60" s="3067"/>
      <c r="D60" s="3068"/>
      <c r="E60" s="366" t="s">
        <v>676</v>
      </c>
      <c r="F60" s="367" t="s">
        <v>677</v>
      </c>
    </row>
    <row r="61" spans="1:42" ht="40.5" customHeight="1">
      <c r="A61" s="366"/>
      <c r="B61" s="368"/>
      <c r="C61" s="369"/>
      <c r="D61" s="370"/>
      <c r="E61" s="355"/>
      <c r="F61" s="367"/>
    </row>
    <row r="62" spans="1:42" ht="40.5" customHeight="1">
      <c r="A62" s="366"/>
      <c r="B62" s="368"/>
      <c r="C62" s="369"/>
      <c r="D62" s="370"/>
      <c r="E62" s="355"/>
      <c r="F62" s="367"/>
    </row>
    <row r="63" spans="1:42" ht="40.5" customHeight="1">
      <c r="A63" s="366"/>
      <c r="B63" s="368"/>
      <c r="C63" s="369"/>
      <c r="D63" s="370"/>
      <c r="E63" s="355"/>
      <c r="F63" s="367"/>
    </row>
    <row r="64" spans="1:42" ht="40.5" customHeight="1">
      <c r="A64" s="366"/>
      <c r="B64" s="368"/>
      <c r="C64" s="369"/>
      <c r="D64" s="370"/>
      <c r="E64" s="355"/>
      <c r="F64" s="367"/>
    </row>
    <row r="65" spans="1:6" ht="40.5" customHeight="1">
      <c r="A65" s="366"/>
      <c r="B65" s="3066"/>
      <c r="C65" s="3067"/>
      <c r="D65" s="3068"/>
      <c r="E65" s="355"/>
      <c r="F65" s="367"/>
    </row>
    <row r="66" spans="1:6" ht="40.5" customHeight="1">
      <c r="A66" s="366"/>
      <c r="B66" s="368"/>
      <c r="C66" s="369"/>
      <c r="D66" s="370"/>
      <c r="E66" s="355"/>
      <c r="F66" s="367"/>
    </row>
    <row r="67" spans="1:6" ht="40.5" customHeight="1">
      <c r="A67" s="366"/>
      <c r="B67" s="368"/>
      <c r="C67" s="369"/>
      <c r="D67" s="370"/>
      <c r="E67" s="355"/>
      <c r="F67" s="367"/>
    </row>
    <row r="68" spans="1:6" ht="40.5" customHeight="1">
      <c r="A68" s="366"/>
      <c r="B68" s="368"/>
      <c r="C68" s="369"/>
      <c r="D68" s="370"/>
      <c r="E68" s="355"/>
      <c r="F68" s="367"/>
    </row>
    <row r="69" spans="1:6" ht="40.5" customHeight="1">
      <c r="A69" s="366"/>
      <c r="B69" s="368"/>
      <c r="C69" s="369"/>
      <c r="D69" s="370"/>
      <c r="E69" s="355"/>
      <c r="F69" s="367"/>
    </row>
    <row r="70" spans="1:6" ht="40.5" customHeight="1">
      <c r="A70" s="366"/>
      <c r="B70" s="368"/>
      <c r="C70" s="369"/>
      <c r="D70" s="370"/>
      <c r="E70" s="355"/>
      <c r="F70" s="367"/>
    </row>
    <row r="71" spans="1:6">
      <c r="A71" s="366"/>
      <c r="B71" s="3066"/>
      <c r="C71" s="3067"/>
      <c r="D71" s="3068"/>
      <c r="E71" s="355"/>
      <c r="F71" s="367"/>
    </row>
    <row r="72" spans="1:6">
      <c r="F72" s="371"/>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4"/>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4" fitToHeight="0" orientation="portrait" blackAndWhite="1" r:id="rId1"/>
  <headerFooter alignWithMargins="0"/>
  <rowBreaks count="1" manualBreakCount="1">
    <brk id="37"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67"/>
  <sheetViews>
    <sheetView showGridLines="0" view="pageBreakPreview" zoomScaleNormal="100" zoomScaleSheetLayoutView="100" workbookViewId="0">
      <selection activeCell="G11" sqref="G11"/>
    </sheetView>
  </sheetViews>
  <sheetFormatPr defaultColWidth="8.88671875" defaultRowHeight="13.2"/>
  <cols>
    <col min="1" max="1" width="17.88671875" style="461" customWidth="1"/>
    <col min="2" max="2" width="21.109375" style="461" customWidth="1"/>
    <col min="3" max="3" width="29.33203125" style="461" customWidth="1"/>
    <col min="4" max="4" width="11.88671875" style="461" customWidth="1"/>
    <col min="5" max="16384" width="8.88671875" style="461"/>
  </cols>
  <sheetData>
    <row r="1" spans="1:4">
      <c r="A1" s="460"/>
    </row>
    <row r="2" spans="1:4">
      <c r="A2" s="462"/>
    </row>
    <row r="3" spans="1:4">
      <c r="A3" s="463"/>
      <c r="B3" s="464"/>
    </row>
    <row r="4" spans="1:4" ht="13.35" customHeight="1">
      <c r="A4" s="465"/>
      <c r="B4" s="466"/>
      <c r="C4" s="1891">
        <v>45413</v>
      </c>
      <c r="D4" s="1891"/>
    </row>
    <row r="5" spans="1:4" ht="23.4">
      <c r="A5" s="467"/>
    </row>
    <row r="6" spans="1:4" ht="23.85" customHeight="1">
      <c r="A6" s="3079" t="s">
        <v>1005</v>
      </c>
      <c r="B6" s="3078"/>
      <c r="C6" s="3078"/>
      <c r="D6" s="3078"/>
    </row>
    <row r="7" spans="1:4" ht="14.4">
      <c r="A7" s="468"/>
    </row>
    <row r="8" spans="1:4" ht="14.4">
      <c r="A8" s="3077"/>
      <c r="B8" s="3078"/>
      <c r="C8" s="3078"/>
      <c r="D8" s="3078"/>
    </row>
    <row r="9" spans="1:4" ht="13.35" customHeight="1">
      <c r="A9" s="3081" t="str">
        <f>入力シート!C5</f>
        <v>久留米市長</v>
      </c>
      <c r="B9" s="3081"/>
      <c r="C9" s="466"/>
      <c r="D9" s="466"/>
    </row>
    <row r="10" spans="1:4">
      <c r="A10" s="3077" t="s">
        <v>1006</v>
      </c>
      <c r="B10" s="3078"/>
      <c r="C10" s="3078"/>
      <c r="D10" s="3078"/>
    </row>
    <row r="11" spans="1:4">
      <c r="A11" s="3077" t="s">
        <v>1007</v>
      </c>
      <c r="B11" s="3078"/>
      <c r="C11" s="3078"/>
      <c r="D11" s="3078"/>
    </row>
    <row r="12" spans="1:4">
      <c r="A12" s="3077" t="s">
        <v>1008</v>
      </c>
      <c r="B12" s="3078"/>
      <c r="C12" s="3078"/>
      <c r="D12" s="3078"/>
    </row>
    <row r="13" spans="1:4" ht="14.4">
      <c r="A13" s="468"/>
    </row>
    <row r="14" spans="1:4" ht="14.4">
      <c r="A14" s="468"/>
    </row>
    <row r="15" spans="1:4" ht="16.350000000000001" customHeight="1">
      <c r="A15" s="3077" t="s">
        <v>1009</v>
      </c>
      <c r="B15" s="3078"/>
      <c r="C15" s="3078"/>
      <c r="D15" s="3078"/>
    </row>
    <row r="16" spans="1:4" ht="14.4">
      <c r="A16" s="468"/>
    </row>
    <row r="17" spans="1:4" ht="14.4">
      <c r="A17" s="468"/>
    </row>
    <row r="18" spans="1:4" ht="13.35" customHeight="1">
      <c r="A18" s="469" t="s">
        <v>1010</v>
      </c>
      <c r="B18" s="3080" t="str">
        <f>入力シート!C10</f>
        <v>○○校区道路改良工事</v>
      </c>
      <c r="C18" s="3080"/>
      <c r="D18" s="3080"/>
    </row>
    <row r="19" spans="1:4" ht="14.4">
      <c r="A19" s="468"/>
    </row>
    <row r="20" spans="1:4" ht="13.35" customHeight="1">
      <c r="A20" s="469" t="s">
        <v>1011</v>
      </c>
      <c r="B20" s="3080" t="str">
        <f>入力シート!C12</f>
        <v>久留米市○○町</v>
      </c>
      <c r="C20" s="3080"/>
      <c r="D20" s="3080"/>
    </row>
    <row r="21" spans="1:4" ht="14.4">
      <c r="A21" s="468"/>
    </row>
    <row r="22" spans="1:4">
      <c r="A22" s="3077" t="s">
        <v>1012</v>
      </c>
      <c r="B22" s="3078"/>
      <c r="C22" s="3078"/>
      <c r="D22" s="3078"/>
    </row>
    <row r="23" spans="1:4" ht="14.4">
      <c r="A23" s="468"/>
    </row>
    <row r="24" spans="1:4" ht="14.4">
      <c r="A24" s="468"/>
    </row>
    <row r="25" spans="1:4">
      <c r="A25" s="3077" t="s">
        <v>1013</v>
      </c>
      <c r="B25" s="3078"/>
      <c r="C25" s="3078"/>
      <c r="D25" s="3078"/>
    </row>
    <row r="26" spans="1:4">
      <c r="A26" s="3077" t="s">
        <v>1014</v>
      </c>
      <c r="B26" s="3078"/>
      <c r="C26" s="3078"/>
      <c r="D26" s="3078"/>
    </row>
    <row r="27" spans="1:4" ht="14.4">
      <c r="A27" s="470"/>
      <c r="B27" s="471"/>
      <c r="C27" s="471"/>
      <c r="D27" s="472"/>
    </row>
    <row r="28" spans="1:4" ht="32.1" customHeight="1">
      <c r="A28" s="3084" t="s">
        <v>1015</v>
      </c>
      <c r="B28" s="3085"/>
      <c r="C28" s="3085"/>
      <c r="D28" s="3086"/>
    </row>
    <row r="29" spans="1:4">
      <c r="A29" s="473"/>
      <c r="B29" s="474"/>
      <c r="C29" s="474"/>
      <c r="D29" s="475"/>
    </row>
    <row r="30" spans="1:4" ht="30.6" customHeight="1">
      <c r="A30" s="3084" t="s">
        <v>1016</v>
      </c>
      <c r="B30" s="3085"/>
      <c r="C30" s="3085"/>
      <c r="D30" s="3086"/>
    </row>
    <row r="31" spans="1:4">
      <c r="A31" s="473"/>
      <c r="B31" s="474"/>
      <c r="C31" s="474"/>
      <c r="D31" s="475"/>
    </row>
    <row r="32" spans="1:4" ht="31.5" customHeight="1">
      <c r="A32" s="3084" t="s">
        <v>2094</v>
      </c>
      <c r="B32" s="3085"/>
      <c r="C32" s="3085"/>
      <c r="D32" s="3086"/>
    </row>
    <row r="33" spans="1:4">
      <c r="A33" s="473"/>
      <c r="B33" s="474"/>
      <c r="C33" s="474"/>
      <c r="D33" s="475"/>
    </row>
    <row r="34" spans="1:4" ht="29.85" customHeight="1">
      <c r="A34" s="3084" t="s">
        <v>1017</v>
      </c>
      <c r="B34" s="3085"/>
      <c r="C34" s="3085"/>
      <c r="D34" s="3086"/>
    </row>
    <row r="35" spans="1:4">
      <c r="A35" s="473"/>
      <c r="B35" s="474"/>
      <c r="C35" s="474"/>
      <c r="D35" s="475"/>
    </row>
    <row r="36" spans="1:4" ht="33" customHeight="1">
      <c r="A36" s="3084" t="s">
        <v>1018</v>
      </c>
      <c r="B36" s="3085"/>
      <c r="C36" s="3085"/>
      <c r="D36" s="3086"/>
    </row>
    <row r="37" spans="1:4" ht="14.4">
      <c r="A37" s="476"/>
      <c r="B37" s="477"/>
      <c r="C37" s="477"/>
      <c r="D37" s="478"/>
    </row>
    <row r="38" spans="1:4" ht="14.4">
      <c r="A38" s="468"/>
    </row>
    <row r="39" spans="1:4" ht="14.4">
      <c r="A39" s="468"/>
    </row>
    <row r="40" spans="1:4">
      <c r="A40" s="3087" t="s">
        <v>1019</v>
      </c>
      <c r="B40" s="3078"/>
      <c r="C40" s="3078"/>
      <c r="D40" s="3078"/>
    </row>
    <row r="41" spans="1:4" ht="22.35" customHeight="1" thickBot="1">
      <c r="A41" s="3088" t="s">
        <v>1020</v>
      </c>
      <c r="B41" s="3078"/>
      <c r="C41" s="3078"/>
      <c r="D41" s="3078"/>
    </row>
    <row r="42" spans="1:4" ht="18" customHeight="1">
      <c r="A42" s="3089" t="s">
        <v>1021</v>
      </c>
      <c r="B42" s="3089" t="s">
        <v>1022</v>
      </c>
      <c r="C42" s="3089" t="s">
        <v>1020</v>
      </c>
      <c r="D42" s="479" t="s">
        <v>1023</v>
      </c>
    </row>
    <row r="43" spans="1:4" ht="18" customHeight="1" thickBot="1">
      <c r="A43" s="3090"/>
      <c r="B43" s="3090"/>
      <c r="C43" s="3090"/>
      <c r="D43" s="480" t="s">
        <v>1024</v>
      </c>
    </row>
    <row r="44" spans="1:4" ht="26.85" customHeight="1" thickTop="1">
      <c r="A44" s="481" t="s">
        <v>1025</v>
      </c>
      <c r="B44" s="3082"/>
      <c r="C44" s="3082"/>
      <c r="D44" s="3082" t="s">
        <v>1026</v>
      </c>
    </row>
    <row r="45" spans="1:4" ht="26.85" customHeight="1" thickBot="1">
      <c r="A45" s="482" t="s">
        <v>1027</v>
      </c>
      <c r="B45" s="3083"/>
      <c r="C45" s="3083"/>
      <c r="D45" s="3083"/>
    </row>
    <row r="46" spans="1:4" ht="26.85" customHeight="1">
      <c r="A46" s="481" t="s">
        <v>1025</v>
      </c>
      <c r="B46" s="3089"/>
      <c r="C46" s="3089"/>
      <c r="D46" s="3089" t="s">
        <v>1026</v>
      </c>
    </row>
    <row r="47" spans="1:4" ht="26.85" customHeight="1" thickBot="1">
      <c r="A47" s="483" t="s">
        <v>1028</v>
      </c>
      <c r="B47" s="3083"/>
      <c r="C47" s="3083"/>
      <c r="D47" s="3083"/>
    </row>
    <row r="48" spans="1:4" ht="26.85" customHeight="1">
      <c r="A48" s="481" t="s">
        <v>1025</v>
      </c>
      <c r="B48" s="3089"/>
      <c r="C48" s="3089"/>
      <c r="D48" s="3089" t="s">
        <v>1026</v>
      </c>
    </row>
    <row r="49" spans="1:4" ht="26.85" customHeight="1" thickBot="1">
      <c r="A49" s="483" t="s">
        <v>1029</v>
      </c>
      <c r="B49" s="3083"/>
      <c r="C49" s="3083"/>
      <c r="D49" s="3083"/>
    </row>
    <row r="50" spans="1:4" ht="53.85" customHeight="1" thickBot="1">
      <c r="A50" s="482" t="s">
        <v>1030</v>
      </c>
      <c r="B50" s="484"/>
      <c r="C50" s="484"/>
      <c r="D50" s="484" t="s">
        <v>1026</v>
      </c>
    </row>
    <row r="51" spans="1:4" ht="53.85" customHeight="1" thickBot="1">
      <c r="A51" s="482" t="s">
        <v>1031</v>
      </c>
      <c r="B51" s="484"/>
      <c r="C51" s="484"/>
      <c r="D51" s="484" t="s">
        <v>1026</v>
      </c>
    </row>
    <row r="52" spans="1:4" ht="53.85" customHeight="1" thickBot="1">
      <c r="A52" s="482" t="s">
        <v>1032</v>
      </c>
      <c r="B52" s="484"/>
      <c r="C52" s="484"/>
      <c r="D52" s="484" t="s">
        <v>1026</v>
      </c>
    </row>
    <row r="53" spans="1:4" ht="26.85" customHeight="1">
      <c r="A53" s="481" t="s">
        <v>1033</v>
      </c>
      <c r="B53" s="3089"/>
      <c r="C53" s="3089"/>
      <c r="D53" s="3089" t="s">
        <v>1026</v>
      </c>
    </row>
    <row r="54" spans="1:4" ht="26.85" customHeight="1" thickBot="1">
      <c r="A54" s="482" t="s">
        <v>1034</v>
      </c>
      <c r="B54" s="3083"/>
      <c r="C54" s="3083"/>
      <c r="D54" s="3083"/>
    </row>
    <row r="55" spans="1:4" ht="26.85" customHeight="1">
      <c r="A55" s="481" t="s">
        <v>1033</v>
      </c>
      <c r="B55" s="3089"/>
      <c r="C55" s="3089"/>
      <c r="D55" s="3089" t="s">
        <v>1026</v>
      </c>
    </row>
    <row r="56" spans="1:4" ht="26.85" customHeight="1" thickBot="1">
      <c r="A56" s="482" t="s">
        <v>1035</v>
      </c>
      <c r="B56" s="3083"/>
      <c r="C56" s="3083"/>
      <c r="D56" s="3083"/>
    </row>
    <row r="57" spans="1:4" ht="18" customHeight="1">
      <c r="A57" s="481" t="s">
        <v>1036</v>
      </c>
      <c r="B57" s="3089"/>
      <c r="C57" s="3089"/>
      <c r="D57" s="3089" t="s">
        <v>1026</v>
      </c>
    </row>
    <row r="58" spans="1:4" ht="18" customHeight="1">
      <c r="A58" s="481" t="s">
        <v>1037</v>
      </c>
      <c r="B58" s="3091"/>
      <c r="C58" s="3091"/>
      <c r="D58" s="3091"/>
    </row>
    <row r="59" spans="1:4" ht="18" customHeight="1" thickBot="1">
      <c r="A59" s="483" t="s">
        <v>1038</v>
      </c>
      <c r="B59" s="3083"/>
      <c r="C59" s="3083"/>
      <c r="D59" s="3083"/>
    </row>
    <row r="60" spans="1:4" ht="26.85" customHeight="1">
      <c r="A60" s="481" t="s">
        <v>1039</v>
      </c>
      <c r="B60" s="3089"/>
      <c r="C60" s="3089"/>
      <c r="D60" s="3089" t="s">
        <v>1026</v>
      </c>
    </row>
    <row r="61" spans="1:4" ht="26.85" customHeight="1" thickBot="1">
      <c r="A61" s="485" t="s">
        <v>1040</v>
      </c>
      <c r="B61" s="3083"/>
      <c r="C61" s="3083"/>
      <c r="D61" s="3083"/>
    </row>
    <row r="62" spans="1:4" ht="53.85" customHeight="1" thickBot="1">
      <c r="A62" s="482" t="s">
        <v>1041</v>
      </c>
      <c r="B62" s="484"/>
      <c r="C62" s="484"/>
      <c r="D62" s="484" t="s">
        <v>1026</v>
      </c>
    </row>
    <row r="63" spans="1:4">
      <c r="A63" s="3092" t="s">
        <v>1042</v>
      </c>
      <c r="B63" s="3078"/>
      <c r="C63" s="3078"/>
      <c r="D63" s="3078"/>
    </row>
    <row r="64" spans="1:4">
      <c r="A64" s="3092" t="s">
        <v>1043</v>
      </c>
      <c r="B64" s="3078"/>
      <c r="C64" s="3078"/>
      <c r="D64" s="3078"/>
    </row>
    <row r="65" spans="1:4">
      <c r="A65" s="3092" t="s">
        <v>1044</v>
      </c>
      <c r="B65" s="3078"/>
      <c r="C65" s="3078"/>
      <c r="D65" s="3078"/>
    </row>
    <row r="66" spans="1:4">
      <c r="A66" s="3092" t="s">
        <v>1045</v>
      </c>
      <c r="B66" s="3078"/>
      <c r="C66" s="3078"/>
      <c r="D66" s="3078"/>
    </row>
    <row r="67" spans="1:4">
      <c r="A67" s="3092" t="s">
        <v>1046</v>
      </c>
      <c r="B67" s="3078"/>
      <c r="C67" s="3078"/>
      <c r="D67" s="3078"/>
    </row>
  </sheetData>
  <mergeCells count="48">
    <mergeCell ref="A63:D63"/>
    <mergeCell ref="A64:D64"/>
    <mergeCell ref="A65:D65"/>
    <mergeCell ref="A66:D66"/>
    <mergeCell ref="A67:D67"/>
    <mergeCell ref="B46:B47"/>
    <mergeCell ref="C46:C47"/>
    <mergeCell ref="D46:D47"/>
    <mergeCell ref="B48:B49"/>
    <mergeCell ref="C48:C49"/>
    <mergeCell ref="D48:D49"/>
    <mergeCell ref="B60:B61"/>
    <mergeCell ref="C60:C61"/>
    <mergeCell ref="D60:D61"/>
    <mergeCell ref="B53:B54"/>
    <mergeCell ref="C53:C54"/>
    <mergeCell ref="D53:D54"/>
    <mergeCell ref="B55:B56"/>
    <mergeCell ref="C55:C56"/>
    <mergeCell ref="D55:D56"/>
    <mergeCell ref="B57:B59"/>
    <mergeCell ref="C57:C59"/>
    <mergeCell ref="D57:D59"/>
    <mergeCell ref="C44:C45"/>
    <mergeCell ref="D44:D45"/>
    <mergeCell ref="A28:D28"/>
    <mergeCell ref="A30:D30"/>
    <mergeCell ref="A32:D32"/>
    <mergeCell ref="A34:D34"/>
    <mergeCell ref="A36:D36"/>
    <mergeCell ref="A40:D40"/>
    <mergeCell ref="A41:D41"/>
    <mergeCell ref="A42:A43"/>
    <mergeCell ref="B42:B43"/>
    <mergeCell ref="C42:C43"/>
    <mergeCell ref="B44:B45"/>
    <mergeCell ref="A26:D26"/>
    <mergeCell ref="A6:D6"/>
    <mergeCell ref="A8:D8"/>
    <mergeCell ref="A10:D10"/>
    <mergeCell ref="A11:D11"/>
    <mergeCell ref="A12:D12"/>
    <mergeCell ref="A15:D15"/>
    <mergeCell ref="B18:D18"/>
    <mergeCell ref="B20:D20"/>
    <mergeCell ref="A22:D22"/>
    <mergeCell ref="A25:D25"/>
    <mergeCell ref="A9:B9"/>
  </mergeCells>
  <phoneticPr fontId="14"/>
  <pageMargins left="0.74803149606299213" right="0.74803149606299213" top="0.98425196850393704" bottom="0.98425196850393704" header="0.51181102362204722" footer="0.51181102362204722"/>
  <pageSetup paperSize="9" orientation="portrait" blackAndWhite="1" r:id="rId1"/>
  <rowBreaks count="1" manualBreakCount="1">
    <brk id="3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357"/>
  <sheetViews>
    <sheetView view="pageBreakPreview" zoomScale="55" zoomScaleNormal="100" zoomScaleSheetLayoutView="55" workbookViewId="0"/>
  </sheetViews>
  <sheetFormatPr defaultColWidth="9" defaultRowHeight="9.6"/>
  <cols>
    <col min="1" max="1" width="3.88671875" style="487" customWidth="1"/>
    <col min="2" max="2" width="19.109375" style="487" customWidth="1"/>
    <col min="3" max="3" width="27.44140625" style="487" customWidth="1"/>
    <col min="4" max="5" width="3.88671875" style="487" customWidth="1"/>
    <col min="6" max="6" width="27.44140625" style="487" customWidth="1"/>
    <col min="7" max="8" width="3.88671875" style="487" customWidth="1"/>
    <col min="9" max="9" width="4.6640625" style="487" customWidth="1"/>
    <col min="10" max="10" width="2.44140625" style="487" customWidth="1"/>
    <col min="11" max="12" width="6.109375" style="487" customWidth="1"/>
    <col min="13" max="13" width="27.44140625" style="487" customWidth="1"/>
    <col min="14" max="15" width="3.88671875" style="487" customWidth="1"/>
    <col min="16" max="16" width="4.6640625" style="487" customWidth="1"/>
    <col min="17" max="17" width="2.44140625" style="487" customWidth="1"/>
    <col min="18" max="19" width="6.109375" style="487" customWidth="1"/>
    <col min="20" max="20" width="27.44140625" style="487" customWidth="1"/>
    <col min="21" max="22" width="3.88671875" style="487" customWidth="1"/>
    <col min="23" max="23" width="4.6640625" style="487" customWidth="1"/>
    <col min="24" max="24" width="2.44140625" style="487" customWidth="1"/>
    <col min="25" max="26" width="6.109375" style="487" customWidth="1"/>
    <col min="27" max="27" width="27.44140625" style="487" customWidth="1"/>
    <col min="28" max="28" width="4.109375" style="487" customWidth="1"/>
    <col min="29" max="29" width="3.88671875" style="487" customWidth="1"/>
    <col min="30" max="30" width="4.6640625" style="487" customWidth="1"/>
    <col min="31" max="31" width="2.44140625" style="487" customWidth="1"/>
    <col min="32" max="33" width="6.109375" style="487" customWidth="1"/>
    <col min="34" max="34" width="27.44140625" style="487" customWidth="1"/>
    <col min="35" max="16384" width="9" style="487"/>
  </cols>
  <sheetData>
    <row r="1" spans="1:35" ht="24" customHeight="1">
      <c r="A1" s="486"/>
    </row>
    <row r="2" spans="1:35" ht="30" customHeight="1">
      <c r="A2" s="3093" t="s">
        <v>440</v>
      </c>
      <c r="B2" s="3094"/>
      <c r="C2" s="3095" t="str">
        <f>入力シート!C5</f>
        <v>久留米市長</v>
      </c>
      <c r="D2" s="3095"/>
      <c r="E2" s="3095"/>
      <c r="F2" s="3095"/>
      <c r="G2" s="488"/>
      <c r="H2" s="488"/>
      <c r="I2" s="3096" t="s">
        <v>81</v>
      </c>
      <c r="J2" s="3096"/>
      <c r="K2" s="3096"/>
      <c r="L2" s="489" t="s">
        <v>1001</v>
      </c>
      <c r="M2" s="3097" t="str">
        <f>TEXT(入力シート!C14,"令和e年m月d日")</f>
        <v>令和6年4月2日</v>
      </c>
      <c r="N2" s="3097"/>
      <c r="O2" s="3098"/>
      <c r="P2" s="3099" t="s">
        <v>1047</v>
      </c>
      <c r="Q2" s="3100"/>
      <c r="R2" s="3100"/>
      <c r="S2" s="3100"/>
      <c r="T2" s="3100"/>
      <c r="U2" s="3100"/>
      <c r="V2" s="3100"/>
      <c r="W2" s="3100"/>
      <c r="X2" s="3100"/>
      <c r="Y2" s="3100"/>
      <c r="Z2" s="3100"/>
      <c r="AA2" s="3100"/>
      <c r="AB2" s="488"/>
      <c r="AC2" s="488"/>
      <c r="AD2" s="488"/>
      <c r="AE2" s="488"/>
      <c r="AF2" s="488"/>
      <c r="AG2" s="488"/>
      <c r="AH2" s="490"/>
      <c r="AI2" s="491"/>
    </row>
    <row r="3" spans="1:35" ht="30" customHeight="1">
      <c r="A3" s="3093" t="s">
        <v>441</v>
      </c>
      <c r="B3" s="3094"/>
      <c r="C3" s="3095" t="str">
        <f>入力シート!C10</f>
        <v>○○校区道路改良工事</v>
      </c>
      <c r="D3" s="3095"/>
      <c r="E3" s="3095"/>
      <c r="F3" s="3095"/>
      <c r="G3" s="488"/>
      <c r="H3" s="488"/>
      <c r="I3" s="3096"/>
      <c r="J3" s="3096"/>
      <c r="K3" s="3096"/>
      <c r="L3" s="492" t="s">
        <v>1048</v>
      </c>
      <c r="M3" s="3101" t="str">
        <f>TEXT(入力シート!C15,"令和e年m月d日")</f>
        <v>令和6年6月30日</v>
      </c>
      <c r="N3" s="3101"/>
      <c r="O3" s="3102"/>
      <c r="P3" s="3099"/>
      <c r="Q3" s="3100"/>
      <c r="R3" s="3100"/>
      <c r="S3" s="3100"/>
      <c r="T3" s="3100"/>
      <c r="U3" s="3100"/>
      <c r="V3" s="3100"/>
      <c r="W3" s="3100"/>
      <c r="X3" s="3100"/>
      <c r="Y3" s="3100"/>
      <c r="Z3" s="3100"/>
      <c r="AA3" s="3100"/>
      <c r="AB3" s="493"/>
      <c r="AC3" s="488"/>
      <c r="AD3" s="488"/>
      <c r="AE3" s="488"/>
      <c r="AF3" s="488"/>
      <c r="AG3" s="488"/>
      <c r="AH3" s="494" t="s">
        <v>1049</v>
      </c>
      <c r="AI3" s="491"/>
    </row>
    <row r="4" spans="1:35" ht="7.5" customHeight="1">
      <c r="A4" s="495"/>
      <c r="B4" s="495"/>
      <c r="C4" s="496"/>
      <c r="D4" s="496"/>
      <c r="E4" s="496"/>
      <c r="F4" s="496"/>
      <c r="G4" s="497"/>
      <c r="H4" s="497"/>
      <c r="I4" s="498"/>
      <c r="J4" s="498"/>
      <c r="K4" s="499"/>
      <c r="L4" s="499"/>
      <c r="M4" s="500"/>
      <c r="N4" s="500"/>
      <c r="O4" s="500"/>
      <c r="P4" s="500"/>
      <c r="Q4" s="497"/>
      <c r="R4" s="497"/>
      <c r="S4" s="497"/>
      <c r="T4" s="497"/>
      <c r="U4" s="501"/>
      <c r="V4" s="501"/>
      <c r="W4" s="488"/>
      <c r="X4" s="488"/>
      <c r="Y4" s="488"/>
      <c r="Z4" s="488"/>
      <c r="AA4" s="488"/>
      <c r="AB4" s="488"/>
      <c r="AC4" s="488"/>
      <c r="AD4" s="488"/>
      <c r="AE4" s="488"/>
      <c r="AF4" s="488"/>
      <c r="AG4" s="488"/>
      <c r="AH4" s="488"/>
      <c r="AI4" s="491"/>
    </row>
    <row r="5" spans="1:35" ht="30" customHeight="1">
      <c r="A5" s="502"/>
      <c r="B5" s="502"/>
      <c r="C5" s="503"/>
      <c r="D5" s="503"/>
      <c r="E5" s="503"/>
      <c r="F5" s="503"/>
      <c r="G5" s="504"/>
      <c r="H5" s="501"/>
      <c r="I5" s="3103" t="s">
        <v>442</v>
      </c>
      <c r="J5" s="3103"/>
      <c r="K5" s="3103"/>
      <c r="L5" s="3103"/>
      <c r="M5" s="3103"/>
      <c r="N5" s="504"/>
      <c r="O5" s="501"/>
      <c r="P5" s="3103" t="s">
        <v>443</v>
      </c>
      <c r="Q5" s="3103"/>
      <c r="R5" s="3103"/>
      <c r="S5" s="3103"/>
      <c r="T5" s="3103"/>
      <c r="U5" s="504"/>
      <c r="V5" s="501"/>
      <c r="W5" s="3103" t="s">
        <v>444</v>
      </c>
      <c r="X5" s="3103"/>
      <c r="Y5" s="3103"/>
      <c r="Z5" s="3103"/>
      <c r="AA5" s="3103"/>
      <c r="AB5" s="504"/>
      <c r="AC5" s="501"/>
      <c r="AD5" s="3103" t="s">
        <v>445</v>
      </c>
      <c r="AE5" s="3103"/>
      <c r="AF5" s="3103"/>
      <c r="AG5" s="3103"/>
      <c r="AH5" s="3103"/>
      <c r="AI5" s="491"/>
    </row>
    <row r="6" spans="1:35" ht="30" customHeight="1">
      <c r="A6" s="3093" t="s">
        <v>1050</v>
      </c>
      <c r="B6" s="3094"/>
      <c r="C6" s="505" t="str">
        <f>入力シート!C26</f>
        <v>(株）○○○○建設</v>
      </c>
      <c r="D6" s="506"/>
      <c r="E6" s="503"/>
      <c r="F6" s="503"/>
      <c r="G6" s="497"/>
      <c r="H6" s="501"/>
      <c r="I6" s="3104" t="s">
        <v>1051</v>
      </c>
      <c r="J6" s="3107" t="s">
        <v>1052</v>
      </c>
      <c r="K6" s="3108"/>
      <c r="L6" s="3109"/>
      <c r="M6" s="507" t="s">
        <v>1053</v>
      </c>
      <c r="N6" s="497"/>
      <c r="O6" s="501"/>
      <c r="P6" s="3104"/>
      <c r="Q6" s="3107" t="s">
        <v>1052</v>
      </c>
      <c r="R6" s="3108"/>
      <c r="S6" s="3109"/>
      <c r="T6" s="507"/>
      <c r="U6" s="497"/>
      <c r="V6" s="501"/>
      <c r="W6" s="3104"/>
      <c r="X6" s="3107" t="s">
        <v>1052</v>
      </c>
      <c r="Y6" s="3108"/>
      <c r="Z6" s="3109"/>
      <c r="AA6" s="507"/>
      <c r="AB6" s="497"/>
      <c r="AC6" s="501"/>
      <c r="AD6" s="3104"/>
      <c r="AE6" s="3107" t="s">
        <v>1052</v>
      </c>
      <c r="AF6" s="3108"/>
      <c r="AG6" s="3109"/>
      <c r="AH6" s="507"/>
      <c r="AI6" s="491"/>
    </row>
    <row r="7" spans="1:35" ht="30" customHeight="1" thickBot="1">
      <c r="A7" s="3093" t="s">
        <v>1054</v>
      </c>
      <c r="B7" s="3094"/>
      <c r="C7" s="508">
        <v>12345678</v>
      </c>
      <c r="D7" s="506"/>
      <c r="E7" s="503"/>
      <c r="F7" s="503"/>
      <c r="G7" s="497"/>
      <c r="H7" s="501"/>
      <c r="I7" s="3105"/>
      <c r="J7" s="3118" t="s">
        <v>1055</v>
      </c>
      <c r="K7" s="3119"/>
      <c r="L7" s="3120"/>
      <c r="M7" s="509">
        <v>12345678</v>
      </c>
      <c r="N7" s="497"/>
      <c r="O7" s="501"/>
      <c r="P7" s="3105"/>
      <c r="Q7" s="3118" t="s">
        <v>1055</v>
      </c>
      <c r="R7" s="3119"/>
      <c r="S7" s="3120"/>
      <c r="T7" s="509"/>
      <c r="U7" s="497"/>
      <c r="V7" s="501"/>
      <c r="W7" s="3105"/>
      <c r="X7" s="3118" t="s">
        <v>1055</v>
      </c>
      <c r="Y7" s="3119"/>
      <c r="Z7" s="3120"/>
      <c r="AA7" s="509"/>
      <c r="AB7" s="497"/>
      <c r="AC7" s="501"/>
      <c r="AD7" s="3105"/>
      <c r="AE7" s="3118" t="s">
        <v>1055</v>
      </c>
      <c r="AF7" s="3119"/>
      <c r="AG7" s="3120"/>
      <c r="AH7" s="509"/>
      <c r="AI7" s="491"/>
    </row>
    <row r="8" spans="1:35" ht="30" customHeight="1" thickTop="1" thickBot="1">
      <c r="A8" s="3121" t="s">
        <v>1056</v>
      </c>
      <c r="B8" s="3094"/>
      <c r="C8" s="510" t="s">
        <v>1057</v>
      </c>
      <c r="D8" s="511"/>
      <c r="E8" s="503"/>
      <c r="F8" s="503"/>
      <c r="G8" s="497"/>
      <c r="H8" s="501"/>
      <c r="I8" s="3106"/>
      <c r="J8" s="3110" t="s">
        <v>446</v>
      </c>
      <c r="K8" s="3111"/>
      <c r="L8" s="3112"/>
      <c r="M8" s="512" t="s">
        <v>1058</v>
      </c>
      <c r="N8" s="497"/>
      <c r="O8" s="501"/>
      <c r="P8" s="3106"/>
      <c r="Q8" s="3110" t="s">
        <v>446</v>
      </c>
      <c r="R8" s="3111"/>
      <c r="S8" s="3112"/>
      <c r="T8" s="512"/>
      <c r="U8" s="497"/>
      <c r="V8" s="501"/>
      <c r="W8" s="3106"/>
      <c r="X8" s="3110" t="s">
        <v>446</v>
      </c>
      <c r="Y8" s="3111"/>
      <c r="Z8" s="3112"/>
      <c r="AA8" s="512"/>
      <c r="AB8" s="497"/>
      <c r="AC8" s="501"/>
      <c r="AD8" s="3106"/>
      <c r="AE8" s="3110" t="s">
        <v>446</v>
      </c>
      <c r="AF8" s="3111"/>
      <c r="AG8" s="3112"/>
      <c r="AH8" s="512"/>
      <c r="AI8" s="491"/>
    </row>
    <row r="9" spans="1:35" ht="30" customHeight="1" thickTop="1">
      <c r="A9" s="3113" t="s">
        <v>1059</v>
      </c>
      <c r="B9" s="3114"/>
      <c r="C9" s="507" t="str">
        <f>入力シート!C20</f>
        <v>久留米三郎</v>
      </c>
      <c r="D9" s="511"/>
      <c r="E9" s="503"/>
      <c r="F9" s="503"/>
      <c r="G9" s="497"/>
      <c r="H9" s="501"/>
      <c r="I9" s="3106"/>
      <c r="J9" s="3115" t="s">
        <v>447</v>
      </c>
      <c r="K9" s="3116"/>
      <c r="L9" s="3117"/>
      <c r="M9" s="513" t="s">
        <v>1053</v>
      </c>
      <c r="N9" s="497"/>
      <c r="O9" s="501"/>
      <c r="P9" s="3106"/>
      <c r="Q9" s="3115" t="s">
        <v>447</v>
      </c>
      <c r="R9" s="3116"/>
      <c r="S9" s="3117"/>
      <c r="T9" s="513"/>
      <c r="U9" s="497"/>
      <c r="V9" s="501"/>
      <c r="W9" s="3106"/>
      <c r="X9" s="3115" t="s">
        <v>447</v>
      </c>
      <c r="Y9" s="3116"/>
      <c r="Z9" s="3117"/>
      <c r="AA9" s="513"/>
      <c r="AB9" s="497"/>
      <c r="AC9" s="501"/>
      <c r="AD9" s="3106"/>
      <c r="AE9" s="3115" t="s">
        <v>447</v>
      </c>
      <c r="AF9" s="3116"/>
      <c r="AG9" s="3117"/>
      <c r="AH9" s="513"/>
      <c r="AI9" s="491"/>
    </row>
    <row r="10" spans="1:35" ht="30" customHeight="1">
      <c r="A10" s="3127" t="s">
        <v>448</v>
      </c>
      <c r="B10" s="3128"/>
      <c r="C10" s="510" t="s">
        <v>1053</v>
      </c>
      <c r="D10" s="511"/>
      <c r="E10" s="503"/>
      <c r="F10" s="503"/>
      <c r="G10" s="497"/>
      <c r="H10" s="501"/>
      <c r="I10" s="3106"/>
      <c r="J10" s="3115" t="s">
        <v>98</v>
      </c>
      <c r="K10" s="3116"/>
      <c r="L10" s="3117"/>
      <c r="M10" s="508">
        <v>12345678</v>
      </c>
      <c r="N10" s="497"/>
      <c r="O10" s="501"/>
      <c r="P10" s="3106"/>
      <c r="Q10" s="3115" t="s">
        <v>98</v>
      </c>
      <c r="R10" s="3116"/>
      <c r="S10" s="3117"/>
      <c r="T10" s="508"/>
      <c r="U10" s="497"/>
      <c r="V10" s="501"/>
      <c r="W10" s="3106"/>
      <c r="X10" s="3115" t="s">
        <v>98</v>
      </c>
      <c r="Y10" s="3116"/>
      <c r="Z10" s="3117"/>
      <c r="AA10" s="508"/>
      <c r="AB10" s="497"/>
      <c r="AC10" s="501"/>
      <c r="AD10" s="3106"/>
      <c r="AE10" s="3115" t="s">
        <v>98</v>
      </c>
      <c r="AF10" s="3116"/>
      <c r="AG10" s="3117"/>
      <c r="AH10" s="508"/>
      <c r="AI10" s="491"/>
    </row>
    <row r="11" spans="1:35" ht="30" customHeight="1" thickBot="1">
      <c r="A11" s="3122" t="s">
        <v>449</v>
      </c>
      <c r="B11" s="3123"/>
      <c r="C11" s="510" t="s">
        <v>1053</v>
      </c>
      <c r="D11" s="511"/>
      <c r="E11" s="503"/>
      <c r="F11" s="503"/>
      <c r="G11" s="497"/>
      <c r="H11" s="501"/>
      <c r="I11" s="3106"/>
      <c r="J11" s="3129" t="s">
        <v>1060</v>
      </c>
      <c r="K11" s="3130"/>
      <c r="L11" s="3131"/>
      <c r="M11" s="514" t="s">
        <v>450</v>
      </c>
      <c r="N11" s="497"/>
      <c r="O11" s="501"/>
      <c r="P11" s="3106"/>
      <c r="Q11" s="3129" t="s">
        <v>1060</v>
      </c>
      <c r="R11" s="3130"/>
      <c r="S11" s="3131"/>
      <c r="T11" s="514"/>
      <c r="U11" s="497"/>
      <c r="V11" s="501"/>
      <c r="W11" s="3106"/>
      <c r="X11" s="3129" t="s">
        <v>1060</v>
      </c>
      <c r="Y11" s="3130"/>
      <c r="Z11" s="3131"/>
      <c r="AA11" s="514"/>
      <c r="AB11" s="497"/>
      <c r="AC11" s="501"/>
      <c r="AD11" s="3106"/>
      <c r="AE11" s="3129" t="s">
        <v>1060</v>
      </c>
      <c r="AF11" s="3130"/>
      <c r="AG11" s="3131"/>
      <c r="AH11" s="514"/>
      <c r="AI11" s="491"/>
    </row>
    <row r="12" spans="1:35" ht="30" customHeight="1" thickTop="1" thickBot="1">
      <c r="A12" s="515"/>
      <c r="B12" s="516" t="s">
        <v>451</v>
      </c>
      <c r="C12" s="510" t="s">
        <v>1053</v>
      </c>
      <c r="D12" s="511"/>
      <c r="E12" s="503"/>
      <c r="F12" s="517"/>
      <c r="G12" s="497"/>
      <c r="H12" s="497"/>
      <c r="I12" s="3106"/>
      <c r="J12" s="3134" t="s">
        <v>59</v>
      </c>
      <c r="K12" s="3135"/>
      <c r="L12" s="3136"/>
      <c r="M12" s="518">
        <v>1234567890</v>
      </c>
      <c r="N12" s="519"/>
      <c r="O12" s="497"/>
      <c r="P12" s="3106"/>
      <c r="Q12" s="3134" t="s">
        <v>59</v>
      </c>
      <c r="R12" s="3135"/>
      <c r="S12" s="3136"/>
      <c r="T12" s="518"/>
      <c r="U12" s="519"/>
      <c r="V12" s="497"/>
      <c r="W12" s="3106"/>
      <c r="X12" s="3134" t="s">
        <v>59</v>
      </c>
      <c r="Y12" s="3135"/>
      <c r="Z12" s="3136"/>
      <c r="AA12" s="518"/>
      <c r="AB12" s="519"/>
      <c r="AC12" s="497"/>
      <c r="AD12" s="3106"/>
      <c r="AE12" s="3134" t="s">
        <v>59</v>
      </c>
      <c r="AF12" s="3135"/>
      <c r="AG12" s="3136"/>
      <c r="AH12" s="518"/>
      <c r="AI12" s="491"/>
    </row>
    <row r="13" spans="1:35" ht="30" customHeight="1" thickTop="1">
      <c r="A13" s="3122" t="s">
        <v>449</v>
      </c>
      <c r="B13" s="3123"/>
      <c r="C13" s="510" t="s">
        <v>1053</v>
      </c>
      <c r="D13" s="511"/>
      <c r="E13" s="503"/>
      <c r="F13" s="517"/>
      <c r="G13" s="497"/>
      <c r="H13" s="497"/>
      <c r="I13" s="3106"/>
      <c r="J13" s="3124" t="s">
        <v>1061</v>
      </c>
      <c r="K13" s="3125"/>
      <c r="L13" s="3126"/>
      <c r="M13" s="510" t="s">
        <v>1053</v>
      </c>
      <c r="N13" s="520"/>
      <c r="O13" s="497"/>
      <c r="P13" s="3106"/>
      <c r="Q13" s="3124" t="s">
        <v>1061</v>
      </c>
      <c r="R13" s="3125"/>
      <c r="S13" s="3126"/>
      <c r="T13" s="510"/>
      <c r="U13" s="520"/>
      <c r="V13" s="497"/>
      <c r="W13" s="3106"/>
      <c r="X13" s="3124" t="s">
        <v>1061</v>
      </c>
      <c r="Y13" s="3125"/>
      <c r="Z13" s="3126"/>
      <c r="AA13" s="510"/>
      <c r="AB13" s="520"/>
      <c r="AC13" s="497"/>
      <c r="AD13" s="3106"/>
      <c r="AE13" s="3124" t="s">
        <v>1061</v>
      </c>
      <c r="AF13" s="3125"/>
      <c r="AG13" s="3126"/>
      <c r="AH13" s="510"/>
      <c r="AI13" s="491"/>
    </row>
    <row r="14" spans="1:35" ht="30" customHeight="1">
      <c r="A14" s="515"/>
      <c r="B14" s="516" t="s">
        <v>451</v>
      </c>
      <c r="C14" s="510" t="s">
        <v>1053</v>
      </c>
      <c r="D14" s="511"/>
      <c r="E14" s="503"/>
      <c r="F14" s="503"/>
      <c r="G14" s="497"/>
      <c r="H14" s="497"/>
      <c r="I14" s="3106"/>
      <c r="J14" s="3107" t="s">
        <v>58</v>
      </c>
      <c r="K14" s="3108"/>
      <c r="L14" s="3109"/>
      <c r="M14" s="507" t="s">
        <v>1053</v>
      </c>
      <c r="N14" s="497"/>
      <c r="O14" s="497"/>
      <c r="P14" s="3106"/>
      <c r="Q14" s="3107" t="s">
        <v>58</v>
      </c>
      <c r="R14" s="3108"/>
      <c r="S14" s="3109"/>
      <c r="T14" s="507"/>
      <c r="U14" s="497"/>
      <c r="V14" s="497"/>
      <c r="W14" s="3106"/>
      <c r="X14" s="3107" t="s">
        <v>58</v>
      </c>
      <c r="Y14" s="3108"/>
      <c r="Z14" s="3109"/>
      <c r="AA14" s="507"/>
      <c r="AB14" s="497"/>
      <c r="AC14" s="497"/>
      <c r="AD14" s="3106"/>
      <c r="AE14" s="3107" t="s">
        <v>58</v>
      </c>
      <c r="AF14" s="3108"/>
      <c r="AG14" s="3109"/>
      <c r="AH14" s="507"/>
      <c r="AI14" s="491"/>
    </row>
    <row r="15" spans="1:35" ht="30" customHeight="1">
      <c r="A15" s="521"/>
      <c r="B15" s="522"/>
      <c r="C15" s="523"/>
      <c r="D15" s="524"/>
      <c r="E15" s="503"/>
      <c r="F15" s="503"/>
      <c r="G15" s="497"/>
      <c r="H15" s="497"/>
      <c r="I15" s="3106"/>
      <c r="J15" s="525"/>
      <c r="K15" s="3132" t="s">
        <v>1062</v>
      </c>
      <c r="L15" s="3133"/>
      <c r="M15" s="526" t="s">
        <v>1063</v>
      </c>
      <c r="N15" s="497"/>
      <c r="O15" s="497"/>
      <c r="P15" s="3106"/>
      <c r="Q15" s="525"/>
      <c r="R15" s="3132" t="s">
        <v>1062</v>
      </c>
      <c r="S15" s="3133"/>
      <c r="T15" s="526"/>
      <c r="U15" s="497"/>
      <c r="V15" s="497"/>
      <c r="W15" s="3106"/>
      <c r="X15" s="525"/>
      <c r="Y15" s="3132" t="s">
        <v>1062</v>
      </c>
      <c r="Z15" s="3133"/>
      <c r="AA15" s="526"/>
      <c r="AB15" s="497"/>
      <c r="AC15" s="497"/>
      <c r="AD15" s="3106"/>
      <c r="AE15" s="525"/>
      <c r="AF15" s="3132" t="s">
        <v>1062</v>
      </c>
      <c r="AG15" s="3133"/>
      <c r="AH15" s="526"/>
      <c r="AI15" s="491"/>
    </row>
    <row r="16" spans="1:35" ht="30" customHeight="1">
      <c r="A16" s="527"/>
      <c r="B16" s="527"/>
      <c r="D16" s="528"/>
      <c r="E16" s="503"/>
      <c r="F16" s="503"/>
      <c r="G16" s="497"/>
      <c r="H16" s="497"/>
      <c r="I16" s="3137" t="s">
        <v>452</v>
      </c>
      <c r="J16" s="3139" t="s">
        <v>453</v>
      </c>
      <c r="K16" s="3140"/>
      <c r="L16" s="3141"/>
      <c r="M16" s="510" t="s">
        <v>1053</v>
      </c>
      <c r="N16" s="497"/>
      <c r="O16" s="497"/>
      <c r="P16" s="3137" t="s">
        <v>452</v>
      </c>
      <c r="Q16" s="3139" t="s">
        <v>453</v>
      </c>
      <c r="R16" s="3140"/>
      <c r="S16" s="3141"/>
      <c r="T16" s="510"/>
      <c r="U16" s="497"/>
      <c r="V16" s="497"/>
      <c r="W16" s="3137" t="s">
        <v>452</v>
      </c>
      <c r="X16" s="3139" t="s">
        <v>453</v>
      </c>
      <c r="Y16" s="3140"/>
      <c r="Z16" s="3141"/>
      <c r="AA16" s="510"/>
      <c r="AB16" s="497"/>
      <c r="AC16" s="497"/>
      <c r="AD16" s="3137" t="s">
        <v>452</v>
      </c>
      <c r="AE16" s="3139" t="s">
        <v>453</v>
      </c>
      <c r="AF16" s="3140"/>
      <c r="AG16" s="3141"/>
      <c r="AH16" s="510"/>
      <c r="AI16" s="491"/>
    </row>
    <row r="17" spans="1:35" ht="30" customHeight="1">
      <c r="A17" s="3142" t="s">
        <v>454</v>
      </c>
      <c r="B17" s="3143"/>
      <c r="C17" s="529" t="s">
        <v>455</v>
      </c>
      <c r="D17" s="511"/>
      <c r="E17" s="503"/>
      <c r="F17" s="530" t="s">
        <v>456</v>
      </c>
      <c r="G17" s="497"/>
      <c r="H17" s="497"/>
      <c r="I17" s="3138"/>
      <c r="J17" s="531"/>
      <c r="K17" s="3146" t="s">
        <v>457</v>
      </c>
      <c r="L17" s="3147"/>
      <c r="M17" s="510" t="s">
        <v>1053</v>
      </c>
      <c r="N17" s="497"/>
      <c r="O17" s="497"/>
      <c r="P17" s="3138"/>
      <c r="Q17" s="531"/>
      <c r="R17" s="3146" t="s">
        <v>457</v>
      </c>
      <c r="S17" s="3147"/>
      <c r="T17" s="510"/>
      <c r="U17" s="497"/>
      <c r="V17" s="497"/>
      <c r="W17" s="3138"/>
      <c r="X17" s="531"/>
      <c r="Y17" s="3146" t="s">
        <v>457</v>
      </c>
      <c r="Z17" s="3147"/>
      <c r="AA17" s="510"/>
      <c r="AB17" s="497"/>
      <c r="AC17" s="497"/>
      <c r="AD17" s="3138"/>
      <c r="AE17" s="531"/>
      <c r="AF17" s="3146" t="s">
        <v>457</v>
      </c>
      <c r="AG17" s="3147"/>
      <c r="AH17" s="510"/>
      <c r="AI17" s="491"/>
    </row>
    <row r="18" spans="1:35" ht="30" customHeight="1" thickBot="1">
      <c r="A18" s="3144"/>
      <c r="B18" s="3145"/>
      <c r="C18" s="510" t="s">
        <v>1053</v>
      </c>
      <c r="D18" s="503"/>
      <c r="E18" s="503"/>
      <c r="F18" s="510" t="s">
        <v>1053</v>
      </c>
      <c r="G18" s="532"/>
      <c r="H18" s="497"/>
      <c r="I18" s="3148" t="s">
        <v>56</v>
      </c>
      <c r="J18" s="3149"/>
      <c r="K18" s="3150" t="s">
        <v>1064</v>
      </c>
      <c r="L18" s="3151"/>
      <c r="M18" s="3152"/>
      <c r="N18" s="532"/>
      <c r="O18" s="497"/>
      <c r="P18" s="3148" t="s">
        <v>56</v>
      </c>
      <c r="Q18" s="3149"/>
      <c r="R18" s="3150"/>
      <c r="S18" s="3151"/>
      <c r="T18" s="3152"/>
      <c r="U18" s="532"/>
      <c r="V18" s="497"/>
      <c r="W18" s="3148" t="s">
        <v>56</v>
      </c>
      <c r="X18" s="3149"/>
      <c r="Y18" s="3150"/>
      <c r="Z18" s="3151"/>
      <c r="AA18" s="3152"/>
      <c r="AB18" s="532"/>
      <c r="AC18" s="497"/>
      <c r="AD18" s="3148" t="s">
        <v>56</v>
      </c>
      <c r="AE18" s="3149"/>
      <c r="AF18" s="3150"/>
      <c r="AG18" s="3151"/>
      <c r="AH18" s="3152"/>
      <c r="AI18" s="491"/>
    </row>
    <row r="19" spans="1:35" ht="30" customHeight="1" thickTop="1" thickBot="1">
      <c r="A19" s="533"/>
      <c r="B19" s="533"/>
      <c r="C19" s="523"/>
      <c r="D19" s="511"/>
      <c r="E19" s="503"/>
      <c r="F19" s="517"/>
      <c r="G19" s="532"/>
      <c r="H19" s="497"/>
      <c r="I19" s="3153" t="s">
        <v>609</v>
      </c>
      <c r="J19" s="3154"/>
      <c r="K19" s="3154"/>
      <c r="L19" s="3155"/>
      <c r="M19" s="330" t="s">
        <v>610</v>
      </c>
      <c r="N19" s="532"/>
      <c r="O19" s="497"/>
      <c r="P19" s="3153" t="s">
        <v>609</v>
      </c>
      <c r="Q19" s="3154"/>
      <c r="R19" s="3154"/>
      <c r="S19" s="3155"/>
      <c r="T19" s="330" t="s">
        <v>610</v>
      </c>
      <c r="U19" s="532"/>
      <c r="V19" s="497"/>
      <c r="W19" s="3153" t="s">
        <v>609</v>
      </c>
      <c r="X19" s="3154"/>
      <c r="Y19" s="3154"/>
      <c r="Z19" s="3155"/>
      <c r="AA19" s="330" t="s">
        <v>610</v>
      </c>
      <c r="AB19" s="532"/>
      <c r="AC19" s="497"/>
      <c r="AD19" s="3153" t="s">
        <v>609</v>
      </c>
      <c r="AE19" s="3154"/>
      <c r="AF19" s="3154"/>
      <c r="AG19" s="3155"/>
      <c r="AH19" s="330" t="s">
        <v>610</v>
      </c>
      <c r="AI19" s="491"/>
    </row>
    <row r="20" spans="1:35" ht="30" customHeight="1" thickTop="1">
      <c r="A20" s="527"/>
      <c r="B20" s="527"/>
      <c r="C20" s="534"/>
      <c r="D20" s="511"/>
      <c r="E20" s="503"/>
      <c r="F20" s="517"/>
      <c r="G20" s="497"/>
      <c r="H20" s="497"/>
      <c r="I20" s="532"/>
      <c r="J20" s="532"/>
      <c r="K20" s="532"/>
      <c r="L20" s="532"/>
      <c r="M20" s="532"/>
      <c r="N20" s="532"/>
      <c r="O20" s="497"/>
      <c r="P20" s="532"/>
      <c r="Q20" s="532"/>
      <c r="R20" s="532"/>
      <c r="S20" s="532"/>
      <c r="T20" s="532"/>
      <c r="U20" s="532"/>
      <c r="V20" s="497"/>
      <c r="W20" s="532"/>
      <c r="X20" s="532"/>
      <c r="Y20" s="532"/>
      <c r="Z20" s="532"/>
      <c r="AA20" s="532"/>
      <c r="AB20" s="532"/>
      <c r="AC20" s="497"/>
      <c r="AD20" s="532"/>
      <c r="AE20" s="532"/>
      <c r="AF20" s="532"/>
      <c r="AG20" s="532"/>
      <c r="AH20" s="532"/>
      <c r="AI20" s="491"/>
    </row>
    <row r="21" spans="1:35" ht="30" customHeight="1">
      <c r="A21" s="3142" t="s">
        <v>458</v>
      </c>
      <c r="B21" s="3143"/>
      <c r="C21" s="510" t="s">
        <v>1053</v>
      </c>
      <c r="D21" s="503"/>
      <c r="E21" s="503"/>
      <c r="F21" s="517"/>
      <c r="G21" s="497"/>
      <c r="H21" s="497"/>
      <c r="I21" s="501"/>
      <c r="J21" s="501"/>
      <c r="K21" s="501"/>
      <c r="L21" s="501"/>
      <c r="M21" s="501"/>
      <c r="N21" s="497"/>
      <c r="O21" s="497"/>
      <c r="P21" s="501"/>
      <c r="Q21" s="501"/>
      <c r="R21" s="501"/>
      <c r="S21" s="501"/>
      <c r="T21" s="501"/>
      <c r="U21" s="497"/>
      <c r="V21" s="497"/>
      <c r="W21" s="501"/>
      <c r="X21" s="501"/>
      <c r="Y21" s="501"/>
      <c r="Z21" s="501"/>
      <c r="AA21" s="501"/>
      <c r="AB21" s="497"/>
      <c r="AC21" s="497"/>
      <c r="AD21" s="501"/>
      <c r="AE21" s="501"/>
      <c r="AF21" s="501"/>
      <c r="AG21" s="501"/>
      <c r="AH21" s="501"/>
      <c r="AI21" s="491"/>
    </row>
    <row r="22" spans="1:35" ht="30" customHeight="1">
      <c r="A22" s="3144"/>
      <c r="B22" s="3145"/>
      <c r="C22" s="510" t="s">
        <v>1053</v>
      </c>
      <c r="D22" s="524"/>
      <c r="E22" s="524"/>
      <c r="F22" s="524"/>
      <c r="G22" s="497"/>
      <c r="H22" s="497"/>
      <c r="I22" s="3104" t="s">
        <v>1051</v>
      </c>
      <c r="J22" s="3107" t="s">
        <v>1052</v>
      </c>
      <c r="K22" s="3108"/>
      <c r="L22" s="3109"/>
      <c r="M22" s="507" t="s">
        <v>1053</v>
      </c>
      <c r="N22" s="497"/>
      <c r="O22" s="497"/>
      <c r="P22" s="3104"/>
      <c r="Q22" s="3107" t="s">
        <v>1052</v>
      </c>
      <c r="R22" s="3108"/>
      <c r="S22" s="3109"/>
      <c r="T22" s="507"/>
      <c r="U22" s="497"/>
      <c r="V22" s="497"/>
      <c r="W22" s="3104"/>
      <c r="X22" s="3107" t="s">
        <v>1052</v>
      </c>
      <c r="Y22" s="3108"/>
      <c r="Z22" s="3109"/>
      <c r="AA22" s="507"/>
      <c r="AB22" s="497"/>
      <c r="AC22" s="497"/>
      <c r="AD22" s="3104"/>
      <c r="AE22" s="3107" t="s">
        <v>1052</v>
      </c>
      <c r="AF22" s="3108"/>
      <c r="AG22" s="3109"/>
      <c r="AH22" s="507"/>
      <c r="AI22" s="491"/>
    </row>
    <row r="23" spans="1:35" ht="30" customHeight="1" thickBot="1">
      <c r="A23" s="534"/>
      <c r="B23" s="534"/>
      <c r="C23" s="534"/>
      <c r="D23" s="524"/>
      <c r="E23" s="524"/>
      <c r="F23" s="524"/>
      <c r="G23" s="497"/>
      <c r="H23" s="497"/>
      <c r="I23" s="3105"/>
      <c r="J23" s="3118" t="s">
        <v>1055</v>
      </c>
      <c r="K23" s="3119"/>
      <c r="L23" s="3120"/>
      <c r="M23" s="509">
        <v>12345678</v>
      </c>
      <c r="N23" s="497"/>
      <c r="O23" s="497"/>
      <c r="P23" s="3105"/>
      <c r="Q23" s="3118" t="s">
        <v>1055</v>
      </c>
      <c r="R23" s="3119"/>
      <c r="S23" s="3120"/>
      <c r="T23" s="509"/>
      <c r="U23" s="497"/>
      <c r="V23" s="497"/>
      <c r="W23" s="3105"/>
      <c r="X23" s="3118" t="s">
        <v>1055</v>
      </c>
      <c r="Y23" s="3119"/>
      <c r="Z23" s="3120"/>
      <c r="AA23" s="509"/>
      <c r="AB23" s="497"/>
      <c r="AC23" s="497"/>
      <c r="AD23" s="3105"/>
      <c r="AE23" s="3118" t="s">
        <v>1055</v>
      </c>
      <c r="AF23" s="3119"/>
      <c r="AG23" s="3120"/>
      <c r="AH23" s="509"/>
      <c r="AI23" s="491"/>
    </row>
    <row r="24" spans="1:35" ht="30" customHeight="1" thickTop="1" thickBot="1">
      <c r="D24" s="524"/>
      <c r="E24" s="524"/>
      <c r="F24" s="524"/>
      <c r="G24" s="497"/>
      <c r="H24" s="497"/>
      <c r="I24" s="3106"/>
      <c r="J24" s="3110" t="s">
        <v>446</v>
      </c>
      <c r="K24" s="3111"/>
      <c r="L24" s="3112"/>
      <c r="M24" s="512" t="s">
        <v>1058</v>
      </c>
      <c r="N24" s="497"/>
      <c r="O24" s="497"/>
      <c r="P24" s="3106"/>
      <c r="Q24" s="3110" t="s">
        <v>446</v>
      </c>
      <c r="R24" s="3111"/>
      <c r="S24" s="3112"/>
      <c r="T24" s="512"/>
      <c r="U24" s="497"/>
      <c r="V24" s="497"/>
      <c r="W24" s="3106"/>
      <c r="X24" s="3110" t="s">
        <v>446</v>
      </c>
      <c r="Y24" s="3111"/>
      <c r="Z24" s="3112"/>
      <c r="AA24" s="512"/>
      <c r="AB24" s="497"/>
      <c r="AC24" s="497"/>
      <c r="AD24" s="3106"/>
      <c r="AE24" s="3110" t="s">
        <v>446</v>
      </c>
      <c r="AF24" s="3111"/>
      <c r="AG24" s="3112"/>
      <c r="AH24" s="512"/>
      <c r="AI24" s="491"/>
    </row>
    <row r="25" spans="1:35" ht="30" customHeight="1" thickTop="1">
      <c r="D25" s="524"/>
      <c r="E25" s="524"/>
      <c r="F25" s="535"/>
      <c r="G25" s="497"/>
      <c r="H25" s="497"/>
      <c r="I25" s="3106"/>
      <c r="J25" s="3115" t="s">
        <v>447</v>
      </c>
      <c r="K25" s="3116"/>
      <c r="L25" s="3117"/>
      <c r="M25" s="513" t="s">
        <v>1053</v>
      </c>
      <c r="N25" s="497"/>
      <c r="O25" s="497"/>
      <c r="P25" s="3106"/>
      <c r="Q25" s="3115" t="s">
        <v>447</v>
      </c>
      <c r="R25" s="3116"/>
      <c r="S25" s="3117"/>
      <c r="T25" s="513"/>
      <c r="U25" s="497"/>
      <c r="V25" s="497"/>
      <c r="W25" s="3106"/>
      <c r="X25" s="3115" t="s">
        <v>447</v>
      </c>
      <c r="Y25" s="3116"/>
      <c r="Z25" s="3117"/>
      <c r="AA25" s="513"/>
      <c r="AB25" s="497"/>
      <c r="AC25" s="497"/>
      <c r="AD25" s="3106"/>
      <c r="AE25" s="3115" t="s">
        <v>447</v>
      </c>
      <c r="AF25" s="3116"/>
      <c r="AG25" s="3117"/>
      <c r="AH25" s="513"/>
      <c r="AI25" s="491"/>
    </row>
    <row r="26" spans="1:35" ht="30" customHeight="1">
      <c r="D26" s="503"/>
      <c r="E26" s="503"/>
      <c r="F26" s="517"/>
      <c r="G26" s="497"/>
      <c r="H26" s="536"/>
      <c r="I26" s="3106"/>
      <c r="J26" s="3115" t="s">
        <v>98</v>
      </c>
      <c r="K26" s="3116"/>
      <c r="L26" s="3117"/>
      <c r="M26" s="508">
        <v>12345678</v>
      </c>
      <c r="N26" s="497"/>
      <c r="O26" s="497"/>
      <c r="P26" s="3106"/>
      <c r="Q26" s="3115" t="s">
        <v>98</v>
      </c>
      <c r="R26" s="3116"/>
      <c r="S26" s="3117"/>
      <c r="T26" s="508"/>
      <c r="U26" s="497"/>
      <c r="V26" s="497"/>
      <c r="W26" s="3106"/>
      <c r="X26" s="3115" t="s">
        <v>98</v>
      </c>
      <c r="Y26" s="3116"/>
      <c r="Z26" s="3117"/>
      <c r="AA26" s="508"/>
      <c r="AB26" s="497"/>
      <c r="AC26" s="497"/>
      <c r="AD26" s="3106"/>
      <c r="AE26" s="3115" t="s">
        <v>98</v>
      </c>
      <c r="AF26" s="3116"/>
      <c r="AG26" s="3117"/>
      <c r="AH26" s="508"/>
      <c r="AI26" s="491"/>
    </row>
    <row r="27" spans="1:35" ht="30" customHeight="1" thickBot="1">
      <c r="D27" s="503"/>
      <c r="E27" s="503"/>
      <c r="F27" s="517"/>
      <c r="G27" s="497"/>
      <c r="H27" s="536"/>
      <c r="I27" s="3106"/>
      <c r="J27" s="3129" t="s">
        <v>1060</v>
      </c>
      <c r="K27" s="3130"/>
      <c r="L27" s="3131"/>
      <c r="M27" s="514" t="s">
        <v>450</v>
      </c>
      <c r="N27" s="497"/>
      <c r="O27" s="536"/>
      <c r="P27" s="3106"/>
      <c r="Q27" s="3129" t="s">
        <v>1060</v>
      </c>
      <c r="R27" s="3130"/>
      <c r="S27" s="3131"/>
      <c r="T27" s="514"/>
      <c r="U27" s="497"/>
      <c r="V27" s="536"/>
      <c r="W27" s="3106"/>
      <c r="X27" s="3129" t="s">
        <v>1060</v>
      </c>
      <c r="Y27" s="3130"/>
      <c r="Z27" s="3131"/>
      <c r="AA27" s="514"/>
      <c r="AB27" s="497"/>
      <c r="AC27" s="536"/>
      <c r="AD27" s="3106"/>
      <c r="AE27" s="3129" t="s">
        <v>1060</v>
      </c>
      <c r="AF27" s="3130"/>
      <c r="AG27" s="3131"/>
      <c r="AH27" s="514"/>
      <c r="AI27" s="491"/>
    </row>
    <row r="28" spans="1:35" ht="30" customHeight="1" thickTop="1" thickBot="1">
      <c r="A28" s="534"/>
      <c r="B28" s="534"/>
      <c r="C28" s="534"/>
      <c r="D28" s="503"/>
      <c r="E28" s="503"/>
      <c r="F28" s="537"/>
      <c r="G28" s="497"/>
      <c r="H28" s="497"/>
      <c r="I28" s="3106"/>
      <c r="J28" s="3134" t="s">
        <v>59</v>
      </c>
      <c r="K28" s="3135"/>
      <c r="L28" s="3136"/>
      <c r="M28" s="518">
        <v>1234567890</v>
      </c>
      <c r="N28" s="520"/>
      <c r="O28" s="536"/>
      <c r="P28" s="3106"/>
      <c r="Q28" s="3134" t="s">
        <v>59</v>
      </c>
      <c r="R28" s="3135"/>
      <c r="S28" s="3136"/>
      <c r="T28" s="518"/>
      <c r="U28" s="520"/>
      <c r="V28" s="536"/>
      <c r="W28" s="3106"/>
      <c r="X28" s="3134" t="s">
        <v>59</v>
      </c>
      <c r="Y28" s="3135"/>
      <c r="Z28" s="3136"/>
      <c r="AA28" s="518"/>
      <c r="AB28" s="520"/>
      <c r="AC28" s="536"/>
      <c r="AD28" s="3106"/>
      <c r="AE28" s="3134" t="s">
        <v>59</v>
      </c>
      <c r="AF28" s="3135"/>
      <c r="AG28" s="3136"/>
      <c r="AH28" s="518"/>
      <c r="AI28" s="491"/>
    </row>
    <row r="29" spans="1:35" ht="30" customHeight="1" thickTop="1">
      <c r="A29" s="534"/>
      <c r="B29" s="534"/>
      <c r="C29" s="534"/>
      <c r="D29" s="524"/>
      <c r="E29" s="503"/>
      <c r="F29" s="517"/>
      <c r="G29" s="497"/>
      <c r="H29" s="497"/>
      <c r="I29" s="3106"/>
      <c r="J29" s="3124" t="s">
        <v>1061</v>
      </c>
      <c r="K29" s="3125"/>
      <c r="L29" s="3126"/>
      <c r="M29" s="510" t="s">
        <v>1053</v>
      </c>
      <c r="N29" s="497"/>
      <c r="O29" s="497"/>
      <c r="P29" s="3106"/>
      <c r="Q29" s="3124" t="s">
        <v>1061</v>
      </c>
      <c r="R29" s="3125"/>
      <c r="S29" s="3126"/>
      <c r="T29" s="510"/>
      <c r="U29" s="497"/>
      <c r="V29" s="497"/>
      <c r="W29" s="3106"/>
      <c r="X29" s="3124" t="s">
        <v>1061</v>
      </c>
      <c r="Y29" s="3125"/>
      <c r="Z29" s="3126"/>
      <c r="AA29" s="510"/>
      <c r="AB29" s="497"/>
      <c r="AC29" s="497"/>
      <c r="AD29" s="3106"/>
      <c r="AE29" s="3124" t="s">
        <v>1061</v>
      </c>
      <c r="AF29" s="3125"/>
      <c r="AG29" s="3126"/>
      <c r="AH29" s="510"/>
      <c r="AI29" s="491"/>
    </row>
    <row r="30" spans="1:35" ht="30" customHeight="1">
      <c r="A30" s="534"/>
      <c r="B30" s="534"/>
      <c r="C30" s="534"/>
      <c r="D30" s="524"/>
      <c r="E30" s="503"/>
      <c r="F30" s="503"/>
      <c r="G30" s="497"/>
      <c r="H30" s="497"/>
      <c r="I30" s="3106"/>
      <c r="J30" s="3107" t="s">
        <v>58</v>
      </c>
      <c r="K30" s="3108"/>
      <c r="L30" s="3109"/>
      <c r="M30" s="507" t="s">
        <v>1053</v>
      </c>
      <c r="N30" s="497"/>
      <c r="O30" s="497"/>
      <c r="P30" s="3106"/>
      <c r="Q30" s="3107" t="s">
        <v>58</v>
      </c>
      <c r="R30" s="3108"/>
      <c r="S30" s="3109"/>
      <c r="T30" s="507"/>
      <c r="U30" s="497"/>
      <c r="V30" s="497"/>
      <c r="W30" s="3106"/>
      <c r="X30" s="3107" t="s">
        <v>58</v>
      </c>
      <c r="Y30" s="3108"/>
      <c r="Z30" s="3109"/>
      <c r="AA30" s="507"/>
      <c r="AB30" s="497"/>
      <c r="AC30" s="497"/>
      <c r="AD30" s="3106"/>
      <c r="AE30" s="3107" t="s">
        <v>58</v>
      </c>
      <c r="AF30" s="3108"/>
      <c r="AG30" s="3109"/>
      <c r="AH30" s="507"/>
      <c r="AI30" s="491"/>
    </row>
    <row r="31" spans="1:35" ht="30" customHeight="1">
      <c r="D31" s="524"/>
      <c r="E31" s="524"/>
      <c r="F31" s="524"/>
      <c r="G31" s="497"/>
      <c r="H31" s="497"/>
      <c r="I31" s="3106"/>
      <c r="J31" s="525"/>
      <c r="K31" s="3132" t="s">
        <v>1062</v>
      </c>
      <c r="L31" s="3133"/>
      <c r="M31" s="526" t="s">
        <v>1063</v>
      </c>
      <c r="N31" s="497"/>
      <c r="O31" s="497"/>
      <c r="P31" s="3106"/>
      <c r="Q31" s="525"/>
      <c r="R31" s="3132" t="s">
        <v>1062</v>
      </c>
      <c r="S31" s="3133"/>
      <c r="T31" s="526"/>
      <c r="U31" s="497"/>
      <c r="V31" s="497"/>
      <c r="W31" s="3106"/>
      <c r="X31" s="525"/>
      <c r="Y31" s="3132" t="s">
        <v>1062</v>
      </c>
      <c r="Z31" s="3133"/>
      <c r="AA31" s="526"/>
      <c r="AB31" s="497"/>
      <c r="AC31" s="497"/>
      <c r="AD31" s="3106"/>
      <c r="AE31" s="525"/>
      <c r="AF31" s="3132" t="s">
        <v>1062</v>
      </c>
      <c r="AG31" s="3133"/>
      <c r="AH31" s="526"/>
      <c r="AI31" s="491"/>
    </row>
    <row r="32" spans="1:35" ht="30" customHeight="1">
      <c r="D32" s="524"/>
      <c r="E32" s="524"/>
      <c r="F32" s="524"/>
      <c r="G32" s="532"/>
      <c r="H32" s="497"/>
      <c r="I32" s="3137" t="s">
        <v>452</v>
      </c>
      <c r="J32" s="3139" t="s">
        <v>453</v>
      </c>
      <c r="K32" s="3140"/>
      <c r="L32" s="3141"/>
      <c r="M32" s="510" t="s">
        <v>1053</v>
      </c>
      <c r="N32" s="497"/>
      <c r="O32" s="497"/>
      <c r="P32" s="3137" t="s">
        <v>452</v>
      </c>
      <c r="Q32" s="3139" t="s">
        <v>453</v>
      </c>
      <c r="R32" s="3140"/>
      <c r="S32" s="3141"/>
      <c r="T32" s="510"/>
      <c r="U32" s="497"/>
      <c r="V32" s="497"/>
      <c r="W32" s="3137" t="s">
        <v>452</v>
      </c>
      <c r="X32" s="3139" t="s">
        <v>453</v>
      </c>
      <c r="Y32" s="3140"/>
      <c r="Z32" s="3141"/>
      <c r="AA32" s="510"/>
      <c r="AB32" s="497"/>
      <c r="AC32" s="497"/>
      <c r="AD32" s="3137" t="s">
        <v>452</v>
      </c>
      <c r="AE32" s="3139" t="s">
        <v>453</v>
      </c>
      <c r="AF32" s="3140"/>
      <c r="AG32" s="3141"/>
      <c r="AH32" s="510"/>
      <c r="AI32" s="491"/>
    </row>
    <row r="33" spans="1:53" ht="30" customHeight="1">
      <c r="D33" s="524"/>
      <c r="E33" s="524"/>
      <c r="F33" s="524"/>
      <c r="G33" s="532"/>
      <c r="H33" s="497"/>
      <c r="I33" s="3138"/>
      <c r="J33" s="531"/>
      <c r="K33" s="3146" t="s">
        <v>457</v>
      </c>
      <c r="L33" s="3147"/>
      <c r="M33" s="510" t="s">
        <v>1053</v>
      </c>
      <c r="N33" s="532"/>
      <c r="O33" s="497"/>
      <c r="P33" s="3138"/>
      <c r="Q33" s="531"/>
      <c r="R33" s="3146" t="s">
        <v>457</v>
      </c>
      <c r="S33" s="3147"/>
      <c r="T33" s="510"/>
      <c r="U33" s="532"/>
      <c r="V33" s="497"/>
      <c r="W33" s="3138"/>
      <c r="X33" s="531"/>
      <c r="Y33" s="3146" t="s">
        <v>457</v>
      </c>
      <c r="Z33" s="3147"/>
      <c r="AA33" s="510"/>
      <c r="AB33" s="532"/>
      <c r="AC33" s="497"/>
      <c r="AD33" s="3138"/>
      <c r="AE33" s="531"/>
      <c r="AF33" s="3146" t="s">
        <v>457</v>
      </c>
      <c r="AG33" s="3147"/>
      <c r="AH33" s="510"/>
      <c r="AI33" s="491"/>
    </row>
    <row r="34" spans="1:53" ht="30" customHeight="1" thickBot="1">
      <c r="D34" s="524"/>
      <c r="E34" s="524"/>
      <c r="F34" s="524"/>
      <c r="G34" s="532"/>
      <c r="H34" s="497"/>
      <c r="I34" s="3148" t="s">
        <v>56</v>
      </c>
      <c r="J34" s="3149"/>
      <c r="K34" s="3150" t="s">
        <v>1064</v>
      </c>
      <c r="L34" s="3151"/>
      <c r="M34" s="3152"/>
      <c r="N34" s="532"/>
      <c r="O34" s="497"/>
      <c r="P34" s="3148" t="s">
        <v>56</v>
      </c>
      <c r="Q34" s="3149"/>
      <c r="R34" s="3150"/>
      <c r="S34" s="3151"/>
      <c r="T34" s="3152"/>
      <c r="U34" s="532"/>
      <c r="V34" s="497"/>
      <c r="W34" s="3148" t="s">
        <v>56</v>
      </c>
      <c r="X34" s="3149"/>
      <c r="Y34" s="3150"/>
      <c r="Z34" s="3151"/>
      <c r="AA34" s="3152"/>
      <c r="AB34" s="532"/>
      <c r="AC34" s="497"/>
      <c r="AD34" s="3148" t="s">
        <v>56</v>
      </c>
      <c r="AE34" s="3149"/>
      <c r="AF34" s="3150"/>
      <c r="AG34" s="3151"/>
      <c r="AH34" s="3152"/>
      <c r="AI34" s="491"/>
    </row>
    <row r="35" spans="1:53" ht="30" customHeight="1" thickTop="1" thickBot="1">
      <c r="D35" s="524"/>
      <c r="E35" s="524"/>
      <c r="F35" s="524"/>
      <c r="G35" s="497"/>
      <c r="H35" s="497"/>
      <c r="I35" s="3153" t="s">
        <v>609</v>
      </c>
      <c r="J35" s="3154"/>
      <c r="K35" s="3154"/>
      <c r="L35" s="3155"/>
      <c r="M35" s="330" t="s">
        <v>610</v>
      </c>
      <c r="N35" s="532"/>
      <c r="O35" s="497"/>
      <c r="P35" s="3153" t="s">
        <v>609</v>
      </c>
      <c r="Q35" s="3154"/>
      <c r="R35" s="3154"/>
      <c r="S35" s="3155"/>
      <c r="T35" s="330" t="s">
        <v>610</v>
      </c>
      <c r="U35" s="532"/>
      <c r="V35" s="497"/>
      <c r="W35" s="3153" t="s">
        <v>609</v>
      </c>
      <c r="X35" s="3154"/>
      <c r="Y35" s="3154"/>
      <c r="Z35" s="3155"/>
      <c r="AA35" s="330" t="s">
        <v>610</v>
      </c>
      <c r="AB35" s="532"/>
      <c r="AC35" s="497"/>
      <c r="AD35" s="3153" t="s">
        <v>609</v>
      </c>
      <c r="AE35" s="3154"/>
      <c r="AF35" s="3154"/>
      <c r="AG35" s="3155"/>
      <c r="AH35" s="330" t="s">
        <v>610</v>
      </c>
      <c r="AI35" s="491"/>
    </row>
    <row r="36" spans="1:53" ht="30" customHeight="1" thickTop="1">
      <c r="A36" s="524"/>
      <c r="B36" s="524"/>
      <c r="C36" s="524"/>
      <c r="D36" s="524"/>
      <c r="E36" s="524"/>
      <c r="F36" s="524"/>
      <c r="G36" s="497"/>
      <c r="H36" s="497"/>
      <c r="I36" s="532"/>
      <c r="J36" s="532"/>
      <c r="K36" s="532"/>
      <c r="L36" s="532"/>
      <c r="M36" s="532"/>
      <c r="N36" s="532"/>
      <c r="O36" s="497"/>
      <c r="P36" s="532"/>
      <c r="Q36" s="532"/>
      <c r="R36" s="532"/>
      <c r="S36" s="532"/>
      <c r="T36" s="532"/>
      <c r="U36" s="532"/>
      <c r="V36" s="497"/>
      <c r="W36" s="532"/>
      <c r="X36" s="532"/>
      <c r="Y36" s="532"/>
      <c r="Z36" s="532"/>
      <c r="AA36" s="532"/>
      <c r="AB36" s="532"/>
      <c r="AC36" s="497"/>
      <c r="AD36" s="532"/>
      <c r="AE36" s="532"/>
      <c r="AF36" s="532"/>
      <c r="AG36" s="532"/>
      <c r="AH36" s="532"/>
      <c r="AI36" s="491"/>
    </row>
    <row r="37" spans="1:53" ht="30" customHeight="1">
      <c r="A37" s="524"/>
      <c r="B37" s="524"/>
      <c r="C37" s="524"/>
      <c r="D37" s="524"/>
      <c r="E37" s="524"/>
      <c r="F37" s="524"/>
      <c r="G37" s="497"/>
      <c r="H37" s="497"/>
      <c r="I37" s="501"/>
      <c r="J37" s="501"/>
      <c r="K37" s="501"/>
      <c r="L37" s="501"/>
      <c r="M37" s="501"/>
      <c r="N37" s="497"/>
      <c r="O37" s="497"/>
      <c r="P37" s="501"/>
      <c r="Q37" s="501"/>
      <c r="R37" s="501"/>
      <c r="S37" s="501"/>
      <c r="T37" s="501"/>
      <c r="U37" s="497"/>
      <c r="V37" s="497"/>
      <c r="W37" s="501"/>
      <c r="X37" s="501"/>
      <c r="Y37" s="501"/>
      <c r="Z37" s="501"/>
      <c r="AA37" s="501"/>
      <c r="AB37" s="497"/>
      <c r="AC37" s="497"/>
      <c r="AD37" s="501"/>
      <c r="AE37" s="501"/>
      <c r="AF37" s="501"/>
      <c r="AG37" s="501"/>
      <c r="AH37" s="501"/>
      <c r="AI37" s="491"/>
    </row>
    <row r="38" spans="1:53" ht="30" customHeight="1">
      <c r="D38" s="524"/>
      <c r="E38" s="524"/>
      <c r="F38" s="524"/>
      <c r="G38" s="497"/>
      <c r="H38" s="497"/>
      <c r="I38" s="3104" t="s">
        <v>1051</v>
      </c>
      <c r="J38" s="3107" t="s">
        <v>1052</v>
      </c>
      <c r="K38" s="3108"/>
      <c r="L38" s="3109"/>
      <c r="M38" s="507" t="s">
        <v>1053</v>
      </c>
      <c r="N38" s="497"/>
      <c r="O38" s="497"/>
      <c r="P38" s="3104"/>
      <c r="Q38" s="3107" t="s">
        <v>1052</v>
      </c>
      <c r="R38" s="3108"/>
      <c r="S38" s="3109"/>
      <c r="T38" s="507"/>
      <c r="U38" s="497"/>
      <c r="V38" s="497"/>
      <c r="W38" s="3104"/>
      <c r="X38" s="3107" t="s">
        <v>1052</v>
      </c>
      <c r="Y38" s="3108"/>
      <c r="Z38" s="3109"/>
      <c r="AA38" s="507"/>
      <c r="AB38" s="497"/>
      <c r="AC38" s="497"/>
      <c r="AD38" s="3104"/>
      <c r="AE38" s="3107" t="s">
        <v>1052</v>
      </c>
      <c r="AF38" s="3108"/>
      <c r="AG38" s="3109"/>
      <c r="AH38" s="507"/>
      <c r="AI38" s="491"/>
    </row>
    <row r="39" spans="1:53" ht="30" customHeight="1" thickBot="1">
      <c r="D39" s="524"/>
      <c r="E39" s="524"/>
      <c r="F39" s="524"/>
      <c r="G39" s="497"/>
      <c r="H39" s="497"/>
      <c r="I39" s="3105"/>
      <c r="J39" s="3118" t="s">
        <v>1055</v>
      </c>
      <c r="K39" s="3119"/>
      <c r="L39" s="3120"/>
      <c r="M39" s="509">
        <v>12345678</v>
      </c>
      <c r="N39" s="497"/>
      <c r="O39" s="497"/>
      <c r="P39" s="3105"/>
      <c r="Q39" s="3118" t="s">
        <v>1055</v>
      </c>
      <c r="R39" s="3119"/>
      <c r="S39" s="3120"/>
      <c r="T39" s="509"/>
      <c r="U39" s="497"/>
      <c r="V39" s="497"/>
      <c r="W39" s="3105"/>
      <c r="X39" s="3118" t="s">
        <v>1055</v>
      </c>
      <c r="Y39" s="3119"/>
      <c r="Z39" s="3120"/>
      <c r="AA39" s="509"/>
      <c r="AB39" s="497"/>
      <c r="AC39" s="497"/>
      <c r="AD39" s="3105"/>
      <c r="AE39" s="3118" t="s">
        <v>1055</v>
      </c>
      <c r="AF39" s="3119"/>
      <c r="AG39" s="3120"/>
      <c r="AH39" s="509"/>
      <c r="AI39" s="491"/>
    </row>
    <row r="40" spans="1:53" ht="30" customHeight="1" thickTop="1" thickBot="1">
      <c r="D40" s="524"/>
      <c r="E40" s="524"/>
      <c r="F40" s="535"/>
      <c r="G40" s="497"/>
      <c r="H40" s="497"/>
      <c r="I40" s="3106"/>
      <c r="J40" s="3110" t="s">
        <v>446</v>
      </c>
      <c r="K40" s="3111"/>
      <c r="L40" s="3112"/>
      <c r="M40" s="512" t="s">
        <v>1058</v>
      </c>
      <c r="N40" s="497"/>
      <c r="O40" s="497"/>
      <c r="P40" s="3106"/>
      <c r="Q40" s="3110" t="s">
        <v>446</v>
      </c>
      <c r="R40" s="3111"/>
      <c r="S40" s="3112"/>
      <c r="T40" s="512"/>
      <c r="U40" s="497"/>
      <c r="V40" s="497"/>
      <c r="W40" s="3106"/>
      <c r="X40" s="3110" t="s">
        <v>446</v>
      </c>
      <c r="Y40" s="3111"/>
      <c r="Z40" s="3112"/>
      <c r="AA40" s="512"/>
      <c r="AB40" s="497"/>
      <c r="AC40" s="497"/>
      <c r="AD40" s="3106"/>
      <c r="AE40" s="3110" t="s">
        <v>446</v>
      </c>
      <c r="AF40" s="3111"/>
      <c r="AG40" s="3112"/>
      <c r="AH40" s="512"/>
      <c r="AI40" s="491"/>
    </row>
    <row r="41" spans="1:53" ht="30" customHeight="1" thickTop="1">
      <c r="D41" s="524"/>
      <c r="E41" s="503"/>
      <c r="F41" s="517"/>
      <c r="G41" s="497"/>
      <c r="H41" s="536"/>
      <c r="I41" s="3106"/>
      <c r="J41" s="3115" t="s">
        <v>447</v>
      </c>
      <c r="K41" s="3116"/>
      <c r="L41" s="3117"/>
      <c r="M41" s="513" t="s">
        <v>1053</v>
      </c>
      <c r="N41" s="497"/>
      <c r="O41" s="497"/>
      <c r="P41" s="3106"/>
      <c r="Q41" s="3115" t="s">
        <v>447</v>
      </c>
      <c r="R41" s="3116"/>
      <c r="S41" s="3117"/>
      <c r="T41" s="513"/>
      <c r="U41" s="497"/>
      <c r="V41" s="497"/>
      <c r="W41" s="3106"/>
      <c r="X41" s="3115" t="s">
        <v>447</v>
      </c>
      <c r="Y41" s="3116"/>
      <c r="Z41" s="3117"/>
      <c r="AA41" s="513"/>
      <c r="AB41" s="497"/>
      <c r="AC41" s="497"/>
      <c r="AD41" s="3106"/>
      <c r="AE41" s="3115" t="s">
        <v>447</v>
      </c>
      <c r="AF41" s="3116"/>
      <c r="AG41" s="3117"/>
      <c r="AH41" s="513"/>
      <c r="AI41" s="491"/>
    </row>
    <row r="42" spans="1:53" ht="30" customHeight="1">
      <c r="D42" s="524"/>
      <c r="E42" s="524"/>
      <c r="F42" s="524"/>
      <c r="G42" s="497"/>
      <c r="H42" s="536"/>
      <c r="I42" s="3106"/>
      <c r="J42" s="3115" t="s">
        <v>98</v>
      </c>
      <c r="K42" s="3116"/>
      <c r="L42" s="3117"/>
      <c r="M42" s="508">
        <v>12345678</v>
      </c>
      <c r="N42" s="497"/>
      <c r="O42" s="497"/>
      <c r="P42" s="3106"/>
      <c r="Q42" s="3115" t="s">
        <v>98</v>
      </c>
      <c r="R42" s="3116"/>
      <c r="S42" s="3117"/>
      <c r="T42" s="508"/>
      <c r="U42" s="497"/>
      <c r="V42" s="497"/>
      <c r="W42" s="3106"/>
      <c r="X42" s="3115" t="s">
        <v>98</v>
      </c>
      <c r="Y42" s="3116"/>
      <c r="Z42" s="3117"/>
      <c r="AA42" s="508"/>
      <c r="AB42" s="497"/>
      <c r="AC42" s="497"/>
      <c r="AD42" s="3106"/>
      <c r="AE42" s="3115" t="s">
        <v>98</v>
      </c>
      <c r="AF42" s="3116"/>
      <c r="AG42" s="3117"/>
      <c r="AH42" s="508"/>
      <c r="AI42" s="491"/>
    </row>
    <row r="43" spans="1:53" ht="30" customHeight="1" thickBot="1">
      <c r="D43" s="524"/>
      <c r="E43" s="524"/>
      <c r="F43" s="524"/>
      <c r="G43" s="497"/>
      <c r="H43" s="501"/>
      <c r="I43" s="3106"/>
      <c r="J43" s="3129" t="s">
        <v>1060</v>
      </c>
      <c r="K43" s="3130"/>
      <c r="L43" s="3131"/>
      <c r="M43" s="514" t="s">
        <v>450</v>
      </c>
      <c r="N43" s="497"/>
      <c r="O43" s="536"/>
      <c r="P43" s="3106"/>
      <c r="Q43" s="3129" t="s">
        <v>1060</v>
      </c>
      <c r="R43" s="3130"/>
      <c r="S43" s="3131"/>
      <c r="T43" s="538"/>
      <c r="U43" s="520"/>
      <c r="V43" s="536"/>
      <c r="W43" s="3106"/>
      <c r="X43" s="3129" t="s">
        <v>1060</v>
      </c>
      <c r="Y43" s="3130"/>
      <c r="Z43" s="3131"/>
      <c r="AA43" s="538"/>
      <c r="AB43" s="520"/>
      <c r="AC43" s="536"/>
      <c r="AD43" s="3106"/>
      <c r="AE43" s="3129" t="s">
        <v>1060</v>
      </c>
      <c r="AF43" s="3130"/>
      <c r="AG43" s="3131"/>
      <c r="AH43" s="514"/>
      <c r="AI43" s="491"/>
    </row>
    <row r="44" spans="1:53" ht="30" customHeight="1" thickTop="1" thickBot="1">
      <c r="D44" s="524"/>
      <c r="E44" s="524"/>
      <c r="F44" s="524"/>
      <c r="G44" s="497"/>
      <c r="H44" s="501"/>
      <c r="I44" s="3106"/>
      <c r="J44" s="3134" t="s">
        <v>59</v>
      </c>
      <c r="K44" s="3135"/>
      <c r="L44" s="3136"/>
      <c r="M44" s="518">
        <v>1234567890</v>
      </c>
      <c r="N44" s="520"/>
      <c r="O44" s="536"/>
      <c r="P44" s="3106"/>
      <c r="Q44" s="3134" t="s">
        <v>59</v>
      </c>
      <c r="R44" s="3135"/>
      <c r="S44" s="3136"/>
      <c r="T44" s="518"/>
      <c r="U44" s="520"/>
      <c r="V44" s="536"/>
      <c r="W44" s="3106"/>
      <c r="X44" s="3134" t="s">
        <v>59</v>
      </c>
      <c r="Y44" s="3135"/>
      <c r="Z44" s="3136"/>
      <c r="AA44" s="518"/>
      <c r="AB44" s="520"/>
      <c r="AC44" s="536"/>
      <c r="AD44" s="3106"/>
      <c r="AE44" s="3134" t="s">
        <v>59</v>
      </c>
      <c r="AF44" s="3135"/>
      <c r="AG44" s="3136"/>
      <c r="AH44" s="518"/>
      <c r="AI44" s="491"/>
    </row>
    <row r="45" spans="1:53" ht="30" customHeight="1" thickTop="1">
      <c r="A45" s="224"/>
      <c r="D45" s="524"/>
      <c r="E45" s="524"/>
      <c r="F45" s="524"/>
      <c r="G45" s="497"/>
      <c r="H45" s="501"/>
      <c r="I45" s="3106"/>
      <c r="J45" s="3124" t="s">
        <v>1061</v>
      </c>
      <c r="K45" s="3125"/>
      <c r="L45" s="3126"/>
      <c r="M45" s="510" t="s">
        <v>1053</v>
      </c>
      <c r="N45" s="497"/>
      <c r="O45" s="501"/>
      <c r="P45" s="3106"/>
      <c r="Q45" s="3124" t="s">
        <v>1061</v>
      </c>
      <c r="R45" s="3125"/>
      <c r="S45" s="3126"/>
      <c r="T45" s="510"/>
      <c r="U45" s="497"/>
      <c r="V45" s="501"/>
      <c r="W45" s="3106"/>
      <c r="X45" s="3124" t="s">
        <v>1061</v>
      </c>
      <c r="Y45" s="3125"/>
      <c r="Z45" s="3126"/>
      <c r="AA45" s="510"/>
      <c r="AB45" s="497"/>
      <c r="AC45" s="501"/>
      <c r="AD45" s="3106"/>
      <c r="AE45" s="3124" t="s">
        <v>1061</v>
      </c>
      <c r="AF45" s="3125"/>
      <c r="AG45" s="3126"/>
      <c r="AH45" s="510"/>
      <c r="AI45" s="491"/>
    </row>
    <row r="46" spans="1:53" ht="30" customHeight="1">
      <c r="A46" s="224"/>
      <c r="D46" s="524"/>
      <c r="E46" s="524"/>
      <c r="F46" s="524"/>
      <c r="G46" s="497"/>
      <c r="H46" s="501"/>
      <c r="I46" s="3106"/>
      <c r="J46" s="3107" t="s">
        <v>58</v>
      </c>
      <c r="K46" s="3108"/>
      <c r="L46" s="3109"/>
      <c r="M46" s="507" t="s">
        <v>1053</v>
      </c>
      <c r="N46" s="497"/>
      <c r="O46" s="501"/>
      <c r="P46" s="3106"/>
      <c r="Q46" s="3107" t="s">
        <v>58</v>
      </c>
      <c r="R46" s="3108"/>
      <c r="S46" s="3109"/>
      <c r="T46" s="507"/>
      <c r="U46" s="497"/>
      <c r="V46" s="501"/>
      <c r="W46" s="3106"/>
      <c r="X46" s="3107" t="s">
        <v>58</v>
      </c>
      <c r="Y46" s="3108"/>
      <c r="Z46" s="3109"/>
      <c r="AA46" s="507"/>
      <c r="AB46" s="497"/>
      <c r="AC46" s="501"/>
      <c r="AD46" s="3106"/>
      <c r="AE46" s="3107" t="s">
        <v>58</v>
      </c>
      <c r="AF46" s="3108"/>
      <c r="AG46" s="3109"/>
      <c r="AH46" s="507"/>
      <c r="AI46" s="491"/>
    </row>
    <row r="47" spans="1:53" ht="30" customHeight="1">
      <c r="A47" s="224"/>
      <c r="B47" s="524"/>
      <c r="C47" s="524"/>
      <c r="D47" s="524"/>
      <c r="E47" s="524"/>
      <c r="F47" s="524"/>
      <c r="G47" s="532"/>
      <c r="H47" s="501"/>
      <c r="I47" s="3106"/>
      <c r="J47" s="525"/>
      <c r="K47" s="3132" t="s">
        <v>1062</v>
      </c>
      <c r="L47" s="3133"/>
      <c r="M47" s="526" t="s">
        <v>1063</v>
      </c>
      <c r="N47" s="497"/>
      <c r="O47" s="501"/>
      <c r="P47" s="3106"/>
      <c r="Q47" s="525"/>
      <c r="R47" s="3132" t="s">
        <v>1062</v>
      </c>
      <c r="S47" s="3133"/>
      <c r="T47" s="526"/>
      <c r="U47" s="497"/>
      <c r="V47" s="501"/>
      <c r="W47" s="3106"/>
      <c r="X47" s="525"/>
      <c r="Y47" s="3132" t="s">
        <v>1062</v>
      </c>
      <c r="Z47" s="3133"/>
      <c r="AA47" s="526"/>
      <c r="AB47" s="497"/>
      <c r="AC47" s="501"/>
      <c r="AD47" s="3106"/>
      <c r="AE47" s="525"/>
      <c r="AF47" s="3132" t="s">
        <v>1062</v>
      </c>
      <c r="AG47" s="3133"/>
      <c r="AH47" s="526"/>
      <c r="AI47" s="491"/>
    </row>
    <row r="48" spans="1:53" ht="30" customHeight="1">
      <c r="B48" s="524"/>
      <c r="C48" s="524"/>
      <c r="G48" s="488"/>
      <c r="H48" s="488"/>
      <c r="I48" s="3137" t="s">
        <v>452</v>
      </c>
      <c r="J48" s="3139" t="s">
        <v>453</v>
      </c>
      <c r="K48" s="3140"/>
      <c r="L48" s="3141"/>
      <c r="M48" s="510" t="s">
        <v>1053</v>
      </c>
      <c r="N48" s="497"/>
      <c r="O48" s="501"/>
      <c r="P48" s="3137" t="s">
        <v>452</v>
      </c>
      <c r="Q48" s="3139" t="s">
        <v>453</v>
      </c>
      <c r="R48" s="3140"/>
      <c r="S48" s="3141"/>
      <c r="T48" s="510"/>
      <c r="U48" s="497"/>
      <c r="V48" s="501"/>
      <c r="W48" s="3137" t="s">
        <v>452</v>
      </c>
      <c r="X48" s="3139" t="s">
        <v>453</v>
      </c>
      <c r="Y48" s="3140"/>
      <c r="Z48" s="3141"/>
      <c r="AA48" s="510"/>
      <c r="AB48" s="497"/>
      <c r="AC48" s="501"/>
      <c r="AD48" s="3137" t="s">
        <v>452</v>
      </c>
      <c r="AE48" s="3139" t="s">
        <v>453</v>
      </c>
      <c r="AF48" s="3140"/>
      <c r="AG48" s="3141"/>
      <c r="AH48" s="510"/>
      <c r="AI48" s="539"/>
      <c r="AJ48" s="539"/>
      <c r="AK48" s="539"/>
      <c r="AL48" s="539"/>
      <c r="AM48" s="539"/>
      <c r="AN48" s="539"/>
      <c r="AO48" s="539"/>
      <c r="AP48" s="539"/>
      <c r="AQ48" s="539"/>
      <c r="AR48" s="539"/>
      <c r="AS48" s="539"/>
      <c r="AT48" s="539"/>
      <c r="AU48" s="539"/>
      <c r="AV48" s="539"/>
      <c r="AW48" s="539"/>
      <c r="AX48" s="539"/>
      <c r="AY48" s="539"/>
      <c r="AZ48" s="539"/>
      <c r="BA48" s="539"/>
    </row>
    <row r="49" spans="2:53" ht="30" customHeight="1">
      <c r="B49" s="524"/>
      <c r="C49" s="524"/>
      <c r="G49" s="539"/>
      <c r="H49" s="539"/>
      <c r="I49" s="3138"/>
      <c r="J49" s="531"/>
      <c r="K49" s="3146" t="s">
        <v>457</v>
      </c>
      <c r="L49" s="3147"/>
      <c r="M49" s="510" t="s">
        <v>1053</v>
      </c>
      <c r="N49" s="532"/>
      <c r="O49" s="501"/>
      <c r="P49" s="3138"/>
      <c r="Q49" s="531"/>
      <c r="R49" s="3146" t="s">
        <v>457</v>
      </c>
      <c r="S49" s="3147"/>
      <c r="T49" s="510"/>
      <c r="U49" s="532"/>
      <c r="V49" s="501"/>
      <c r="W49" s="3138"/>
      <c r="X49" s="531"/>
      <c r="Y49" s="3146" t="s">
        <v>457</v>
      </c>
      <c r="Z49" s="3147"/>
      <c r="AA49" s="510"/>
      <c r="AB49" s="532"/>
      <c r="AC49" s="501"/>
      <c r="AD49" s="3138"/>
      <c r="AE49" s="531"/>
      <c r="AF49" s="3146" t="s">
        <v>457</v>
      </c>
      <c r="AG49" s="3147"/>
      <c r="AH49" s="510"/>
      <c r="AI49" s="539"/>
      <c r="AJ49" s="539"/>
      <c r="AK49" s="539"/>
      <c r="AL49" s="539"/>
      <c r="AM49" s="539"/>
      <c r="AN49" s="539"/>
      <c r="AO49" s="539"/>
      <c r="AP49" s="539"/>
      <c r="AQ49" s="539"/>
      <c r="AR49" s="539"/>
      <c r="AS49" s="539"/>
      <c r="AT49" s="539"/>
      <c r="AU49" s="539"/>
      <c r="AV49" s="539"/>
      <c r="AW49" s="539"/>
      <c r="AX49" s="539"/>
      <c r="AY49" s="539"/>
      <c r="AZ49" s="539"/>
      <c r="BA49" s="539"/>
    </row>
    <row r="50" spans="2:53" ht="30" customHeight="1" thickBot="1">
      <c r="G50" s="539"/>
      <c r="H50" s="539"/>
      <c r="I50" s="3148" t="s">
        <v>56</v>
      </c>
      <c r="J50" s="3149"/>
      <c r="K50" s="3150" t="s">
        <v>1064</v>
      </c>
      <c r="L50" s="3151"/>
      <c r="M50" s="3152"/>
      <c r="N50" s="488"/>
      <c r="O50" s="488"/>
      <c r="P50" s="3148" t="s">
        <v>56</v>
      </c>
      <c r="Q50" s="3149"/>
      <c r="R50" s="3150"/>
      <c r="S50" s="3151"/>
      <c r="T50" s="3152"/>
      <c r="U50" s="488"/>
      <c r="V50" s="488"/>
      <c r="W50" s="3148" t="s">
        <v>56</v>
      </c>
      <c r="X50" s="3149"/>
      <c r="Y50" s="3150"/>
      <c r="Z50" s="3151"/>
      <c r="AA50" s="3152"/>
      <c r="AB50" s="488"/>
      <c r="AC50" s="488"/>
      <c r="AD50" s="3148" t="s">
        <v>56</v>
      </c>
      <c r="AE50" s="3149"/>
      <c r="AF50" s="3150"/>
      <c r="AG50" s="3151"/>
      <c r="AH50" s="3152"/>
      <c r="AI50" s="491"/>
    </row>
    <row r="51" spans="2:53" ht="30" customHeight="1" thickTop="1" thickBot="1">
      <c r="G51" s="491"/>
      <c r="H51" s="491"/>
      <c r="I51" s="3153" t="s">
        <v>609</v>
      </c>
      <c r="J51" s="3154"/>
      <c r="K51" s="3154"/>
      <c r="L51" s="3155"/>
      <c r="M51" s="330" t="s">
        <v>610</v>
      </c>
      <c r="N51" s="539"/>
      <c r="O51" s="539"/>
      <c r="P51" s="3153" t="s">
        <v>609</v>
      </c>
      <c r="Q51" s="3154"/>
      <c r="R51" s="3154"/>
      <c r="S51" s="3155"/>
      <c r="T51" s="330" t="s">
        <v>610</v>
      </c>
      <c r="U51" s="539"/>
      <c r="V51" s="539"/>
      <c r="W51" s="3153" t="s">
        <v>609</v>
      </c>
      <c r="X51" s="3154"/>
      <c r="Y51" s="3154"/>
      <c r="Z51" s="3155"/>
      <c r="AA51" s="330" t="s">
        <v>610</v>
      </c>
      <c r="AB51" s="539"/>
      <c r="AC51" s="539"/>
      <c r="AD51" s="3153" t="s">
        <v>609</v>
      </c>
      <c r="AE51" s="3154"/>
      <c r="AF51" s="3154"/>
      <c r="AG51" s="3155"/>
      <c r="AH51" s="330" t="s">
        <v>610</v>
      </c>
      <c r="AI51" s="491"/>
    </row>
    <row r="52" spans="2:53" ht="30" customHeight="1" thickTop="1">
      <c r="G52" s="491"/>
      <c r="H52" s="491"/>
      <c r="I52" s="491"/>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491"/>
    </row>
    <row r="53" spans="2:53" ht="30" customHeight="1">
      <c r="G53" s="491"/>
      <c r="H53" s="491"/>
      <c r="I53" s="491"/>
      <c r="J53" s="540"/>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row>
    <row r="54" spans="2:53" ht="30" customHeight="1">
      <c r="G54" s="491"/>
      <c r="H54" s="491"/>
      <c r="I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row>
    <row r="55" spans="2:53" ht="30" customHeight="1">
      <c r="I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row>
    <row r="56" spans="2:53" ht="30" customHeight="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row>
    <row r="57" spans="2:53" ht="30" customHeight="1">
      <c r="O57" s="491"/>
      <c r="AI57" s="491"/>
    </row>
    <row r="58" spans="2:53" ht="30" customHeight="1"/>
    <row r="59" spans="2:53" ht="30" customHeight="1"/>
    <row r="60" spans="2:53" ht="30" customHeight="1"/>
    <row r="61" spans="2:53" ht="30" customHeight="1"/>
    <row r="62" spans="2:53" ht="30" customHeight="1"/>
    <row r="63" spans="2:53" ht="30" customHeight="1"/>
    <row r="64" spans="2:53"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sheetData>
  <sheetProtection formatCells="0"/>
  <mergeCells count="225">
    <mergeCell ref="I48:I49"/>
    <mergeCell ref="J48:L48"/>
    <mergeCell ref="P48:P49"/>
    <mergeCell ref="Q48:S48"/>
    <mergeCell ref="W48:W49"/>
    <mergeCell ref="X48:Z48"/>
    <mergeCell ref="AD50:AE50"/>
    <mergeCell ref="AF50:AH50"/>
    <mergeCell ref="I51:L51"/>
    <mergeCell ref="P51:S51"/>
    <mergeCell ref="W51:Z51"/>
    <mergeCell ref="AD51:AG51"/>
    <mergeCell ref="I50:J50"/>
    <mergeCell ref="K50:M50"/>
    <mergeCell ref="P50:Q50"/>
    <mergeCell ref="R50:T50"/>
    <mergeCell ref="W50:X50"/>
    <mergeCell ref="Y50:AA50"/>
    <mergeCell ref="AF47:AG47"/>
    <mergeCell ref="Q44:S44"/>
    <mergeCell ref="X44:Z44"/>
    <mergeCell ref="AE44:AG44"/>
    <mergeCell ref="J45:L45"/>
    <mergeCell ref="Q45:S45"/>
    <mergeCell ref="X45:Z45"/>
    <mergeCell ref="AE45:AG45"/>
    <mergeCell ref="AD48:AD49"/>
    <mergeCell ref="AE48:AG48"/>
    <mergeCell ref="K49:L49"/>
    <mergeCell ref="R49:S49"/>
    <mergeCell ref="Y49:Z49"/>
    <mergeCell ref="AF49:AG49"/>
    <mergeCell ref="AE41:AG41"/>
    <mergeCell ref="J42:L42"/>
    <mergeCell ref="Q42:S42"/>
    <mergeCell ref="X42:Z42"/>
    <mergeCell ref="AE42:AG42"/>
    <mergeCell ref="J43:L43"/>
    <mergeCell ref="Q43:S43"/>
    <mergeCell ref="X43:Z43"/>
    <mergeCell ref="AE43:AG43"/>
    <mergeCell ref="AD38:AD47"/>
    <mergeCell ref="AE38:AG38"/>
    <mergeCell ref="J39:L39"/>
    <mergeCell ref="Q39:S39"/>
    <mergeCell ref="X39:Z39"/>
    <mergeCell ref="AE39:AG39"/>
    <mergeCell ref="J40:L40"/>
    <mergeCell ref="Q40:S40"/>
    <mergeCell ref="X40:Z40"/>
    <mergeCell ref="AE40:AG40"/>
    <mergeCell ref="J46:L46"/>
    <mergeCell ref="Q46:S46"/>
    <mergeCell ref="X46:Z46"/>
    <mergeCell ref="AE46:AG46"/>
    <mergeCell ref="K47:L47"/>
    <mergeCell ref="I38:I47"/>
    <mergeCell ref="J38:L38"/>
    <mergeCell ref="P38:P47"/>
    <mergeCell ref="Q38:S38"/>
    <mergeCell ref="W38:W47"/>
    <mergeCell ref="X38:Z38"/>
    <mergeCell ref="J41:L41"/>
    <mergeCell ref="Q41:S41"/>
    <mergeCell ref="X41:Z41"/>
    <mergeCell ref="J44:L44"/>
    <mergeCell ref="R47:S47"/>
    <mergeCell ref="Y47:Z47"/>
    <mergeCell ref="AD34:AE34"/>
    <mergeCell ref="AF34:AH34"/>
    <mergeCell ref="I35:L35"/>
    <mergeCell ref="P35:S35"/>
    <mergeCell ref="W35:Z35"/>
    <mergeCell ref="AD35:AG35"/>
    <mergeCell ref="I34:J34"/>
    <mergeCell ref="K34:M34"/>
    <mergeCell ref="P34:Q34"/>
    <mergeCell ref="R34:T34"/>
    <mergeCell ref="W34:X34"/>
    <mergeCell ref="Y34:AA34"/>
    <mergeCell ref="I32:I33"/>
    <mergeCell ref="J32:L32"/>
    <mergeCell ref="P32:P33"/>
    <mergeCell ref="Q32:S32"/>
    <mergeCell ref="W32:W33"/>
    <mergeCell ref="X32:Z32"/>
    <mergeCell ref="X29:Z29"/>
    <mergeCell ref="AE29:AG29"/>
    <mergeCell ref="J30:L30"/>
    <mergeCell ref="Q30:S30"/>
    <mergeCell ref="X30:Z30"/>
    <mergeCell ref="AE30:AG30"/>
    <mergeCell ref="AD32:AD33"/>
    <mergeCell ref="AE32:AG32"/>
    <mergeCell ref="K33:L33"/>
    <mergeCell ref="R33:S33"/>
    <mergeCell ref="Y33:Z33"/>
    <mergeCell ref="AF33:AG33"/>
    <mergeCell ref="K31:L31"/>
    <mergeCell ref="R31:S31"/>
    <mergeCell ref="Y31:Z31"/>
    <mergeCell ref="AF31:AG31"/>
    <mergeCell ref="X27:Z27"/>
    <mergeCell ref="AE27:AG27"/>
    <mergeCell ref="J28:L28"/>
    <mergeCell ref="Q28:S28"/>
    <mergeCell ref="X28:Z28"/>
    <mergeCell ref="AE28:AG28"/>
    <mergeCell ref="AE24:AG24"/>
    <mergeCell ref="J25:L25"/>
    <mergeCell ref="Q25:S25"/>
    <mergeCell ref="X25:Z25"/>
    <mergeCell ref="AE25:AG25"/>
    <mergeCell ref="J26:L26"/>
    <mergeCell ref="Q26:S26"/>
    <mergeCell ref="X26:Z26"/>
    <mergeCell ref="AE26:AG26"/>
    <mergeCell ref="I19:L19"/>
    <mergeCell ref="P19:S19"/>
    <mergeCell ref="W19:Z19"/>
    <mergeCell ref="AD19:AG19"/>
    <mergeCell ref="A21:B22"/>
    <mergeCell ref="I22:I31"/>
    <mergeCell ref="J22:L22"/>
    <mergeCell ref="P22:P31"/>
    <mergeCell ref="Q22:S22"/>
    <mergeCell ref="W22:W31"/>
    <mergeCell ref="J27:L27"/>
    <mergeCell ref="Q27:S27"/>
    <mergeCell ref="J29:L29"/>
    <mergeCell ref="Q29:S29"/>
    <mergeCell ref="X22:Z22"/>
    <mergeCell ref="AD22:AD31"/>
    <mergeCell ref="AE22:AG22"/>
    <mergeCell ref="J23:L23"/>
    <mergeCell ref="Q23:S23"/>
    <mergeCell ref="X23:Z23"/>
    <mergeCell ref="AE23:AG23"/>
    <mergeCell ref="J24:L24"/>
    <mergeCell ref="Q24:S24"/>
    <mergeCell ref="X24:Z24"/>
    <mergeCell ref="AD16:AD17"/>
    <mergeCell ref="AE16:AG16"/>
    <mergeCell ref="A17:B18"/>
    <mergeCell ref="K17:L17"/>
    <mergeCell ref="R17:S17"/>
    <mergeCell ref="Y17:Z17"/>
    <mergeCell ref="AF17:AG17"/>
    <mergeCell ref="I18:J18"/>
    <mergeCell ref="K18:M18"/>
    <mergeCell ref="P18:Q18"/>
    <mergeCell ref="I16:I17"/>
    <mergeCell ref="J16:L16"/>
    <mergeCell ref="P16:P17"/>
    <mergeCell ref="Q16:S16"/>
    <mergeCell ref="W16:W17"/>
    <mergeCell ref="X16:Z16"/>
    <mergeCell ref="R18:T18"/>
    <mergeCell ref="W18:X18"/>
    <mergeCell ref="Y18:AA18"/>
    <mergeCell ref="AD18:AE18"/>
    <mergeCell ref="AF18:AH18"/>
    <mergeCell ref="J14:L14"/>
    <mergeCell ref="Q14:S14"/>
    <mergeCell ref="X14:Z14"/>
    <mergeCell ref="AE14:AG14"/>
    <mergeCell ref="K15:L15"/>
    <mergeCell ref="R15:S15"/>
    <mergeCell ref="Y15:Z15"/>
    <mergeCell ref="AF15:AG15"/>
    <mergeCell ref="J12:L12"/>
    <mergeCell ref="Q12:S12"/>
    <mergeCell ref="X12:Z12"/>
    <mergeCell ref="AE12:AG12"/>
    <mergeCell ref="J8:L8"/>
    <mergeCell ref="A13:B13"/>
    <mergeCell ref="J13:L13"/>
    <mergeCell ref="Q13:S13"/>
    <mergeCell ref="X13:Z13"/>
    <mergeCell ref="AE13:AG13"/>
    <mergeCell ref="A10:B10"/>
    <mergeCell ref="J10:L10"/>
    <mergeCell ref="Q10:S10"/>
    <mergeCell ref="X10:Z10"/>
    <mergeCell ref="AE10:AG10"/>
    <mergeCell ref="A11:B11"/>
    <mergeCell ref="J11:L11"/>
    <mergeCell ref="Q11:S11"/>
    <mergeCell ref="X11:Z11"/>
    <mergeCell ref="AE11:AG11"/>
    <mergeCell ref="AD5:AH5"/>
    <mergeCell ref="A6:B6"/>
    <mergeCell ref="I6:I15"/>
    <mergeCell ref="J6:L6"/>
    <mergeCell ref="P6:P15"/>
    <mergeCell ref="Q6:S6"/>
    <mergeCell ref="W6:W15"/>
    <mergeCell ref="Q8:S8"/>
    <mergeCell ref="X8:Z8"/>
    <mergeCell ref="AE8:AG8"/>
    <mergeCell ref="A9:B9"/>
    <mergeCell ref="J9:L9"/>
    <mergeCell ref="Q9:S9"/>
    <mergeCell ref="X9:Z9"/>
    <mergeCell ref="AE9:AG9"/>
    <mergeCell ref="X6:Z6"/>
    <mergeCell ref="AD6:AD15"/>
    <mergeCell ref="AE6:AG6"/>
    <mergeCell ref="A7:B7"/>
    <mergeCell ref="J7:L7"/>
    <mergeCell ref="Q7:S7"/>
    <mergeCell ref="X7:Z7"/>
    <mergeCell ref="AE7:AG7"/>
    <mergeCell ref="A8:B8"/>
    <mergeCell ref="A2:B2"/>
    <mergeCell ref="C2:F2"/>
    <mergeCell ref="I2:K3"/>
    <mergeCell ref="M2:O2"/>
    <mergeCell ref="P2:AA3"/>
    <mergeCell ref="A3:B3"/>
    <mergeCell ref="C3:F3"/>
    <mergeCell ref="M3:O3"/>
    <mergeCell ref="I5:M5"/>
    <mergeCell ref="P5:T5"/>
    <mergeCell ref="W5:AA5"/>
  </mergeCells>
  <phoneticPr fontId="14"/>
  <printOptions verticalCentered="1"/>
  <pageMargins left="0.78740157480314965" right="0.39370078740157483" top="0.39370078740157483" bottom="0.39370078740157483" header="0.31496062992125984" footer="0.31496062992125984"/>
  <pageSetup paperSize="8" scale="56" orientation="landscape"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G78"/>
  <sheetViews>
    <sheetView showWhiteSpace="0" view="pageBreakPreview" zoomScale="55" zoomScaleNormal="70" zoomScaleSheetLayoutView="55" zoomScalePageLayoutView="70" workbookViewId="0"/>
  </sheetViews>
  <sheetFormatPr defaultColWidth="2.109375" defaultRowHeight="13.5" customHeight="1"/>
  <cols>
    <col min="1" max="1" width="2.109375" style="252"/>
    <col min="2" max="2" width="1" style="252" customWidth="1"/>
    <col min="3" max="7" width="2.109375" style="252" customWidth="1"/>
    <col min="8" max="8" width="1" style="252" customWidth="1"/>
    <col min="9" max="21" width="2.109375" style="252" customWidth="1"/>
    <col min="22" max="22" width="1.109375" style="252" customWidth="1"/>
    <col min="23" max="23" width="1" style="252" customWidth="1"/>
    <col min="24" max="28" width="2.109375" style="252" customWidth="1"/>
    <col min="29" max="29" width="1" style="252" customWidth="1"/>
    <col min="30" max="42" width="2.109375" style="252" customWidth="1"/>
    <col min="43" max="43" width="21.33203125" style="281" customWidth="1"/>
    <col min="44" max="44" width="1.6640625" style="252" customWidth="1"/>
    <col min="45" max="49" width="2.109375" style="252" customWidth="1"/>
    <col min="50" max="50" width="1" style="252" customWidth="1"/>
    <col min="51" max="63" width="2.109375" style="252" customWidth="1"/>
    <col min="64" max="64" width="1.109375" style="252" customWidth="1"/>
    <col min="65" max="65" width="1" style="252" customWidth="1"/>
    <col min="66" max="70" width="2.109375" style="252" customWidth="1"/>
    <col min="71" max="71" width="1" style="252" customWidth="1"/>
    <col min="72" max="16384" width="2.109375" style="252"/>
  </cols>
  <sheetData>
    <row r="1" spans="1:85" ht="13.5" customHeight="1">
      <c r="A1" s="248"/>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541"/>
      <c r="AH1" s="541"/>
      <c r="AI1" s="393" t="s">
        <v>5</v>
      </c>
      <c r="AJ1" s="541"/>
      <c r="AK1" s="541"/>
      <c r="AL1" s="393" t="s">
        <v>6</v>
      </c>
      <c r="AM1" s="541"/>
      <c r="AN1" s="541"/>
      <c r="AO1" s="393" t="s">
        <v>7</v>
      </c>
      <c r="AP1" s="393"/>
      <c r="AQ1" s="250"/>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51"/>
      <c r="CF1" s="249"/>
      <c r="CG1" s="248"/>
    </row>
    <row r="2" spans="1:85" ht="13.5" customHeight="1">
      <c r="A2" s="248"/>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50"/>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8"/>
    </row>
    <row r="3" spans="1:85" ht="13.5" customHeight="1">
      <c r="A3" s="248"/>
      <c r="B3" s="3156" t="s">
        <v>1065</v>
      </c>
      <c r="C3" s="3157"/>
      <c r="D3" s="3157"/>
      <c r="E3" s="3157"/>
      <c r="F3" s="3157"/>
      <c r="G3" s="3157"/>
      <c r="H3" s="3157"/>
      <c r="I3" s="3157"/>
      <c r="J3" s="3157"/>
      <c r="K3" s="3157"/>
      <c r="L3" s="3157"/>
      <c r="M3" s="3157"/>
      <c r="N3" s="3157"/>
      <c r="O3" s="3157"/>
      <c r="P3" s="3157"/>
      <c r="Q3" s="3157"/>
      <c r="R3" s="3157"/>
      <c r="S3" s="3157"/>
      <c r="T3" s="3157"/>
      <c r="U3" s="3157"/>
      <c r="V3" s="3157"/>
      <c r="W3" s="3157"/>
      <c r="X3" s="3157"/>
      <c r="Y3" s="3157"/>
      <c r="Z3" s="3157"/>
      <c r="AA3" s="3157"/>
      <c r="AB3" s="3157"/>
      <c r="AC3" s="3157"/>
      <c r="AD3" s="3157"/>
      <c r="AE3" s="3157"/>
      <c r="AF3" s="3157"/>
      <c r="AG3" s="3157"/>
      <c r="AH3" s="3157"/>
      <c r="AI3" s="3157"/>
      <c r="AJ3" s="3157"/>
      <c r="AK3" s="3157"/>
      <c r="AL3" s="3157"/>
      <c r="AM3" s="3157"/>
      <c r="AN3" s="3157"/>
      <c r="AO3" s="3157"/>
      <c r="AP3" s="3157"/>
      <c r="AQ3" s="253"/>
      <c r="AR3" s="3158" t="s">
        <v>459</v>
      </c>
      <c r="AS3" s="3158"/>
      <c r="AT3" s="3158"/>
      <c r="AU3" s="3158"/>
      <c r="AV3" s="3158"/>
      <c r="AW3" s="3158"/>
      <c r="AX3" s="3158"/>
      <c r="AY3" s="3158"/>
      <c r="AZ3" s="3158"/>
      <c r="BA3" s="3158"/>
      <c r="BB3" s="3158"/>
      <c r="BC3" s="3158"/>
      <c r="BD3" s="3158"/>
      <c r="BE3" s="3158"/>
      <c r="BF3" s="3158"/>
      <c r="BG3" s="3158"/>
      <c r="BH3" s="3158"/>
      <c r="BI3" s="3158"/>
      <c r="BJ3" s="3158"/>
      <c r="BK3" s="3158"/>
      <c r="BL3" s="3158"/>
      <c r="BM3" s="3158"/>
      <c r="BN3" s="3158"/>
      <c r="BO3" s="3158"/>
      <c r="BP3" s="3158"/>
      <c r="BQ3" s="3158"/>
      <c r="BR3" s="3158"/>
      <c r="BS3" s="3158"/>
      <c r="BT3" s="3158"/>
      <c r="BU3" s="3158"/>
      <c r="BV3" s="3158"/>
      <c r="BW3" s="3158"/>
      <c r="BX3" s="3158"/>
      <c r="BY3" s="3158"/>
      <c r="BZ3" s="3158"/>
      <c r="CA3" s="3158"/>
      <c r="CB3" s="3158"/>
      <c r="CC3" s="3158"/>
      <c r="CD3" s="3158"/>
      <c r="CE3" s="3158"/>
      <c r="CF3" s="3158"/>
      <c r="CG3" s="248"/>
    </row>
    <row r="4" spans="1:85" ht="13.5" customHeight="1">
      <c r="A4" s="248"/>
      <c r="B4" s="3157"/>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3157"/>
      <c r="AA4" s="3157"/>
      <c r="AB4" s="3157"/>
      <c r="AC4" s="3157"/>
      <c r="AD4" s="3157"/>
      <c r="AE4" s="3157"/>
      <c r="AF4" s="3157"/>
      <c r="AG4" s="3157"/>
      <c r="AH4" s="3157"/>
      <c r="AI4" s="3157"/>
      <c r="AJ4" s="3157"/>
      <c r="AK4" s="3157"/>
      <c r="AL4" s="3157"/>
      <c r="AM4" s="3157"/>
      <c r="AN4" s="3157"/>
      <c r="AO4" s="3157"/>
      <c r="AP4" s="3157"/>
      <c r="AQ4" s="253"/>
      <c r="AR4" s="3158"/>
      <c r="AS4" s="3158"/>
      <c r="AT4" s="3158"/>
      <c r="AU4" s="3158"/>
      <c r="AV4" s="3158"/>
      <c r="AW4" s="3158"/>
      <c r="AX4" s="3158"/>
      <c r="AY4" s="3158"/>
      <c r="AZ4" s="3158"/>
      <c r="BA4" s="3158"/>
      <c r="BB4" s="3158"/>
      <c r="BC4" s="3158"/>
      <c r="BD4" s="3158"/>
      <c r="BE4" s="3158"/>
      <c r="BF4" s="3158"/>
      <c r="BG4" s="3158"/>
      <c r="BH4" s="3158"/>
      <c r="BI4" s="3158"/>
      <c r="BJ4" s="3158"/>
      <c r="BK4" s="3158"/>
      <c r="BL4" s="3158"/>
      <c r="BM4" s="3158"/>
      <c r="BN4" s="3158"/>
      <c r="BO4" s="3158"/>
      <c r="BP4" s="3158"/>
      <c r="BQ4" s="3158"/>
      <c r="BR4" s="3158"/>
      <c r="BS4" s="3158"/>
      <c r="BT4" s="3158"/>
      <c r="BU4" s="3158"/>
      <c r="BV4" s="3158"/>
      <c r="BW4" s="3158"/>
      <c r="BX4" s="3158"/>
      <c r="BY4" s="3158"/>
      <c r="BZ4" s="3158"/>
      <c r="CA4" s="3158"/>
      <c r="CB4" s="3158"/>
      <c r="CC4" s="3158"/>
      <c r="CD4" s="3158"/>
      <c r="CE4" s="3158"/>
      <c r="CF4" s="3158"/>
      <c r="CG4" s="248"/>
    </row>
    <row r="5" spans="1:85" ht="13.5" customHeight="1">
      <c r="A5" s="248"/>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50"/>
      <c r="AR5" s="415"/>
      <c r="AS5" s="3159" t="s">
        <v>460</v>
      </c>
      <c r="AT5" s="3159"/>
      <c r="AU5" s="3159"/>
      <c r="AV5" s="3159"/>
      <c r="AW5" s="3159"/>
      <c r="AX5" s="400"/>
      <c r="AY5" s="3162"/>
      <c r="AZ5" s="3163"/>
      <c r="BA5" s="3163"/>
      <c r="BB5" s="3163"/>
      <c r="BC5" s="3163"/>
      <c r="BD5" s="3163"/>
      <c r="BE5" s="3163"/>
      <c r="BF5" s="3163"/>
      <c r="BG5" s="3163"/>
      <c r="BH5" s="3163"/>
      <c r="BI5" s="3163"/>
      <c r="BJ5" s="3163"/>
      <c r="BK5" s="3163"/>
      <c r="BL5" s="3164"/>
      <c r="BM5" s="415"/>
      <c r="BN5" s="3159" t="s">
        <v>461</v>
      </c>
      <c r="BO5" s="3159"/>
      <c r="BP5" s="3159"/>
      <c r="BQ5" s="3159"/>
      <c r="BR5" s="3159"/>
      <c r="BS5" s="400"/>
      <c r="BT5" s="3162"/>
      <c r="BU5" s="3163"/>
      <c r="BV5" s="3163"/>
      <c r="BW5" s="3163"/>
      <c r="BX5" s="3163"/>
      <c r="BY5" s="3163"/>
      <c r="BZ5" s="3163"/>
      <c r="CA5" s="3163"/>
      <c r="CB5" s="3163"/>
      <c r="CC5" s="3163"/>
      <c r="CD5" s="3163"/>
      <c r="CE5" s="3163"/>
      <c r="CF5" s="3164"/>
      <c r="CG5" s="248"/>
    </row>
    <row r="6" spans="1:85" ht="13.5" customHeight="1">
      <c r="A6" s="248"/>
      <c r="B6" s="3171" t="s">
        <v>462</v>
      </c>
      <c r="C6" s="3171"/>
      <c r="D6" s="3171"/>
      <c r="E6" s="3171"/>
      <c r="F6" s="3171"/>
      <c r="G6" s="3171"/>
      <c r="H6" s="3171"/>
      <c r="I6" s="3171"/>
      <c r="J6" s="3171"/>
      <c r="K6" s="3171"/>
      <c r="L6" s="3172"/>
      <c r="M6" s="3172"/>
      <c r="N6" s="3172"/>
      <c r="O6" s="3172"/>
      <c r="P6" s="3172"/>
      <c r="Q6" s="3172"/>
      <c r="R6" s="3172"/>
      <c r="S6" s="3172"/>
      <c r="T6" s="3172"/>
      <c r="U6" s="3172"/>
      <c r="V6" s="3172"/>
      <c r="W6" s="3172"/>
      <c r="X6" s="3172"/>
      <c r="Y6" s="3172"/>
      <c r="Z6" s="3172"/>
      <c r="AA6" s="3172"/>
      <c r="AB6" s="3172"/>
      <c r="AC6" s="3172"/>
      <c r="AD6" s="3172"/>
      <c r="AE6" s="3172"/>
      <c r="AF6" s="3172"/>
      <c r="AG6" s="3172"/>
      <c r="AH6" s="3172"/>
      <c r="AI6" s="3172"/>
      <c r="AJ6" s="3172"/>
      <c r="AK6" s="3172"/>
      <c r="AL6" s="3172"/>
      <c r="AM6" s="249"/>
      <c r="AN6" s="249"/>
      <c r="AO6" s="249"/>
      <c r="AP6" s="249"/>
      <c r="AQ6" s="250"/>
      <c r="AR6" s="410"/>
      <c r="AS6" s="3160"/>
      <c r="AT6" s="3160"/>
      <c r="AU6" s="3160"/>
      <c r="AV6" s="3160"/>
      <c r="AW6" s="3160"/>
      <c r="AX6" s="411"/>
      <c r="AY6" s="3165"/>
      <c r="AZ6" s="3166"/>
      <c r="BA6" s="3166"/>
      <c r="BB6" s="3166"/>
      <c r="BC6" s="3166"/>
      <c r="BD6" s="3166"/>
      <c r="BE6" s="3166"/>
      <c r="BF6" s="3166"/>
      <c r="BG6" s="3166"/>
      <c r="BH6" s="3166"/>
      <c r="BI6" s="3166"/>
      <c r="BJ6" s="3166"/>
      <c r="BK6" s="3166"/>
      <c r="BL6" s="3167"/>
      <c r="BM6" s="410"/>
      <c r="BN6" s="3160"/>
      <c r="BO6" s="3160"/>
      <c r="BP6" s="3160"/>
      <c r="BQ6" s="3160"/>
      <c r="BR6" s="3160"/>
      <c r="BS6" s="411"/>
      <c r="BT6" s="3165"/>
      <c r="BU6" s="3166"/>
      <c r="BV6" s="3166"/>
      <c r="BW6" s="3166"/>
      <c r="BX6" s="3166"/>
      <c r="BY6" s="3166"/>
      <c r="BZ6" s="3166"/>
      <c r="CA6" s="3166"/>
      <c r="CB6" s="3166"/>
      <c r="CC6" s="3166"/>
      <c r="CD6" s="3166"/>
      <c r="CE6" s="3166"/>
      <c r="CF6" s="3167"/>
      <c r="CG6" s="248"/>
    </row>
    <row r="7" spans="1:85" ht="13.5" customHeight="1">
      <c r="A7" s="248"/>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50"/>
      <c r="AR7" s="401"/>
      <c r="AS7" s="3161"/>
      <c r="AT7" s="3161"/>
      <c r="AU7" s="3161"/>
      <c r="AV7" s="3161"/>
      <c r="AW7" s="3161"/>
      <c r="AX7" s="402"/>
      <c r="AY7" s="3168"/>
      <c r="AZ7" s="3169"/>
      <c r="BA7" s="3169"/>
      <c r="BB7" s="3169"/>
      <c r="BC7" s="3169"/>
      <c r="BD7" s="3169"/>
      <c r="BE7" s="3169"/>
      <c r="BF7" s="3169"/>
      <c r="BG7" s="3169"/>
      <c r="BH7" s="3169"/>
      <c r="BI7" s="3169"/>
      <c r="BJ7" s="3169"/>
      <c r="BK7" s="3169"/>
      <c r="BL7" s="3170"/>
      <c r="BM7" s="401"/>
      <c r="BN7" s="3161"/>
      <c r="BO7" s="3161"/>
      <c r="BP7" s="3161"/>
      <c r="BQ7" s="3161"/>
      <c r="BR7" s="3161"/>
      <c r="BS7" s="402"/>
      <c r="BT7" s="3168"/>
      <c r="BU7" s="3169"/>
      <c r="BV7" s="3169"/>
      <c r="BW7" s="3169"/>
      <c r="BX7" s="3169"/>
      <c r="BY7" s="3169"/>
      <c r="BZ7" s="3169"/>
      <c r="CA7" s="3169"/>
      <c r="CB7" s="3169"/>
      <c r="CC7" s="3169"/>
      <c r="CD7" s="3169"/>
      <c r="CE7" s="3169"/>
      <c r="CF7" s="3170"/>
      <c r="CG7" s="248"/>
    </row>
    <row r="8" spans="1:85" ht="13.5" customHeight="1">
      <c r="A8" s="248"/>
      <c r="B8" s="3173" t="s">
        <v>463</v>
      </c>
      <c r="C8" s="3173"/>
      <c r="D8" s="3173"/>
      <c r="E8" s="3173"/>
      <c r="F8" s="3173"/>
      <c r="G8" s="3173"/>
      <c r="H8" s="3173"/>
      <c r="I8" s="3173"/>
      <c r="J8" s="3173"/>
      <c r="K8" s="3173"/>
      <c r="L8" s="3172"/>
      <c r="M8" s="3172"/>
      <c r="N8" s="3172"/>
      <c r="O8" s="3172"/>
      <c r="P8" s="3172"/>
      <c r="Q8" s="3172"/>
      <c r="R8" s="3172"/>
      <c r="S8" s="3172"/>
      <c r="T8" s="3172"/>
      <c r="U8" s="3172"/>
      <c r="V8" s="3172"/>
      <c r="W8" s="3172"/>
      <c r="X8" s="3172"/>
      <c r="Y8" s="3172"/>
      <c r="Z8" s="3172"/>
      <c r="AA8" s="3172"/>
      <c r="AB8" s="3172"/>
      <c r="AC8" s="3172"/>
      <c r="AD8" s="3172"/>
      <c r="AE8" s="3172"/>
      <c r="AF8" s="3172"/>
      <c r="AG8" s="3172"/>
      <c r="AH8" s="3172"/>
      <c r="AI8" s="3172"/>
      <c r="AJ8" s="3172"/>
      <c r="AK8" s="3172"/>
      <c r="AL8" s="3172"/>
      <c r="AM8" s="249"/>
      <c r="AN8" s="249"/>
      <c r="AO8" s="249"/>
      <c r="AP8" s="249"/>
      <c r="AQ8" s="250"/>
      <c r="AR8" s="415"/>
      <c r="AS8" s="3174" t="s">
        <v>464</v>
      </c>
      <c r="AT8" s="3174"/>
      <c r="AU8" s="3174"/>
      <c r="AV8" s="3174"/>
      <c r="AW8" s="3174"/>
      <c r="AX8" s="400"/>
      <c r="AY8" s="3177"/>
      <c r="AZ8" s="3178"/>
      <c r="BA8" s="3178"/>
      <c r="BB8" s="3178"/>
      <c r="BC8" s="3178"/>
      <c r="BD8" s="3178"/>
      <c r="BE8" s="3178"/>
      <c r="BF8" s="3178"/>
      <c r="BG8" s="3178"/>
      <c r="BH8" s="3178"/>
      <c r="BI8" s="3178"/>
      <c r="BJ8" s="3178"/>
      <c r="BK8" s="3178"/>
      <c r="BL8" s="3178"/>
      <c r="BM8" s="3178"/>
      <c r="BN8" s="3178"/>
      <c r="BO8" s="3178"/>
      <c r="BP8" s="3178"/>
      <c r="BQ8" s="3178"/>
      <c r="BR8" s="3178"/>
      <c r="BS8" s="3178"/>
      <c r="BT8" s="3178"/>
      <c r="BU8" s="3178"/>
      <c r="BV8" s="3178"/>
      <c r="BW8" s="3178"/>
      <c r="BX8" s="3178"/>
      <c r="BY8" s="3178"/>
      <c r="BZ8" s="3178"/>
      <c r="CA8" s="3178"/>
      <c r="CB8" s="3178"/>
      <c r="CC8" s="3178"/>
      <c r="CD8" s="3178"/>
      <c r="CE8" s="3178"/>
      <c r="CF8" s="3179"/>
      <c r="CG8" s="248"/>
    </row>
    <row r="9" spans="1:85" ht="13.5" customHeight="1">
      <c r="A9" s="248"/>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50"/>
      <c r="AR9" s="410"/>
      <c r="AS9" s="3175"/>
      <c r="AT9" s="3175"/>
      <c r="AU9" s="3175"/>
      <c r="AV9" s="3175"/>
      <c r="AW9" s="3175"/>
      <c r="AX9" s="411"/>
      <c r="AY9" s="3180"/>
      <c r="AZ9" s="3181"/>
      <c r="BA9" s="3181"/>
      <c r="BB9" s="3181"/>
      <c r="BC9" s="3181"/>
      <c r="BD9" s="3181"/>
      <c r="BE9" s="3181"/>
      <c r="BF9" s="3181"/>
      <c r="BG9" s="3181"/>
      <c r="BH9" s="3181"/>
      <c r="BI9" s="3181"/>
      <c r="BJ9" s="3181"/>
      <c r="BK9" s="3181"/>
      <c r="BL9" s="3181"/>
      <c r="BM9" s="3181"/>
      <c r="BN9" s="3181"/>
      <c r="BO9" s="3181"/>
      <c r="BP9" s="3181"/>
      <c r="BQ9" s="3181"/>
      <c r="BR9" s="3181"/>
      <c r="BS9" s="3181"/>
      <c r="BT9" s="3181"/>
      <c r="BU9" s="3181"/>
      <c r="BV9" s="3181"/>
      <c r="BW9" s="3181"/>
      <c r="BX9" s="3181"/>
      <c r="BY9" s="3181"/>
      <c r="BZ9" s="3181"/>
      <c r="CA9" s="3181"/>
      <c r="CB9" s="3181"/>
      <c r="CC9" s="3181"/>
      <c r="CD9" s="3181"/>
      <c r="CE9" s="3181"/>
      <c r="CF9" s="3182"/>
      <c r="CG9" s="248"/>
    </row>
    <row r="10" spans="1:85" ht="13.5" customHeight="1">
      <c r="A10" s="248"/>
      <c r="B10" s="415"/>
      <c r="C10" s="3174" t="s">
        <v>465</v>
      </c>
      <c r="D10" s="3174"/>
      <c r="E10" s="3174"/>
      <c r="F10" s="3174"/>
      <c r="G10" s="3174"/>
      <c r="H10" s="400"/>
      <c r="I10" s="3183" t="s">
        <v>466</v>
      </c>
      <c r="J10" s="3184"/>
      <c r="K10" s="3184"/>
      <c r="L10" s="3184"/>
      <c r="M10" s="3184"/>
      <c r="N10" s="3184"/>
      <c r="O10" s="3184"/>
      <c r="P10" s="3184"/>
      <c r="Q10" s="3184"/>
      <c r="R10" s="3185"/>
      <c r="S10" s="3183" t="s">
        <v>467</v>
      </c>
      <c r="T10" s="3184"/>
      <c r="U10" s="3184"/>
      <c r="V10" s="3184"/>
      <c r="W10" s="3184"/>
      <c r="X10" s="3184"/>
      <c r="Y10" s="3184"/>
      <c r="Z10" s="3184"/>
      <c r="AA10" s="3184"/>
      <c r="AB10" s="3184"/>
      <c r="AC10" s="3184"/>
      <c r="AD10" s="3184"/>
      <c r="AE10" s="3184"/>
      <c r="AF10" s="3185"/>
      <c r="AG10" s="3183" t="s">
        <v>468</v>
      </c>
      <c r="AH10" s="3184"/>
      <c r="AI10" s="3184"/>
      <c r="AJ10" s="3184"/>
      <c r="AK10" s="3184"/>
      <c r="AL10" s="3184"/>
      <c r="AM10" s="3184"/>
      <c r="AN10" s="3184"/>
      <c r="AO10" s="3184"/>
      <c r="AP10" s="3185"/>
      <c r="AQ10" s="254"/>
      <c r="AR10" s="401"/>
      <c r="AS10" s="3176"/>
      <c r="AT10" s="3176"/>
      <c r="AU10" s="3176"/>
      <c r="AV10" s="3176"/>
      <c r="AW10" s="3176"/>
      <c r="AX10" s="402"/>
      <c r="AY10" s="3189" t="s">
        <v>469</v>
      </c>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1"/>
      <c r="CG10" s="248"/>
    </row>
    <row r="11" spans="1:85" ht="13.5" customHeight="1">
      <c r="A11" s="248"/>
      <c r="B11" s="410"/>
      <c r="C11" s="3175"/>
      <c r="D11" s="3175"/>
      <c r="E11" s="3175"/>
      <c r="F11" s="3175"/>
      <c r="G11" s="3175"/>
      <c r="H11" s="411"/>
      <c r="I11" s="3186"/>
      <c r="J11" s="3187"/>
      <c r="K11" s="3187"/>
      <c r="L11" s="3187"/>
      <c r="M11" s="3187"/>
      <c r="N11" s="3187"/>
      <c r="O11" s="3187"/>
      <c r="P11" s="3187"/>
      <c r="Q11" s="3187"/>
      <c r="R11" s="3188"/>
      <c r="S11" s="3186"/>
      <c r="T11" s="3187"/>
      <c r="U11" s="3187"/>
      <c r="V11" s="3187"/>
      <c r="W11" s="3187"/>
      <c r="X11" s="3187"/>
      <c r="Y11" s="3187"/>
      <c r="Z11" s="3187"/>
      <c r="AA11" s="3187"/>
      <c r="AB11" s="3187"/>
      <c r="AC11" s="3187"/>
      <c r="AD11" s="3187"/>
      <c r="AE11" s="3187"/>
      <c r="AF11" s="3188"/>
      <c r="AG11" s="3186"/>
      <c r="AH11" s="3187"/>
      <c r="AI11" s="3187"/>
      <c r="AJ11" s="3187"/>
      <c r="AK11" s="3187"/>
      <c r="AL11" s="3187"/>
      <c r="AM11" s="3187"/>
      <c r="AN11" s="3187"/>
      <c r="AO11" s="3187"/>
      <c r="AP11" s="3188"/>
      <c r="AQ11" s="254"/>
      <c r="AR11" s="415"/>
      <c r="AS11" s="3192" t="s">
        <v>470</v>
      </c>
      <c r="AT11" s="3192"/>
      <c r="AU11" s="3192"/>
      <c r="AV11" s="3192"/>
      <c r="AW11" s="3192"/>
      <c r="AX11" s="400"/>
      <c r="AY11" s="3162"/>
      <c r="AZ11" s="3163"/>
      <c r="BA11" s="3163"/>
      <c r="BB11" s="3163"/>
      <c r="BC11" s="3163"/>
      <c r="BD11" s="3163"/>
      <c r="BE11" s="3163"/>
      <c r="BF11" s="3163"/>
      <c r="BG11" s="3163"/>
      <c r="BH11" s="3163"/>
      <c r="BI11" s="3163"/>
      <c r="BJ11" s="3163"/>
      <c r="BK11" s="3163"/>
      <c r="BL11" s="3163"/>
      <c r="BM11" s="3163"/>
      <c r="BN11" s="3163"/>
      <c r="BO11" s="3163"/>
      <c r="BP11" s="3163"/>
      <c r="BQ11" s="3163"/>
      <c r="BR11" s="3163"/>
      <c r="BS11" s="3163"/>
      <c r="BT11" s="3163"/>
      <c r="BU11" s="3163"/>
      <c r="BV11" s="3163"/>
      <c r="BW11" s="3163"/>
      <c r="BX11" s="3163"/>
      <c r="BY11" s="3163"/>
      <c r="BZ11" s="3163"/>
      <c r="CA11" s="3163"/>
      <c r="CB11" s="3163"/>
      <c r="CC11" s="3163"/>
      <c r="CD11" s="3163"/>
      <c r="CE11" s="3163"/>
      <c r="CF11" s="3164"/>
      <c r="CG11" s="248"/>
    </row>
    <row r="12" spans="1:85" ht="13.5" customHeight="1">
      <c r="A12" s="248"/>
      <c r="B12" s="410"/>
      <c r="C12" s="3175"/>
      <c r="D12" s="3175"/>
      <c r="E12" s="3175"/>
      <c r="F12" s="3175"/>
      <c r="G12" s="3175"/>
      <c r="H12" s="411"/>
      <c r="I12" s="3219" t="s">
        <v>471</v>
      </c>
      <c r="J12" s="3220"/>
      <c r="K12" s="3220"/>
      <c r="L12" s="3220"/>
      <c r="M12" s="3220"/>
      <c r="N12" s="3220"/>
      <c r="O12" s="3220"/>
      <c r="P12" s="3220"/>
      <c r="Q12" s="3220"/>
      <c r="R12" s="3221"/>
      <c r="S12" s="3222" t="s">
        <v>472</v>
      </c>
      <c r="T12" s="3223"/>
      <c r="U12" s="3223"/>
      <c r="V12" s="3223"/>
      <c r="W12" s="3223"/>
      <c r="X12" s="3224" t="s">
        <v>473</v>
      </c>
      <c r="Y12" s="3225"/>
      <c r="Z12" s="3225"/>
      <c r="AA12" s="3225"/>
      <c r="AB12" s="3225"/>
      <c r="AC12" s="3225"/>
      <c r="AD12" s="3225"/>
      <c r="AE12" s="3225"/>
      <c r="AF12" s="3226"/>
      <c r="AG12" s="3219" t="s">
        <v>474</v>
      </c>
      <c r="AH12" s="3229"/>
      <c r="AI12" s="3229"/>
      <c r="AJ12" s="3229"/>
      <c r="AK12" s="3229"/>
      <c r="AL12" s="3229"/>
      <c r="AM12" s="3229"/>
      <c r="AN12" s="3229"/>
      <c r="AO12" s="3229"/>
      <c r="AP12" s="3230"/>
      <c r="AQ12" s="250"/>
      <c r="AR12" s="410"/>
      <c r="AS12" s="3193"/>
      <c r="AT12" s="3193"/>
      <c r="AU12" s="3193"/>
      <c r="AV12" s="3193"/>
      <c r="AW12" s="3193"/>
      <c r="AX12" s="411"/>
      <c r="AY12" s="3165"/>
      <c r="AZ12" s="3166"/>
      <c r="BA12" s="3166"/>
      <c r="BB12" s="3166"/>
      <c r="BC12" s="3166"/>
      <c r="BD12" s="3166"/>
      <c r="BE12" s="3166"/>
      <c r="BF12" s="3166"/>
      <c r="BG12" s="3166"/>
      <c r="BH12" s="3166"/>
      <c r="BI12" s="3166"/>
      <c r="BJ12" s="3166"/>
      <c r="BK12" s="3166"/>
      <c r="BL12" s="3166"/>
      <c r="BM12" s="3166"/>
      <c r="BN12" s="3166"/>
      <c r="BO12" s="3166"/>
      <c r="BP12" s="3166"/>
      <c r="BQ12" s="3166"/>
      <c r="BR12" s="3166"/>
      <c r="BS12" s="3166"/>
      <c r="BT12" s="3166"/>
      <c r="BU12" s="3166"/>
      <c r="BV12" s="3166"/>
      <c r="BW12" s="3166"/>
      <c r="BX12" s="3166"/>
      <c r="BY12" s="3166"/>
      <c r="BZ12" s="3166"/>
      <c r="CA12" s="3166"/>
      <c r="CB12" s="3166"/>
      <c r="CC12" s="3166"/>
      <c r="CD12" s="3166"/>
      <c r="CE12" s="3166"/>
      <c r="CF12" s="3167"/>
      <c r="CG12" s="248"/>
    </row>
    <row r="13" spans="1:85" ht="13.5" customHeight="1">
      <c r="A13" s="248"/>
      <c r="B13" s="410"/>
      <c r="C13" s="3175"/>
      <c r="D13" s="3175"/>
      <c r="E13" s="3175"/>
      <c r="F13" s="3175"/>
      <c r="G13" s="3175"/>
      <c r="H13" s="411"/>
      <c r="I13" s="3189"/>
      <c r="J13" s="3190"/>
      <c r="K13" s="3190"/>
      <c r="L13" s="3190"/>
      <c r="M13" s="3190"/>
      <c r="N13" s="3190"/>
      <c r="O13" s="3190"/>
      <c r="P13" s="3190"/>
      <c r="Q13" s="3190"/>
      <c r="R13" s="3191"/>
      <c r="S13" s="3233" t="s">
        <v>475</v>
      </c>
      <c r="T13" s="3234"/>
      <c r="U13" s="3234"/>
      <c r="V13" s="3234"/>
      <c r="W13" s="3234"/>
      <c r="X13" s="3227"/>
      <c r="Y13" s="3227"/>
      <c r="Z13" s="3227"/>
      <c r="AA13" s="3227"/>
      <c r="AB13" s="3227"/>
      <c r="AC13" s="3227"/>
      <c r="AD13" s="3227"/>
      <c r="AE13" s="3227"/>
      <c r="AF13" s="3228"/>
      <c r="AG13" s="3231"/>
      <c r="AH13" s="3172"/>
      <c r="AI13" s="3172"/>
      <c r="AJ13" s="3172"/>
      <c r="AK13" s="3172"/>
      <c r="AL13" s="3172"/>
      <c r="AM13" s="3172"/>
      <c r="AN13" s="3172"/>
      <c r="AO13" s="3172"/>
      <c r="AP13" s="3232"/>
      <c r="AQ13" s="250"/>
      <c r="AR13" s="401"/>
      <c r="AS13" s="3194"/>
      <c r="AT13" s="3194"/>
      <c r="AU13" s="3194"/>
      <c r="AV13" s="3194"/>
      <c r="AW13" s="3194"/>
      <c r="AX13" s="402"/>
      <c r="AY13" s="3168"/>
      <c r="AZ13" s="3169"/>
      <c r="BA13" s="3169"/>
      <c r="BB13" s="3169"/>
      <c r="BC13" s="3169"/>
      <c r="BD13" s="3169"/>
      <c r="BE13" s="3169"/>
      <c r="BF13" s="3169"/>
      <c r="BG13" s="3169"/>
      <c r="BH13" s="3169"/>
      <c r="BI13" s="3169"/>
      <c r="BJ13" s="3169"/>
      <c r="BK13" s="3169"/>
      <c r="BL13" s="3169"/>
      <c r="BM13" s="3169"/>
      <c r="BN13" s="3169"/>
      <c r="BO13" s="3169"/>
      <c r="BP13" s="3169"/>
      <c r="BQ13" s="3169"/>
      <c r="BR13" s="3169"/>
      <c r="BS13" s="3169"/>
      <c r="BT13" s="3169"/>
      <c r="BU13" s="3169"/>
      <c r="BV13" s="3169"/>
      <c r="BW13" s="3169"/>
      <c r="BX13" s="3169"/>
      <c r="BY13" s="3169"/>
      <c r="BZ13" s="3169"/>
      <c r="CA13" s="3169"/>
      <c r="CB13" s="3169"/>
      <c r="CC13" s="3169"/>
      <c r="CD13" s="3169"/>
      <c r="CE13" s="3169"/>
      <c r="CF13" s="3170"/>
      <c r="CG13" s="248"/>
    </row>
    <row r="14" spans="1:85" ht="13.5" customHeight="1">
      <c r="A14" s="248"/>
      <c r="B14" s="410"/>
      <c r="C14" s="3175"/>
      <c r="D14" s="3175"/>
      <c r="E14" s="3175"/>
      <c r="F14" s="3175"/>
      <c r="G14" s="3175"/>
      <c r="H14" s="411"/>
      <c r="I14" s="3195" t="s">
        <v>471</v>
      </c>
      <c r="J14" s="3196"/>
      <c r="K14" s="3196"/>
      <c r="L14" s="3196"/>
      <c r="M14" s="3196"/>
      <c r="N14" s="3196"/>
      <c r="O14" s="3196"/>
      <c r="P14" s="3196"/>
      <c r="Q14" s="3196"/>
      <c r="R14" s="3197"/>
      <c r="S14" s="3201" t="s">
        <v>472</v>
      </c>
      <c r="T14" s="3202"/>
      <c r="U14" s="3202"/>
      <c r="V14" s="3202"/>
      <c r="W14" s="3202"/>
      <c r="X14" s="3203" t="s">
        <v>473</v>
      </c>
      <c r="Y14" s="3204"/>
      <c r="Z14" s="3204"/>
      <c r="AA14" s="3204"/>
      <c r="AB14" s="3204"/>
      <c r="AC14" s="3204"/>
      <c r="AD14" s="3204"/>
      <c r="AE14" s="3204"/>
      <c r="AF14" s="3205"/>
      <c r="AG14" s="3195" t="s">
        <v>474</v>
      </c>
      <c r="AH14" s="3208"/>
      <c r="AI14" s="3208"/>
      <c r="AJ14" s="3208"/>
      <c r="AK14" s="3208"/>
      <c r="AL14" s="3208"/>
      <c r="AM14" s="3208"/>
      <c r="AN14" s="3208"/>
      <c r="AO14" s="3208"/>
      <c r="AP14" s="3209"/>
      <c r="AQ14" s="250"/>
      <c r="AR14" s="415"/>
      <c r="AS14" s="3159" t="s">
        <v>476</v>
      </c>
      <c r="AT14" s="3159"/>
      <c r="AU14" s="3159"/>
      <c r="AV14" s="3159"/>
      <c r="AW14" s="3159"/>
      <c r="AX14" s="400"/>
      <c r="AY14" s="3213" t="s">
        <v>477</v>
      </c>
      <c r="AZ14" s="3214"/>
      <c r="BA14" s="3214"/>
      <c r="BB14" s="3214"/>
      <c r="BC14" s="3214"/>
      <c r="BD14" s="3214"/>
      <c r="BE14" s="3214"/>
      <c r="BF14" s="3214"/>
      <c r="BG14" s="3214"/>
      <c r="BH14" s="3214"/>
      <c r="BI14" s="3214"/>
      <c r="BJ14" s="3214"/>
      <c r="BK14" s="3214"/>
      <c r="BL14" s="3215"/>
      <c r="BM14" s="405"/>
      <c r="BN14" s="3159" t="s">
        <v>56</v>
      </c>
      <c r="BO14" s="3159"/>
      <c r="BP14" s="3159"/>
      <c r="BQ14" s="3159"/>
      <c r="BR14" s="3159"/>
      <c r="BS14" s="400"/>
      <c r="BT14" s="3213" t="s">
        <v>478</v>
      </c>
      <c r="BU14" s="3235"/>
      <c r="BV14" s="3235"/>
      <c r="BW14" s="3235"/>
      <c r="BX14" s="3235"/>
      <c r="BY14" s="3235"/>
      <c r="BZ14" s="3235"/>
      <c r="CA14" s="3235"/>
      <c r="CB14" s="3235"/>
      <c r="CC14" s="3235"/>
      <c r="CD14" s="3235"/>
      <c r="CE14" s="3235"/>
      <c r="CF14" s="3236"/>
      <c r="CG14" s="248"/>
    </row>
    <row r="15" spans="1:85" ht="13.5" customHeight="1">
      <c r="A15" s="248"/>
      <c r="B15" s="401"/>
      <c r="C15" s="3176"/>
      <c r="D15" s="3176"/>
      <c r="E15" s="3176"/>
      <c r="F15" s="3176"/>
      <c r="G15" s="3176"/>
      <c r="H15" s="402"/>
      <c r="I15" s="3198"/>
      <c r="J15" s="3199"/>
      <c r="K15" s="3199"/>
      <c r="L15" s="3199"/>
      <c r="M15" s="3199"/>
      <c r="N15" s="3199"/>
      <c r="O15" s="3199"/>
      <c r="P15" s="3199"/>
      <c r="Q15" s="3199"/>
      <c r="R15" s="3200"/>
      <c r="S15" s="3237" t="s">
        <v>475</v>
      </c>
      <c r="T15" s="3238"/>
      <c r="U15" s="3238"/>
      <c r="V15" s="3238"/>
      <c r="W15" s="3238"/>
      <c r="X15" s="3206"/>
      <c r="Y15" s="3206"/>
      <c r="Z15" s="3206"/>
      <c r="AA15" s="3206"/>
      <c r="AB15" s="3206"/>
      <c r="AC15" s="3206"/>
      <c r="AD15" s="3206"/>
      <c r="AE15" s="3206"/>
      <c r="AF15" s="3207"/>
      <c r="AG15" s="3210"/>
      <c r="AH15" s="3211"/>
      <c r="AI15" s="3211"/>
      <c r="AJ15" s="3211"/>
      <c r="AK15" s="3211"/>
      <c r="AL15" s="3211"/>
      <c r="AM15" s="3211"/>
      <c r="AN15" s="3211"/>
      <c r="AO15" s="3211"/>
      <c r="AP15" s="3212"/>
      <c r="AQ15" s="250"/>
      <c r="AR15" s="401"/>
      <c r="AS15" s="3161"/>
      <c r="AT15" s="3161"/>
      <c r="AU15" s="3161"/>
      <c r="AV15" s="3161"/>
      <c r="AW15" s="3161"/>
      <c r="AX15" s="402"/>
      <c r="AY15" s="3216"/>
      <c r="AZ15" s="3217"/>
      <c r="BA15" s="3217"/>
      <c r="BB15" s="3217"/>
      <c r="BC15" s="3217"/>
      <c r="BD15" s="3217"/>
      <c r="BE15" s="3217"/>
      <c r="BF15" s="3217"/>
      <c r="BG15" s="3217"/>
      <c r="BH15" s="3217"/>
      <c r="BI15" s="3217"/>
      <c r="BJ15" s="3217"/>
      <c r="BK15" s="3217"/>
      <c r="BL15" s="3218"/>
      <c r="BM15" s="412"/>
      <c r="BN15" s="3161"/>
      <c r="BO15" s="3161"/>
      <c r="BP15" s="3161"/>
      <c r="BQ15" s="3161"/>
      <c r="BR15" s="3161"/>
      <c r="BS15" s="402"/>
      <c r="BT15" s="3239" t="s">
        <v>479</v>
      </c>
      <c r="BU15" s="3240"/>
      <c r="BV15" s="3240"/>
      <c r="BW15" s="3240"/>
      <c r="BX15" s="3240"/>
      <c r="BY15" s="3240"/>
      <c r="BZ15" s="3240"/>
      <c r="CA15" s="3240"/>
      <c r="CB15" s="3240"/>
      <c r="CC15" s="3240"/>
      <c r="CD15" s="3240"/>
      <c r="CE15" s="3240"/>
      <c r="CF15" s="3241"/>
      <c r="CG15" s="248"/>
    </row>
    <row r="16" spans="1:85" ht="13.5" customHeight="1">
      <c r="A16" s="248"/>
      <c r="B16" s="255"/>
      <c r="C16" s="256"/>
      <c r="D16" s="256"/>
      <c r="E16" s="256"/>
      <c r="F16" s="256"/>
      <c r="G16" s="256"/>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0"/>
      <c r="AR16" s="410"/>
      <c r="AS16" s="3175" t="s">
        <v>480</v>
      </c>
      <c r="AT16" s="3160"/>
      <c r="AU16" s="3160"/>
      <c r="AV16" s="3160"/>
      <c r="AW16" s="3160"/>
      <c r="AX16" s="411"/>
      <c r="AY16" s="3242" t="s">
        <v>481</v>
      </c>
      <c r="AZ16" s="3243"/>
      <c r="BA16" s="3243"/>
      <c r="BB16" s="3243"/>
      <c r="BC16" s="3243"/>
      <c r="BD16" s="3243"/>
      <c r="BE16" s="3243"/>
      <c r="BF16" s="3243"/>
      <c r="BG16" s="3243"/>
      <c r="BH16" s="3243"/>
      <c r="BI16" s="3243"/>
      <c r="BJ16" s="3243"/>
      <c r="BK16" s="3243"/>
      <c r="BL16" s="3244"/>
      <c r="BM16" s="418"/>
      <c r="BN16" s="3174" t="s">
        <v>482</v>
      </c>
      <c r="BO16" s="3248"/>
      <c r="BP16" s="3248"/>
      <c r="BQ16" s="3248"/>
      <c r="BR16" s="3248"/>
      <c r="BS16" s="411"/>
      <c r="BT16" s="3213" t="s">
        <v>483</v>
      </c>
      <c r="BU16" s="3235"/>
      <c r="BV16" s="3235"/>
      <c r="BW16" s="3235"/>
      <c r="BX16" s="3235"/>
      <c r="BY16" s="3235"/>
      <c r="BZ16" s="3251" t="s">
        <v>484</v>
      </c>
      <c r="CA16" s="3252"/>
      <c r="CB16" s="3252"/>
      <c r="CC16" s="3252"/>
      <c r="CD16" s="3252"/>
      <c r="CE16" s="3252"/>
      <c r="CF16" s="3253"/>
      <c r="CG16" s="248"/>
    </row>
    <row r="17" spans="1:85" ht="13.5" customHeight="1">
      <c r="A17" s="248"/>
      <c r="B17" s="415"/>
      <c r="C17" s="3192" t="s">
        <v>470</v>
      </c>
      <c r="D17" s="3192"/>
      <c r="E17" s="3192"/>
      <c r="F17" s="3192"/>
      <c r="G17" s="3192"/>
      <c r="H17" s="400"/>
      <c r="I17" s="3269"/>
      <c r="J17" s="3229"/>
      <c r="K17" s="3229"/>
      <c r="L17" s="3229"/>
      <c r="M17" s="3229"/>
      <c r="N17" s="3229"/>
      <c r="O17" s="3229"/>
      <c r="P17" s="3229"/>
      <c r="Q17" s="3229"/>
      <c r="R17" s="3229"/>
      <c r="S17" s="3229"/>
      <c r="T17" s="3229"/>
      <c r="U17" s="3229"/>
      <c r="V17" s="3229"/>
      <c r="W17" s="3229"/>
      <c r="X17" s="3229"/>
      <c r="Y17" s="3229"/>
      <c r="Z17" s="3229"/>
      <c r="AA17" s="3229"/>
      <c r="AB17" s="3229"/>
      <c r="AC17" s="3229"/>
      <c r="AD17" s="3229"/>
      <c r="AE17" s="3229"/>
      <c r="AF17" s="3229"/>
      <c r="AG17" s="3229"/>
      <c r="AH17" s="3229"/>
      <c r="AI17" s="3229"/>
      <c r="AJ17" s="3229"/>
      <c r="AK17" s="3229"/>
      <c r="AL17" s="3229"/>
      <c r="AM17" s="3229"/>
      <c r="AN17" s="3229"/>
      <c r="AO17" s="3229"/>
      <c r="AP17" s="3230"/>
      <c r="AQ17" s="250"/>
      <c r="AR17" s="401"/>
      <c r="AS17" s="3161"/>
      <c r="AT17" s="3161"/>
      <c r="AU17" s="3161"/>
      <c r="AV17" s="3161"/>
      <c r="AW17" s="3161"/>
      <c r="AX17" s="402"/>
      <c r="AY17" s="3245"/>
      <c r="AZ17" s="3246"/>
      <c r="BA17" s="3246"/>
      <c r="BB17" s="3246"/>
      <c r="BC17" s="3246"/>
      <c r="BD17" s="3246"/>
      <c r="BE17" s="3246"/>
      <c r="BF17" s="3246"/>
      <c r="BG17" s="3246"/>
      <c r="BH17" s="3246"/>
      <c r="BI17" s="3246"/>
      <c r="BJ17" s="3246"/>
      <c r="BK17" s="3246"/>
      <c r="BL17" s="3247"/>
      <c r="BM17" s="412"/>
      <c r="BN17" s="3249"/>
      <c r="BO17" s="3249"/>
      <c r="BP17" s="3249"/>
      <c r="BQ17" s="3249"/>
      <c r="BR17" s="3249"/>
      <c r="BS17" s="402"/>
      <c r="BT17" s="3250"/>
      <c r="BU17" s="3240"/>
      <c r="BV17" s="3240"/>
      <c r="BW17" s="3240"/>
      <c r="BX17" s="3240"/>
      <c r="BY17" s="3240"/>
      <c r="BZ17" s="3254"/>
      <c r="CA17" s="3254"/>
      <c r="CB17" s="3254"/>
      <c r="CC17" s="3254"/>
      <c r="CD17" s="3254"/>
      <c r="CE17" s="3254"/>
      <c r="CF17" s="3255"/>
      <c r="CG17" s="248"/>
    </row>
    <row r="18" spans="1:85" ht="13.5" customHeight="1">
      <c r="A18" s="248"/>
      <c r="B18" s="410"/>
      <c r="C18" s="3193"/>
      <c r="D18" s="3193"/>
      <c r="E18" s="3193"/>
      <c r="F18" s="3193"/>
      <c r="G18" s="3193"/>
      <c r="H18" s="411"/>
      <c r="I18" s="3270"/>
      <c r="J18" s="3257"/>
      <c r="K18" s="3257"/>
      <c r="L18" s="3257"/>
      <c r="M18" s="3257"/>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c r="AL18" s="3257"/>
      <c r="AM18" s="3257"/>
      <c r="AN18" s="3257"/>
      <c r="AO18" s="3257"/>
      <c r="AP18" s="3271"/>
      <c r="AQ18" s="250"/>
      <c r="AR18" s="415"/>
      <c r="AS18" s="391"/>
      <c r="AT18" s="391"/>
      <c r="AU18" s="391"/>
      <c r="AV18" s="391"/>
      <c r="AW18" s="391"/>
      <c r="AX18" s="406"/>
      <c r="AY18" s="542"/>
      <c r="AZ18" s="542"/>
      <c r="BA18" s="542"/>
      <c r="BB18" s="542"/>
      <c r="BC18" s="542"/>
      <c r="BD18" s="542"/>
      <c r="BE18" s="542"/>
      <c r="BF18" s="542"/>
      <c r="BG18" s="542"/>
      <c r="BH18" s="542"/>
      <c r="BI18" s="542"/>
      <c r="BJ18" s="542"/>
      <c r="BK18" s="542"/>
      <c r="BL18" s="542"/>
      <c r="BM18" s="546"/>
      <c r="BN18" s="3256" t="s">
        <v>485</v>
      </c>
      <c r="BO18" s="3256"/>
      <c r="BP18" s="3256"/>
      <c r="BQ18" s="3256"/>
      <c r="BR18" s="547"/>
      <c r="BS18" s="548"/>
      <c r="BT18" s="549"/>
      <c r="BU18" s="549"/>
      <c r="BV18" s="549"/>
      <c r="BW18" s="549"/>
      <c r="BX18" s="549"/>
      <c r="BY18" s="549"/>
      <c r="BZ18" s="549"/>
      <c r="CA18" s="549"/>
      <c r="CB18" s="549"/>
      <c r="CC18" s="549"/>
      <c r="CD18" s="549"/>
      <c r="CE18" s="549"/>
      <c r="CF18" s="550"/>
      <c r="CG18" s="248"/>
    </row>
    <row r="19" spans="1:85" ht="13.5" customHeight="1">
      <c r="A19" s="248"/>
      <c r="B19" s="401"/>
      <c r="C19" s="3194"/>
      <c r="D19" s="3194"/>
      <c r="E19" s="3194"/>
      <c r="F19" s="3194"/>
      <c r="G19" s="3194"/>
      <c r="H19" s="402"/>
      <c r="I19" s="3231"/>
      <c r="J19" s="3172"/>
      <c r="K19" s="3172"/>
      <c r="L19" s="3172"/>
      <c r="M19" s="3172"/>
      <c r="N19" s="3172"/>
      <c r="O19" s="3172"/>
      <c r="P19" s="3172"/>
      <c r="Q19" s="3172"/>
      <c r="R19" s="3172"/>
      <c r="S19" s="3172"/>
      <c r="T19" s="3172"/>
      <c r="U19" s="3172"/>
      <c r="V19" s="3172"/>
      <c r="W19" s="3172"/>
      <c r="X19" s="3172"/>
      <c r="Y19" s="3172"/>
      <c r="Z19" s="3172"/>
      <c r="AA19" s="3172"/>
      <c r="AB19" s="3172"/>
      <c r="AC19" s="3172"/>
      <c r="AD19" s="3172"/>
      <c r="AE19" s="3172"/>
      <c r="AF19" s="3172"/>
      <c r="AG19" s="3172"/>
      <c r="AH19" s="3172"/>
      <c r="AI19" s="3172"/>
      <c r="AJ19" s="3172"/>
      <c r="AK19" s="3172"/>
      <c r="AL19" s="3172"/>
      <c r="AM19" s="3172"/>
      <c r="AN19" s="3172"/>
      <c r="AO19" s="3172"/>
      <c r="AP19" s="3232"/>
      <c r="AQ19" s="250"/>
      <c r="AR19" s="410"/>
      <c r="AS19" s="3267" t="s">
        <v>486</v>
      </c>
      <c r="AT19" s="3267"/>
      <c r="AU19" s="3267"/>
      <c r="AV19" s="3267"/>
      <c r="AW19" s="3267"/>
      <c r="AX19" s="408"/>
      <c r="AY19" s="543"/>
      <c r="AZ19" s="3272" t="s">
        <v>487</v>
      </c>
      <c r="BA19" s="3272"/>
      <c r="BB19" s="3272"/>
      <c r="BC19" s="3272" t="s">
        <v>488</v>
      </c>
      <c r="BD19" s="3272"/>
      <c r="BE19" s="3272"/>
      <c r="BF19" s="3273"/>
      <c r="BG19" s="3272" t="s">
        <v>489</v>
      </c>
      <c r="BH19" s="3272"/>
      <c r="BI19" s="3272"/>
      <c r="BJ19" s="3273"/>
      <c r="BK19" s="551"/>
      <c r="BL19" s="551"/>
      <c r="BM19" s="552"/>
      <c r="BN19" s="3256" t="s">
        <v>490</v>
      </c>
      <c r="BO19" s="3256"/>
      <c r="BP19" s="3256"/>
      <c r="BQ19" s="3256"/>
      <c r="BR19" s="553"/>
      <c r="BS19" s="554"/>
      <c r="BT19" s="555"/>
      <c r="BU19" s="555"/>
      <c r="BV19" s="3256" t="s">
        <v>491</v>
      </c>
      <c r="BW19" s="3256"/>
      <c r="BX19" s="3256"/>
      <c r="BY19" s="3256"/>
      <c r="BZ19" s="3257"/>
      <c r="CA19" s="3257"/>
      <c r="CB19" s="555"/>
      <c r="CC19" s="555"/>
      <c r="CD19" s="555"/>
      <c r="CE19" s="555"/>
      <c r="CF19" s="556"/>
      <c r="CG19" s="248"/>
    </row>
    <row r="20" spans="1:85" ht="13.5" customHeight="1">
      <c r="A20" s="248"/>
      <c r="B20" s="415"/>
      <c r="C20" s="3192" t="s">
        <v>492</v>
      </c>
      <c r="D20" s="3192"/>
      <c r="E20" s="3192"/>
      <c r="F20" s="3192"/>
      <c r="G20" s="3192"/>
      <c r="H20" s="400"/>
      <c r="I20" s="3258"/>
      <c r="J20" s="3259"/>
      <c r="K20" s="3259"/>
      <c r="L20" s="3259"/>
      <c r="M20" s="3259"/>
      <c r="N20" s="3259"/>
      <c r="O20" s="3259"/>
      <c r="P20" s="3259"/>
      <c r="Q20" s="3259"/>
      <c r="R20" s="3259"/>
      <c r="S20" s="3259"/>
      <c r="T20" s="3259"/>
      <c r="U20" s="3259"/>
      <c r="V20" s="3259"/>
      <c r="W20" s="3259"/>
      <c r="X20" s="3259"/>
      <c r="Y20" s="3259"/>
      <c r="Z20" s="3259"/>
      <c r="AA20" s="3259"/>
      <c r="AB20" s="3259"/>
      <c r="AC20" s="3259"/>
      <c r="AD20" s="3259"/>
      <c r="AE20" s="3259"/>
      <c r="AF20" s="3259"/>
      <c r="AG20" s="3259"/>
      <c r="AH20" s="3259"/>
      <c r="AI20" s="3259"/>
      <c r="AJ20" s="3259"/>
      <c r="AK20" s="3259"/>
      <c r="AL20" s="3259"/>
      <c r="AM20" s="3259"/>
      <c r="AN20" s="3259"/>
      <c r="AO20" s="3259"/>
      <c r="AP20" s="3260"/>
      <c r="AQ20" s="257"/>
      <c r="AR20" s="410"/>
      <c r="AS20" s="403"/>
      <c r="AT20" s="3267" t="s">
        <v>493</v>
      </c>
      <c r="AU20" s="3267"/>
      <c r="AV20" s="3267"/>
      <c r="AW20" s="3267"/>
      <c r="AX20" s="408"/>
      <c r="AY20" s="544"/>
      <c r="AZ20" s="3268" t="s">
        <v>494</v>
      </c>
      <c r="BA20" s="3268"/>
      <c r="BB20" s="3268"/>
      <c r="BC20" s="3268" t="s">
        <v>495</v>
      </c>
      <c r="BD20" s="3268"/>
      <c r="BE20" s="3268"/>
      <c r="BF20" s="3268"/>
      <c r="BG20" s="3268" t="s">
        <v>495</v>
      </c>
      <c r="BH20" s="3268"/>
      <c r="BI20" s="3268"/>
      <c r="BJ20" s="3268"/>
      <c r="BK20" s="551"/>
      <c r="BL20" s="551"/>
      <c r="BM20" s="552"/>
      <c r="BN20" s="3256" t="s">
        <v>496</v>
      </c>
      <c r="BO20" s="3256"/>
      <c r="BP20" s="3256"/>
      <c r="BQ20" s="3256"/>
      <c r="BR20" s="553"/>
      <c r="BS20" s="554"/>
      <c r="BT20" s="555"/>
      <c r="BU20" s="555"/>
      <c r="BV20" s="3256" t="s">
        <v>497</v>
      </c>
      <c r="BW20" s="3256"/>
      <c r="BX20" s="3256"/>
      <c r="BY20" s="3256"/>
      <c r="BZ20" s="3257"/>
      <c r="CA20" s="3257"/>
      <c r="CB20" s="555"/>
      <c r="CC20" s="555"/>
      <c r="CD20" s="555"/>
      <c r="CE20" s="555"/>
      <c r="CF20" s="556"/>
      <c r="CG20" s="248"/>
    </row>
    <row r="21" spans="1:85" ht="13.5" customHeight="1">
      <c r="A21" s="248"/>
      <c r="B21" s="410"/>
      <c r="C21" s="3193"/>
      <c r="D21" s="3193"/>
      <c r="E21" s="3193"/>
      <c r="F21" s="3193"/>
      <c r="G21" s="3193"/>
      <c r="H21" s="411"/>
      <c r="I21" s="3261"/>
      <c r="J21" s="3262"/>
      <c r="K21" s="3262"/>
      <c r="L21" s="3262"/>
      <c r="M21" s="3262"/>
      <c r="N21" s="3262"/>
      <c r="O21" s="3262"/>
      <c r="P21" s="3262"/>
      <c r="Q21" s="3262"/>
      <c r="R21" s="3262"/>
      <c r="S21" s="3262"/>
      <c r="T21" s="3262"/>
      <c r="U21" s="3262"/>
      <c r="V21" s="3262"/>
      <c r="W21" s="3262"/>
      <c r="X21" s="3262"/>
      <c r="Y21" s="3262"/>
      <c r="Z21" s="3262"/>
      <c r="AA21" s="3262"/>
      <c r="AB21" s="3262"/>
      <c r="AC21" s="3262"/>
      <c r="AD21" s="3262"/>
      <c r="AE21" s="3262"/>
      <c r="AF21" s="3262"/>
      <c r="AG21" s="3262"/>
      <c r="AH21" s="3262"/>
      <c r="AI21" s="3262"/>
      <c r="AJ21" s="3262"/>
      <c r="AK21" s="3262"/>
      <c r="AL21" s="3262"/>
      <c r="AM21" s="3262"/>
      <c r="AN21" s="3262"/>
      <c r="AO21" s="3262"/>
      <c r="AP21" s="3263"/>
      <c r="AQ21" s="257"/>
      <c r="AR21" s="401"/>
      <c r="AS21" s="392"/>
      <c r="AT21" s="392"/>
      <c r="AU21" s="392"/>
      <c r="AV21" s="392"/>
      <c r="AW21" s="392"/>
      <c r="AX21" s="409"/>
      <c r="AY21" s="545"/>
      <c r="AZ21" s="545"/>
      <c r="BA21" s="545"/>
      <c r="BB21" s="545"/>
      <c r="BC21" s="545"/>
      <c r="BD21" s="545"/>
      <c r="BE21" s="545"/>
      <c r="BF21" s="545"/>
      <c r="BG21" s="545"/>
      <c r="BH21" s="545"/>
      <c r="BI21" s="545"/>
      <c r="BJ21" s="545"/>
      <c r="BK21" s="545"/>
      <c r="BL21" s="545"/>
      <c r="BM21" s="557"/>
      <c r="BN21" s="3172" t="s">
        <v>498</v>
      </c>
      <c r="BO21" s="3172"/>
      <c r="BP21" s="3172"/>
      <c r="BQ21" s="3172"/>
      <c r="BR21" s="3172"/>
      <c r="BS21" s="558"/>
      <c r="BT21" s="559"/>
      <c r="BU21" s="559"/>
      <c r="BV21" s="560" t="s">
        <v>499</v>
      </c>
      <c r="BW21" s="559"/>
      <c r="BX21" s="559"/>
      <c r="BY21" s="559"/>
      <c r="BZ21" s="559"/>
      <c r="CA21" s="559"/>
      <c r="CB21" s="559"/>
      <c r="CC21" s="559"/>
      <c r="CD21" s="559"/>
      <c r="CE21" s="559"/>
      <c r="CF21" s="561"/>
      <c r="CG21" s="248"/>
    </row>
    <row r="22" spans="1:85" ht="13.5" customHeight="1">
      <c r="A22" s="248"/>
      <c r="B22" s="401"/>
      <c r="C22" s="3194"/>
      <c r="D22" s="3194"/>
      <c r="E22" s="3194"/>
      <c r="F22" s="3194"/>
      <c r="G22" s="3194"/>
      <c r="H22" s="402"/>
      <c r="I22" s="3264"/>
      <c r="J22" s="3265"/>
      <c r="K22" s="3265"/>
      <c r="L22" s="3265"/>
      <c r="M22" s="3265"/>
      <c r="N22" s="3265"/>
      <c r="O22" s="3265"/>
      <c r="P22" s="3265"/>
      <c r="Q22" s="3265"/>
      <c r="R22" s="3265"/>
      <c r="S22" s="3265"/>
      <c r="T22" s="3265"/>
      <c r="U22" s="3265"/>
      <c r="V22" s="3265"/>
      <c r="W22" s="3265"/>
      <c r="X22" s="3265"/>
      <c r="Y22" s="3265"/>
      <c r="Z22" s="3265"/>
      <c r="AA22" s="3265"/>
      <c r="AB22" s="3265"/>
      <c r="AC22" s="3265"/>
      <c r="AD22" s="3265"/>
      <c r="AE22" s="3265"/>
      <c r="AF22" s="3265"/>
      <c r="AG22" s="3265"/>
      <c r="AH22" s="3265"/>
      <c r="AI22" s="3265"/>
      <c r="AJ22" s="3265"/>
      <c r="AK22" s="3265"/>
      <c r="AL22" s="3265"/>
      <c r="AM22" s="3265"/>
      <c r="AN22" s="3265"/>
      <c r="AO22" s="3265"/>
      <c r="AP22" s="3266"/>
      <c r="AQ22" s="257"/>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48"/>
    </row>
    <row r="23" spans="1:85" ht="13.5" customHeight="1">
      <c r="A23" s="248"/>
      <c r="B23" s="415"/>
      <c r="C23" s="3159" t="s">
        <v>476</v>
      </c>
      <c r="D23" s="3159"/>
      <c r="E23" s="3159"/>
      <c r="F23" s="3159"/>
      <c r="G23" s="3159"/>
      <c r="H23" s="400"/>
      <c r="I23" s="3213" t="s">
        <v>477</v>
      </c>
      <c r="J23" s="3214"/>
      <c r="K23" s="3214"/>
      <c r="L23" s="3214"/>
      <c r="M23" s="3214"/>
      <c r="N23" s="3214"/>
      <c r="O23" s="3214"/>
      <c r="P23" s="3214"/>
      <c r="Q23" s="3214"/>
      <c r="R23" s="3214"/>
      <c r="S23" s="3214"/>
      <c r="T23" s="3214"/>
      <c r="U23" s="3214"/>
      <c r="V23" s="3215"/>
      <c r="W23" s="405"/>
      <c r="X23" s="3159" t="s">
        <v>56</v>
      </c>
      <c r="Y23" s="3159"/>
      <c r="Z23" s="3159"/>
      <c r="AA23" s="3159"/>
      <c r="AB23" s="3159"/>
      <c r="AC23" s="400"/>
      <c r="AD23" s="3213" t="s">
        <v>478</v>
      </c>
      <c r="AE23" s="3235"/>
      <c r="AF23" s="3235"/>
      <c r="AG23" s="3235"/>
      <c r="AH23" s="3235"/>
      <c r="AI23" s="3235"/>
      <c r="AJ23" s="3235"/>
      <c r="AK23" s="3235"/>
      <c r="AL23" s="3235"/>
      <c r="AM23" s="3235"/>
      <c r="AN23" s="3235"/>
      <c r="AO23" s="3235"/>
      <c r="AP23" s="3236"/>
      <c r="AQ23" s="416"/>
      <c r="AR23" s="415"/>
      <c r="AS23" s="3174" t="s">
        <v>465</v>
      </c>
      <c r="AT23" s="3174"/>
      <c r="AU23" s="3174"/>
      <c r="AV23" s="3174"/>
      <c r="AW23" s="3174"/>
      <c r="AX23" s="400"/>
      <c r="AY23" s="3183" t="s">
        <v>500</v>
      </c>
      <c r="AZ23" s="3184"/>
      <c r="BA23" s="3184"/>
      <c r="BB23" s="3184"/>
      <c r="BC23" s="3184"/>
      <c r="BD23" s="3184"/>
      <c r="BE23" s="3184"/>
      <c r="BF23" s="3184"/>
      <c r="BG23" s="3184"/>
      <c r="BH23" s="3185"/>
      <c r="BI23" s="3183" t="s">
        <v>467</v>
      </c>
      <c r="BJ23" s="3184"/>
      <c r="BK23" s="3184"/>
      <c r="BL23" s="3184"/>
      <c r="BM23" s="3184"/>
      <c r="BN23" s="3184"/>
      <c r="BO23" s="3184"/>
      <c r="BP23" s="3184"/>
      <c r="BQ23" s="3184"/>
      <c r="BR23" s="3184"/>
      <c r="BS23" s="3184"/>
      <c r="BT23" s="3184"/>
      <c r="BU23" s="3184"/>
      <c r="BV23" s="3185"/>
      <c r="BW23" s="3183" t="s">
        <v>468</v>
      </c>
      <c r="BX23" s="3184"/>
      <c r="BY23" s="3184"/>
      <c r="BZ23" s="3184"/>
      <c r="CA23" s="3184"/>
      <c r="CB23" s="3184"/>
      <c r="CC23" s="3184"/>
      <c r="CD23" s="3184"/>
      <c r="CE23" s="3184"/>
      <c r="CF23" s="3185"/>
      <c r="CG23" s="248"/>
    </row>
    <row r="24" spans="1:85" ht="13.5" customHeight="1">
      <c r="A24" s="248"/>
      <c r="B24" s="401"/>
      <c r="C24" s="3161"/>
      <c r="D24" s="3161"/>
      <c r="E24" s="3161"/>
      <c r="F24" s="3161"/>
      <c r="G24" s="3161"/>
      <c r="H24" s="402"/>
      <c r="I24" s="3216"/>
      <c r="J24" s="3217"/>
      <c r="K24" s="3217"/>
      <c r="L24" s="3217"/>
      <c r="M24" s="3217"/>
      <c r="N24" s="3217"/>
      <c r="O24" s="3217"/>
      <c r="P24" s="3217"/>
      <c r="Q24" s="3217"/>
      <c r="R24" s="3217"/>
      <c r="S24" s="3217"/>
      <c r="T24" s="3217"/>
      <c r="U24" s="3217"/>
      <c r="V24" s="3218"/>
      <c r="W24" s="418"/>
      <c r="X24" s="3160"/>
      <c r="Y24" s="3160"/>
      <c r="Z24" s="3160"/>
      <c r="AA24" s="3160"/>
      <c r="AB24" s="3160"/>
      <c r="AC24" s="411"/>
      <c r="AD24" s="3277"/>
      <c r="AE24" s="3275"/>
      <c r="AF24" s="3275"/>
      <c r="AG24" s="3275"/>
      <c r="AH24" s="3275"/>
      <c r="AI24" s="3275"/>
      <c r="AJ24" s="3275"/>
      <c r="AK24" s="3275"/>
      <c r="AL24" s="3275"/>
      <c r="AM24" s="3275"/>
      <c r="AN24" s="3275"/>
      <c r="AO24" s="3275"/>
      <c r="AP24" s="3276"/>
      <c r="AQ24" s="416"/>
      <c r="AR24" s="410"/>
      <c r="AS24" s="3175"/>
      <c r="AT24" s="3175"/>
      <c r="AU24" s="3175"/>
      <c r="AV24" s="3175"/>
      <c r="AW24" s="3175"/>
      <c r="AX24" s="411"/>
      <c r="AY24" s="3186"/>
      <c r="AZ24" s="3187"/>
      <c r="BA24" s="3187"/>
      <c r="BB24" s="3187"/>
      <c r="BC24" s="3187"/>
      <c r="BD24" s="3187"/>
      <c r="BE24" s="3187"/>
      <c r="BF24" s="3187"/>
      <c r="BG24" s="3187"/>
      <c r="BH24" s="3188"/>
      <c r="BI24" s="3186"/>
      <c r="BJ24" s="3187"/>
      <c r="BK24" s="3187"/>
      <c r="BL24" s="3187"/>
      <c r="BM24" s="3187"/>
      <c r="BN24" s="3187"/>
      <c r="BO24" s="3187"/>
      <c r="BP24" s="3187"/>
      <c r="BQ24" s="3187"/>
      <c r="BR24" s="3187"/>
      <c r="BS24" s="3187"/>
      <c r="BT24" s="3187"/>
      <c r="BU24" s="3187"/>
      <c r="BV24" s="3188"/>
      <c r="BW24" s="3186"/>
      <c r="BX24" s="3187"/>
      <c r="BY24" s="3187"/>
      <c r="BZ24" s="3187"/>
      <c r="CA24" s="3187"/>
      <c r="CB24" s="3187"/>
      <c r="CC24" s="3187"/>
      <c r="CD24" s="3187"/>
      <c r="CE24" s="3187"/>
      <c r="CF24" s="3188"/>
      <c r="CG24" s="248"/>
    </row>
    <row r="25" spans="1:85" ht="13.5" customHeight="1">
      <c r="A25" s="248"/>
      <c r="B25" s="410"/>
      <c r="C25" s="3160" t="s">
        <v>501</v>
      </c>
      <c r="D25" s="3160"/>
      <c r="E25" s="3160"/>
      <c r="F25" s="3160"/>
      <c r="G25" s="3160"/>
      <c r="H25" s="411"/>
      <c r="I25" s="3242" t="s">
        <v>481</v>
      </c>
      <c r="J25" s="3243"/>
      <c r="K25" s="3243"/>
      <c r="L25" s="3243"/>
      <c r="M25" s="3243"/>
      <c r="N25" s="3243"/>
      <c r="O25" s="3243"/>
      <c r="P25" s="3243"/>
      <c r="Q25" s="3243"/>
      <c r="R25" s="3243"/>
      <c r="S25" s="3243"/>
      <c r="T25" s="3243"/>
      <c r="U25" s="3243"/>
      <c r="V25" s="3244"/>
      <c r="W25" s="418"/>
      <c r="X25" s="3160"/>
      <c r="Y25" s="3160"/>
      <c r="Z25" s="3160"/>
      <c r="AA25" s="3160"/>
      <c r="AB25" s="3160"/>
      <c r="AC25" s="411"/>
      <c r="AD25" s="3274" t="s">
        <v>479</v>
      </c>
      <c r="AE25" s="3275"/>
      <c r="AF25" s="3275"/>
      <c r="AG25" s="3275"/>
      <c r="AH25" s="3275"/>
      <c r="AI25" s="3275"/>
      <c r="AJ25" s="3275"/>
      <c r="AK25" s="3275"/>
      <c r="AL25" s="3275"/>
      <c r="AM25" s="3275"/>
      <c r="AN25" s="3275"/>
      <c r="AO25" s="3275"/>
      <c r="AP25" s="3276"/>
      <c r="AQ25" s="416"/>
      <c r="AR25" s="410"/>
      <c r="AS25" s="3175"/>
      <c r="AT25" s="3175"/>
      <c r="AU25" s="3175"/>
      <c r="AV25" s="3175"/>
      <c r="AW25" s="3175"/>
      <c r="AX25" s="411"/>
      <c r="AY25" s="3219" t="s">
        <v>471</v>
      </c>
      <c r="AZ25" s="3220"/>
      <c r="BA25" s="3220"/>
      <c r="BB25" s="3220"/>
      <c r="BC25" s="3220"/>
      <c r="BD25" s="3220"/>
      <c r="BE25" s="3220"/>
      <c r="BF25" s="3220"/>
      <c r="BG25" s="3220"/>
      <c r="BH25" s="3221"/>
      <c r="BI25" s="3222" t="s">
        <v>472</v>
      </c>
      <c r="BJ25" s="3223"/>
      <c r="BK25" s="3223"/>
      <c r="BL25" s="3223"/>
      <c r="BM25" s="3223"/>
      <c r="BN25" s="3224" t="s">
        <v>473</v>
      </c>
      <c r="BO25" s="3225"/>
      <c r="BP25" s="3225"/>
      <c r="BQ25" s="3225"/>
      <c r="BR25" s="3225"/>
      <c r="BS25" s="3225"/>
      <c r="BT25" s="3225"/>
      <c r="BU25" s="3225"/>
      <c r="BV25" s="3226"/>
      <c r="BW25" s="3219" t="s">
        <v>474</v>
      </c>
      <c r="BX25" s="3229"/>
      <c r="BY25" s="3229"/>
      <c r="BZ25" s="3229"/>
      <c r="CA25" s="3229"/>
      <c r="CB25" s="3229"/>
      <c r="CC25" s="3229"/>
      <c r="CD25" s="3229"/>
      <c r="CE25" s="3229"/>
      <c r="CF25" s="3230"/>
      <c r="CG25" s="248"/>
    </row>
    <row r="26" spans="1:85" ht="13.5" customHeight="1">
      <c r="A26" s="248"/>
      <c r="B26" s="401"/>
      <c r="C26" s="3161"/>
      <c r="D26" s="3161"/>
      <c r="E26" s="3161"/>
      <c r="F26" s="3161"/>
      <c r="G26" s="3161"/>
      <c r="H26" s="402"/>
      <c r="I26" s="3245"/>
      <c r="J26" s="3246"/>
      <c r="K26" s="3246"/>
      <c r="L26" s="3246"/>
      <c r="M26" s="3246"/>
      <c r="N26" s="3246"/>
      <c r="O26" s="3246"/>
      <c r="P26" s="3246"/>
      <c r="Q26" s="3246"/>
      <c r="R26" s="3246"/>
      <c r="S26" s="3246"/>
      <c r="T26" s="3246"/>
      <c r="U26" s="3246"/>
      <c r="V26" s="3247"/>
      <c r="W26" s="412"/>
      <c r="X26" s="3161"/>
      <c r="Y26" s="3161"/>
      <c r="Z26" s="3161"/>
      <c r="AA26" s="3161"/>
      <c r="AB26" s="3161"/>
      <c r="AC26" s="402"/>
      <c r="AD26" s="3250"/>
      <c r="AE26" s="3240"/>
      <c r="AF26" s="3240"/>
      <c r="AG26" s="3240"/>
      <c r="AH26" s="3240"/>
      <c r="AI26" s="3240"/>
      <c r="AJ26" s="3240"/>
      <c r="AK26" s="3240"/>
      <c r="AL26" s="3240"/>
      <c r="AM26" s="3240"/>
      <c r="AN26" s="3240"/>
      <c r="AO26" s="3240"/>
      <c r="AP26" s="3241"/>
      <c r="AQ26" s="250"/>
      <c r="AR26" s="410"/>
      <c r="AS26" s="3175"/>
      <c r="AT26" s="3175"/>
      <c r="AU26" s="3175"/>
      <c r="AV26" s="3175"/>
      <c r="AW26" s="3175"/>
      <c r="AX26" s="411"/>
      <c r="AY26" s="3189"/>
      <c r="AZ26" s="3190"/>
      <c r="BA26" s="3190"/>
      <c r="BB26" s="3190"/>
      <c r="BC26" s="3190"/>
      <c r="BD26" s="3190"/>
      <c r="BE26" s="3190"/>
      <c r="BF26" s="3190"/>
      <c r="BG26" s="3190"/>
      <c r="BH26" s="3191"/>
      <c r="BI26" s="3233" t="s">
        <v>475</v>
      </c>
      <c r="BJ26" s="3234"/>
      <c r="BK26" s="3234"/>
      <c r="BL26" s="3234"/>
      <c r="BM26" s="3234"/>
      <c r="BN26" s="3227"/>
      <c r="BO26" s="3227"/>
      <c r="BP26" s="3227"/>
      <c r="BQ26" s="3227"/>
      <c r="BR26" s="3227"/>
      <c r="BS26" s="3227"/>
      <c r="BT26" s="3227"/>
      <c r="BU26" s="3227"/>
      <c r="BV26" s="3228"/>
      <c r="BW26" s="3231"/>
      <c r="BX26" s="3172"/>
      <c r="BY26" s="3172"/>
      <c r="BZ26" s="3172"/>
      <c r="CA26" s="3172"/>
      <c r="CB26" s="3172"/>
      <c r="CC26" s="3172"/>
      <c r="CD26" s="3172"/>
      <c r="CE26" s="3172"/>
      <c r="CF26" s="3232"/>
      <c r="CG26" s="248"/>
    </row>
    <row r="27" spans="1:85" ht="13.5" customHeight="1">
      <c r="A27" s="248"/>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54"/>
      <c r="AR27" s="410"/>
      <c r="AS27" s="3175"/>
      <c r="AT27" s="3175"/>
      <c r="AU27" s="3175"/>
      <c r="AV27" s="3175"/>
      <c r="AW27" s="3175"/>
      <c r="AX27" s="411"/>
      <c r="AY27" s="3195" t="s">
        <v>471</v>
      </c>
      <c r="AZ27" s="3196"/>
      <c r="BA27" s="3196"/>
      <c r="BB27" s="3196"/>
      <c r="BC27" s="3196"/>
      <c r="BD27" s="3196"/>
      <c r="BE27" s="3196"/>
      <c r="BF27" s="3196"/>
      <c r="BG27" s="3196"/>
      <c r="BH27" s="3197"/>
      <c r="BI27" s="3201" t="s">
        <v>472</v>
      </c>
      <c r="BJ27" s="3202"/>
      <c r="BK27" s="3202"/>
      <c r="BL27" s="3202"/>
      <c r="BM27" s="3202"/>
      <c r="BN27" s="3203" t="s">
        <v>473</v>
      </c>
      <c r="BO27" s="3204"/>
      <c r="BP27" s="3204"/>
      <c r="BQ27" s="3204"/>
      <c r="BR27" s="3204"/>
      <c r="BS27" s="3204"/>
      <c r="BT27" s="3204"/>
      <c r="BU27" s="3204"/>
      <c r="BV27" s="3205"/>
      <c r="BW27" s="3195" t="s">
        <v>474</v>
      </c>
      <c r="BX27" s="3208"/>
      <c r="BY27" s="3208"/>
      <c r="BZ27" s="3208"/>
      <c r="CA27" s="3208"/>
      <c r="CB27" s="3208"/>
      <c r="CC27" s="3208"/>
      <c r="CD27" s="3208"/>
      <c r="CE27" s="3208"/>
      <c r="CF27" s="3209"/>
      <c r="CG27" s="248"/>
    </row>
    <row r="28" spans="1:85" ht="13.5" customHeight="1">
      <c r="A28" s="248"/>
      <c r="B28" s="415"/>
      <c r="C28" s="3174" t="s">
        <v>502</v>
      </c>
      <c r="D28" s="3174"/>
      <c r="E28" s="3174"/>
      <c r="F28" s="3174"/>
      <c r="G28" s="3174"/>
      <c r="H28" s="400"/>
      <c r="I28" s="395" t="s">
        <v>503</v>
      </c>
      <c r="J28" s="3159" t="s">
        <v>439</v>
      </c>
      <c r="K28" s="3159"/>
      <c r="L28" s="3159"/>
      <c r="M28" s="3159"/>
      <c r="N28" s="397"/>
      <c r="O28" s="3183" t="s">
        <v>504</v>
      </c>
      <c r="P28" s="3184"/>
      <c r="Q28" s="3184"/>
      <c r="R28" s="3184"/>
      <c r="S28" s="3184"/>
      <c r="T28" s="3184"/>
      <c r="U28" s="3184"/>
      <c r="V28" s="3184"/>
      <c r="W28" s="3184"/>
      <c r="X28" s="3184"/>
      <c r="Y28" s="3184"/>
      <c r="Z28" s="3184"/>
      <c r="AA28" s="3184"/>
      <c r="AB28" s="3184"/>
      <c r="AC28" s="3185"/>
      <c r="AD28" s="3183" t="s">
        <v>505</v>
      </c>
      <c r="AE28" s="3184"/>
      <c r="AF28" s="3184"/>
      <c r="AG28" s="3184"/>
      <c r="AH28" s="3184"/>
      <c r="AI28" s="3184"/>
      <c r="AJ28" s="3184"/>
      <c r="AK28" s="3184"/>
      <c r="AL28" s="3184"/>
      <c r="AM28" s="3184"/>
      <c r="AN28" s="3184"/>
      <c r="AO28" s="3184"/>
      <c r="AP28" s="3185"/>
      <c r="AQ28" s="254"/>
      <c r="AR28" s="401"/>
      <c r="AS28" s="3176"/>
      <c r="AT28" s="3176"/>
      <c r="AU28" s="3176"/>
      <c r="AV28" s="3176"/>
      <c r="AW28" s="3176"/>
      <c r="AX28" s="402"/>
      <c r="AY28" s="3198"/>
      <c r="AZ28" s="3199"/>
      <c r="BA28" s="3199"/>
      <c r="BB28" s="3199"/>
      <c r="BC28" s="3199"/>
      <c r="BD28" s="3199"/>
      <c r="BE28" s="3199"/>
      <c r="BF28" s="3199"/>
      <c r="BG28" s="3199"/>
      <c r="BH28" s="3200"/>
      <c r="BI28" s="3237" t="s">
        <v>475</v>
      </c>
      <c r="BJ28" s="3238"/>
      <c r="BK28" s="3238"/>
      <c r="BL28" s="3238"/>
      <c r="BM28" s="3238"/>
      <c r="BN28" s="3206"/>
      <c r="BO28" s="3206"/>
      <c r="BP28" s="3206"/>
      <c r="BQ28" s="3206"/>
      <c r="BR28" s="3206"/>
      <c r="BS28" s="3206"/>
      <c r="BT28" s="3206"/>
      <c r="BU28" s="3206"/>
      <c r="BV28" s="3207"/>
      <c r="BW28" s="3210"/>
      <c r="BX28" s="3211"/>
      <c r="BY28" s="3211"/>
      <c r="BZ28" s="3211"/>
      <c r="CA28" s="3211"/>
      <c r="CB28" s="3211"/>
      <c r="CC28" s="3211"/>
      <c r="CD28" s="3211"/>
      <c r="CE28" s="3211"/>
      <c r="CF28" s="3212"/>
      <c r="CG28" s="248"/>
    </row>
    <row r="29" spans="1:85" ht="13.5" customHeight="1">
      <c r="A29" s="248"/>
      <c r="B29" s="410"/>
      <c r="C29" s="3175"/>
      <c r="D29" s="3175"/>
      <c r="E29" s="3175"/>
      <c r="F29" s="3175"/>
      <c r="G29" s="3175"/>
      <c r="H29" s="411"/>
      <c r="I29" s="398"/>
      <c r="J29" s="3161"/>
      <c r="K29" s="3161"/>
      <c r="L29" s="3161"/>
      <c r="M29" s="3161"/>
      <c r="N29" s="399"/>
      <c r="O29" s="3186"/>
      <c r="P29" s="3187"/>
      <c r="Q29" s="3187"/>
      <c r="R29" s="3187"/>
      <c r="S29" s="3187"/>
      <c r="T29" s="3187"/>
      <c r="U29" s="3187"/>
      <c r="V29" s="3187"/>
      <c r="W29" s="3187"/>
      <c r="X29" s="3187"/>
      <c r="Y29" s="3187"/>
      <c r="Z29" s="3187"/>
      <c r="AA29" s="3187"/>
      <c r="AB29" s="3187"/>
      <c r="AC29" s="3188"/>
      <c r="AD29" s="3186"/>
      <c r="AE29" s="3187"/>
      <c r="AF29" s="3187"/>
      <c r="AG29" s="3187"/>
      <c r="AH29" s="3187"/>
      <c r="AI29" s="3187"/>
      <c r="AJ29" s="3187"/>
      <c r="AK29" s="3187"/>
      <c r="AL29" s="3187"/>
      <c r="AM29" s="3187"/>
      <c r="AN29" s="3187"/>
      <c r="AO29" s="3187"/>
      <c r="AP29" s="3188"/>
      <c r="AQ29" s="25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8"/>
    </row>
    <row r="30" spans="1:85" ht="13.5" customHeight="1">
      <c r="A30" s="248"/>
      <c r="B30" s="410"/>
      <c r="C30" s="3175"/>
      <c r="D30" s="3175"/>
      <c r="E30" s="3175"/>
      <c r="F30" s="3175"/>
      <c r="G30" s="3175"/>
      <c r="H30" s="411"/>
      <c r="I30" s="415"/>
      <c r="J30" s="3159" t="s">
        <v>506</v>
      </c>
      <c r="K30" s="3159"/>
      <c r="L30" s="3159"/>
      <c r="M30" s="3159"/>
      <c r="N30" s="400"/>
      <c r="O30" s="3162"/>
      <c r="P30" s="3163"/>
      <c r="Q30" s="3163"/>
      <c r="R30" s="3163"/>
      <c r="S30" s="3163"/>
      <c r="T30" s="3163"/>
      <c r="U30" s="3163"/>
      <c r="V30" s="3163"/>
      <c r="W30" s="3163"/>
      <c r="X30" s="3163"/>
      <c r="Y30" s="3163"/>
      <c r="Z30" s="3163"/>
      <c r="AA30" s="3163"/>
      <c r="AB30" s="3163"/>
      <c r="AC30" s="3164"/>
      <c r="AD30" s="3162"/>
      <c r="AE30" s="3163"/>
      <c r="AF30" s="3163"/>
      <c r="AG30" s="3163"/>
      <c r="AH30" s="3163"/>
      <c r="AI30" s="3163"/>
      <c r="AJ30" s="3163"/>
      <c r="AK30" s="3163"/>
      <c r="AL30" s="3163"/>
      <c r="AM30" s="3163"/>
      <c r="AN30" s="3163"/>
      <c r="AO30" s="3163"/>
      <c r="AP30" s="3164"/>
      <c r="AQ30" s="259"/>
      <c r="AR30" s="415"/>
      <c r="AS30" s="3283" t="s">
        <v>507</v>
      </c>
      <c r="AT30" s="3283"/>
      <c r="AU30" s="3283"/>
      <c r="AV30" s="3283"/>
      <c r="AW30" s="3283"/>
      <c r="AX30" s="400"/>
      <c r="AY30" s="396" t="s">
        <v>503</v>
      </c>
      <c r="AZ30" s="3283" t="s">
        <v>508</v>
      </c>
      <c r="BA30" s="3283"/>
      <c r="BB30" s="3283"/>
      <c r="BC30" s="3283"/>
      <c r="BD30" s="397"/>
      <c r="BE30" s="3283" t="s">
        <v>509</v>
      </c>
      <c r="BF30" s="3283"/>
      <c r="BG30" s="3283"/>
      <c r="BH30" s="3283"/>
      <c r="BI30" s="3283"/>
      <c r="BJ30" s="3283"/>
      <c r="BK30" s="3283"/>
      <c r="BL30" s="3283"/>
      <c r="BM30" s="3283"/>
      <c r="BN30" s="3283"/>
      <c r="BO30" s="3286" t="s">
        <v>510</v>
      </c>
      <c r="BP30" s="3286"/>
      <c r="BQ30" s="3286"/>
      <c r="BR30" s="3286"/>
      <c r="BS30" s="3286"/>
      <c r="BT30" s="3286"/>
      <c r="BU30" s="3286"/>
      <c r="BV30" s="3286"/>
      <c r="BW30" s="3286"/>
      <c r="BX30" s="3283" t="s">
        <v>511</v>
      </c>
      <c r="BY30" s="3283"/>
      <c r="BZ30" s="3283"/>
      <c r="CA30" s="3283"/>
      <c r="CB30" s="3283"/>
      <c r="CC30" s="3283"/>
      <c r="CD30" s="3283"/>
      <c r="CE30" s="3283"/>
      <c r="CF30" s="3287"/>
      <c r="CG30" s="248"/>
    </row>
    <row r="31" spans="1:85" ht="13.5" customHeight="1">
      <c r="A31" s="248"/>
      <c r="B31" s="410"/>
      <c r="C31" s="3175"/>
      <c r="D31" s="3175"/>
      <c r="E31" s="3175"/>
      <c r="F31" s="3175"/>
      <c r="G31" s="3175"/>
      <c r="H31" s="411"/>
      <c r="I31" s="401"/>
      <c r="J31" s="3161"/>
      <c r="K31" s="3161"/>
      <c r="L31" s="3161"/>
      <c r="M31" s="3161"/>
      <c r="N31" s="402"/>
      <c r="O31" s="3168"/>
      <c r="P31" s="3169"/>
      <c r="Q31" s="3169"/>
      <c r="R31" s="3169"/>
      <c r="S31" s="3169"/>
      <c r="T31" s="3169"/>
      <c r="U31" s="3169"/>
      <c r="V31" s="3169"/>
      <c r="W31" s="3169"/>
      <c r="X31" s="3169"/>
      <c r="Y31" s="3169"/>
      <c r="Z31" s="3169"/>
      <c r="AA31" s="3169"/>
      <c r="AB31" s="3169"/>
      <c r="AC31" s="3170"/>
      <c r="AD31" s="3168"/>
      <c r="AE31" s="3169"/>
      <c r="AF31" s="3169"/>
      <c r="AG31" s="3169"/>
      <c r="AH31" s="3169"/>
      <c r="AI31" s="3169"/>
      <c r="AJ31" s="3169"/>
      <c r="AK31" s="3169"/>
      <c r="AL31" s="3169"/>
      <c r="AM31" s="3169"/>
      <c r="AN31" s="3169"/>
      <c r="AO31" s="3169"/>
      <c r="AP31" s="3170"/>
      <c r="AQ31" s="259"/>
      <c r="AR31" s="410"/>
      <c r="AS31" s="3284"/>
      <c r="AT31" s="3284"/>
      <c r="AU31" s="3284"/>
      <c r="AV31" s="3284"/>
      <c r="AW31" s="3284"/>
      <c r="AX31" s="411"/>
      <c r="AY31" s="413"/>
      <c r="AZ31" s="3284"/>
      <c r="BA31" s="3284"/>
      <c r="BB31" s="3284"/>
      <c r="BC31" s="3284"/>
      <c r="BD31" s="414"/>
      <c r="BE31" s="3285"/>
      <c r="BF31" s="3285"/>
      <c r="BG31" s="3285"/>
      <c r="BH31" s="3285"/>
      <c r="BI31" s="3285"/>
      <c r="BJ31" s="3285"/>
      <c r="BK31" s="3285"/>
      <c r="BL31" s="3285"/>
      <c r="BM31" s="3285"/>
      <c r="BN31" s="3285"/>
      <c r="BO31" s="3286"/>
      <c r="BP31" s="3286"/>
      <c r="BQ31" s="3286"/>
      <c r="BR31" s="3286"/>
      <c r="BS31" s="3286"/>
      <c r="BT31" s="3286"/>
      <c r="BU31" s="3286"/>
      <c r="BV31" s="3286"/>
      <c r="BW31" s="3286"/>
      <c r="BX31" s="3285"/>
      <c r="BY31" s="3285"/>
      <c r="BZ31" s="3285"/>
      <c r="CA31" s="3285"/>
      <c r="CB31" s="3285"/>
      <c r="CC31" s="3285"/>
      <c r="CD31" s="3285"/>
      <c r="CE31" s="3285"/>
      <c r="CF31" s="3288"/>
      <c r="CG31" s="248"/>
    </row>
    <row r="32" spans="1:85" ht="13.5" customHeight="1">
      <c r="A32" s="248"/>
      <c r="B32" s="410"/>
      <c r="C32" s="3175"/>
      <c r="D32" s="3175"/>
      <c r="E32" s="3175"/>
      <c r="F32" s="3175"/>
      <c r="G32" s="3175"/>
      <c r="H32" s="411"/>
      <c r="I32" s="410"/>
      <c r="J32" s="3159" t="s">
        <v>512</v>
      </c>
      <c r="K32" s="3159"/>
      <c r="L32" s="3159"/>
      <c r="M32" s="3159"/>
      <c r="N32" s="411"/>
      <c r="O32" s="3162"/>
      <c r="P32" s="3163"/>
      <c r="Q32" s="3163"/>
      <c r="R32" s="3163"/>
      <c r="S32" s="3163"/>
      <c r="T32" s="3163"/>
      <c r="U32" s="3163"/>
      <c r="V32" s="3163"/>
      <c r="W32" s="3163"/>
      <c r="X32" s="3163"/>
      <c r="Y32" s="3163"/>
      <c r="Z32" s="3163"/>
      <c r="AA32" s="3163"/>
      <c r="AB32" s="3163"/>
      <c r="AC32" s="3164"/>
      <c r="AD32" s="3162"/>
      <c r="AE32" s="3163"/>
      <c r="AF32" s="3163"/>
      <c r="AG32" s="3163"/>
      <c r="AH32" s="3163"/>
      <c r="AI32" s="3163"/>
      <c r="AJ32" s="3163"/>
      <c r="AK32" s="3163"/>
      <c r="AL32" s="3163"/>
      <c r="AM32" s="3163"/>
      <c r="AN32" s="3163"/>
      <c r="AO32" s="3163"/>
      <c r="AP32" s="3164"/>
      <c r="AQ32" s="259"/>
      <c r="AR32" s="410"/>
      <c r="AS32" s="3284"/>
      <c r="AT32" s="3284"/>
      <c r="AU32" s="3284"/>
      <c r="AV32" s="3284"/>
      <c r="AW32" s="3284"/>
      <c r="AX32" s="411"/>
      <c r="AY32" s="260"/>
      <c r="AZ32" s="3284"/>
      <c r="BA32" s="3284"/>
      <c r="BB32" s="3284"/>
      <c r="BC32" s="3284"/>
      <c r="BD32" s="411"/>
      <c r="BE32" s="3278" t="s">
        <v>513</v>
      </c>
      <c r="BF32" s="3278"/>
      <c r="BG32" s="3278"/>
      <c r="BH32" s="3278"/>
      <c r="BI32" s="3278"/>
      <c r="BJ32" s="3278"/>
      <c r="BK32" s="3278"/>
      <c r="BL32" s="3278"/>
      <c r="BM32" s="3278"/>
      <c r="BN32" s="3278"/>
      <c r="BO32" s="3280" t="s">
        <v>513</v>
      </c>
      <c r="BP32" s="3280"/>
      <c r="BQ32" s="3280"/>
      <c r="BR32" s="3280"/>
      <c r="BS32" s="3280"/>
      <c r="BT32" s="3280"/>
      <c r="BU32" s="3280"/>
      <c r="BV32" s="3280"/>
      <c r="BW32" s="3280"/>
      <c r="BX32" s="3278" t="s">
        <v>513</v>
      </c>
      <c r="BY32" s="3278"/>
      <c r="BZ32" s="3278"/>
      <c r="CA32" s="3278"/>
      <c r="CB32" s="3278"/>
      <c r="CC32" s="3278"/>
      <c r="CD32" s="3278"/>
      <c r="CE32" s="3278"/>
      <c r="CF32" s="3281"/>
      <c r="CG32" s="248"/>
    </row>
    <row r="33" spans="1:85" ht="13.5" customHeight="1">
      <c r="A33" s="248"/>
      <c r="B33" s="401"/>
      <c r="C33" s="3176"/>
      <c r="D33" s="3176"/>
      <c r="E33" s="3176"/>
      <c r="F33" s="3176"/>
      <c r="G33" s="3176"/>
      <c r="H33" s="402"/>
      <c r="I33" s="401"/>
      <c r="J33" s="3161"/>
      <c r="K33" s="3161"/>
      <c r="L33" s="3161"/>
      <c r="M33" s="3161"/>
      <c r="N33" s="402"/>
      <c r="O33" s="3168"/>
      <c r="P33" s="3169"/>
      <c r="Q33" s="3169"/>
      <c r="R33" s="3169"/>
      <c r="S33" s="3169"/>
      <c r="T33" s="3169"/>
      <c r="U33" s="3169"/>
      <c r="V33" s="3169"/>
      <c r="W33" s="3169"/>
      <c r="X33" s="3169"/>
      <c r="Y33" s="3169"/>
      <c r="Z33" s="3169"/>
      <c r="AA33" s="3169"/>
      <c r="AB33" s="3169"/>
      <c r="AC33" s="3170"/>
      <c r="AD33" s="3168"/>
      <c r="AE33" s="3169"/>
      <c r="AF33" s="3169"/>
      <c r="AG33" s="3169"/>
      <c r="AH33" s="3169"/>
      <c r="AI33" s="3169"/>
      <c r="AJ33" s="3169"/>
      <c r="AK33" s="3169"/>
      <c r="AL33" s="3169"/>
      <c r="AM33" s="3169"/>
      <c r="AN33" s="3169"/>
      <c r="AO33" s="3169"/>
      <c r="AP33" s="3170"/>
      <c r="AQ33" s="250"/>
      <c r="AR33" s="410"/>
      <c r="AS33" s="3284"/>
      <c r="AT33" s="3284"/>
      <c r="AU33" s="3284"/>
      <c r="AV33" s="3284"/>
      <c r="AW33" s="3284"/>
      <c r="AX33" s="411"/>
      <c r="AY33" s="260"/>
      <c r="AZ33" s="3284"/>
      <c r="BA33" s="3284"/>
      <c r="BB33" s="3284"/>
      <c r="BC33" s="3284"/>
      <c r="BD33" s="411"/>
      <c r="BE33" s="3279"/>
      <c r="BF33" s="3279"/>
      <c r="BG33" s="3279"/>
      <c r="BH33" s="3279"/>
      <c r="BI33" s="3279"/>
      <c r="BJ33" s="3279"/>
      <c r="BK33" s="3279"/>
      <c r="BL33" s="3279"/>
      <c r="BM33" s="3279"/>
      <c r="BN33" s="3279"/>
      <c r="BO33" s="3280"/>
      <c r="BP33" s="3280"/>
      <c r="BQ33" s="3280"/>
      <c r="BR33" s="3280"/>
      <c r="BS33" s="3280"/>
      <c r="BT33" s="3280"/>
      <c r="BU33" s="3280"/>
      <c r="BV33" s="3280"/>
      <c r="BW33" s="3280"/>
      <c r="BX33" s="3279"/>
      <c r="BY33" s="3279"/>
      <c r="BZ33" s="3279"/>
      <c r="CA33" s="3279"/>
      <c r="CB33" s="3279"/>
      <c r="CC33" s="3279"/>
      <c r="CD33" s="3279"/>
      <c r="CE33" s="3279"/>
      <c r="CF33" s="3282"/>
      <c r="CG33" s="248"/>
    </row>
    <row r="34" spans="1:85" ht="13.5" customHeight="1">
      <c r="A34" s="248"/>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50"/>
      <c r="AR34" s="410"/>
      <c r="AS34" s="3284"/>
      <c r="AT34" s="3284"/>
      <c r="AU34" s="3284"/>
      <c r="AV34" s="3284"/>
      <c r="AW34" s="3284"/>
      <c r="AX34" s="411"/>
      <c r="AY34" s="3289" t="s">
        <v>514</v>
      </c>
      <c r="AZ34" s="3290"/>
      <c r="BA34" s="3290"/>
      <c r="BB34" s="3290"/>
      <c r="BC34" s="3290"/>
      <c r="BD34" s="3291"/>
      <c r="BE34" s="3183" t="s">
        <v>515</v>
      </c>
      <c r="BF34" s="3184"/>
      <c r="BG34" s="3184"/>
      <c r="BH34" s="3184"/>
      <c r="BI34" s="3184"/>
      <c r="BJ34" s="3184"/>
      <c r="BK34" s="3184"/>
      <c r="BL34" s="3183" t="s">
        <v>509</v>
      </c>
      <c r="BM34" s="3184"/>
      <c r="BN34" s="3184"/>
      <c r="BO34" s="3184"/>
      <c r="BP34" s="3184"/>
      <c r="BQ34" s="3184"/>
      <c r="BR34" s="3184"/>
      <c r="BS34" s="3185"/>
      <c r="BT34" s="3183" t="s">
        <v>510</v>
      </c>
      <c r="BU34" s="3184"/>
      <c r="BV34" s="3184"/>
      <c r="BW34" s="3184"/>
      <c r="BX34" s="3184"/>
      <c r="BY34" s="3184"/>
      <c r="BZ34" s="3185"/>
      <c r="CA34" s="3183" t="s">
        <v>511</v>
      </c>
      <c r="CB34" s="3184"/>
      <c r="CC34" s="3184"/>
      <c r="CD34" s="3184"/>
      <c r="CE34" s="3184"/>
      <c r="CF34" s="3185"/>
      <c r="CG34" s="248"/>
    </row>
    <row r="35" spans="1:85" ht="13.5" customHeight="1">
      <c r="A35" s="248"/>
      <c r="B35" s="415"/>
      <c r="C35" s="3283" t="s">
        <v>516</v>
      </c>
      <c r="D35" s="3283"/>
      <c r="E35" s="3283"/>
      <c r="F35" s="3283"/>
      <c r="G35" s="3283"/>
      <c r="H35" s="400"/>
      <c r="I35" s="396" t="s">
        <v>503</v>
      </c>
      <c r="J35" s="3283" t="s">
        <v>508</v>
      </c>
      <c r="K35" s="3283"/>
      <c r="L35" s="3283"/>
      <c r="M35" s="3283"/>
      <c r="N35" s="397"/>
      <c r="O35" s="3289" t="s">
        <v>509</v>
      </c>
      <c r="P35" s="3283"/>
      <c r="Q35" s="3283"/>
      <c r="R35" s="3283"/>
      <c r="S35" s="3283"/>
      <c r="T35" s="3283"/>
      <c r="U35" s="3283"/>
      <c r="V35" s="3283"/>
      <c r="W35" s="3283"/>
      <c r="X35" s="3287"/>
      <c r="Y35" s="3286" t="s">
        <v>510</v>
      </c>
      <c r="Z35" s="3286"/>
      <c r="AA35" s="3286"/>
      <c r="AB35" s="3286"/>
      <c r="AC35" s="3286"/>
      <c r="AD35" s="3286"/>
      <c r="AE35" s="3286"/>
      <c r="AF35" s="3286"/>
      <c r="AG35" s="3286"/>
      <c r="AH35" s="3283" t="s">
        <v>511</v>
      </c>
      <c r="AI35" s="3283"/>
      <c r="AJ35" s="3283"/>
      <c r="AK35" s="3283"/>
      <c r="AL35" s="3283"/>
      <c r="AM35" s="3283"/>
      <c r="AN35" s="3283"/>
      <c r="AO35" s="3283"/>
      <c r="AP35" s="3287"/>
      <c r="AQ35" s="250"/>
      <c r="AR35" s="410"/>
      <c r="AS35" s="3284"/>
      <c r="AT35" s="3284"/>
      <c r="AU35" s="3284"/>
      <c r="AV35" s="3284"/>
      <c r="AW35" s="3284"/>
      <c r="AX35" s="411"/>
      <c r="AY35" s="3292"/>
      <c r="AZ35" s="3293"/>
      <c r="BA35" s="3293"/>
      <c r="BB35" s="3293"/>
      <c r="BC35" s="3293"/>
      <c r="BD35" s="3294"/>
      <c r="BE35" s="3186"/>
      <c r="BF35" s="3187"/>
      <c r="BG35" s="3187"/>
      <c r="BH35" s="3187"/>
      <c r="BI35" s="3187"/>
      <c r="BJ35" s="3187"/>
      <c r="BK35" s="3187"/>
      <c r="BL35" s="3186"/>
      <c r="BM35" s="3187"/>
      <c r="BN35" s="3187"/>
      <c r="BO35" s="3187"/>
      <c r="BP35" s="3187"/>
      <c r="BQ35" s="3187"/>
      <c r="BR35" s="3187"/>
      <c r="BS35" s="3188"/>
      <c r="BT35" s="3186"/>
      <c r="BU35" s="3187"/>
      <c r="BV35" s="3187"/>
      <c r="BW35" s="3187"/>
      <c r="BX35" s="3187"/>
      <c r="BY35" s="3187"/>
      <c r="BZ35" s="3188"/>
      <c r="CA35" s="3186"/>
      <c r="CB35" s="3187"/>
      <c r="CC35" s="3187"/>
      <c r="CD35" s="3187"/>
      <c r="CE35" s="3187"/>
      <c r="CF35" s="3188"/>
      <c r="CG35" s="248"/>
    </row>
    <row r="36" spans="1:85" ht="13.5" customHeight="1">
      <c r="A36" s="248"/>
      <c r="B36" s="410"/>
      <c r="C36" s="3284"/>
      <c r="D36" s="3284"/>
      <c r="E36" s="3284"/>
      <c r="F36" s="3284"/>
      <c r="G36" s="3284"/>
      <c r="H36" s="411"/>
      <c r="I36" s="413"/>
      <c r="J36" s="3284"/>
      <c r="K36" s="3284"/>
      <c r="L36" s="3284"/>
      <c r="M36" s="3284"/>
      <c r="N36" s="414"/>
      <c r="O36" s="3302"/>
      <c r="P36" s="3285"/>
      <c r="Q36" s="3285"/>
      <c r="R36" s="3285"/>
      <c r="S36" s="3285"/>
      <c r="T36" s="3285"/>
      <c r="U36" s="3285"/>
      <c r="V36" s="3285"/>
      <c r="W36" s="3285"/>
      <c r="X36" s="3288"/>
      <c r="Y36" s="3286"/>
      <c r="Z36" s="3286"/>
      <c r="AA36" s="3286"/>
      <c r="AB36" s="3286"/>
      <c r="AC36" s="3286"/>
      <c r="AD36" s="3286"/>
      <c r="AE36" s="3286"/>
      <c r="AF36" s="3286"/>
      <c r="AG36" s="3286"/>
      <c r="AH36" s="3285"/>
      <c r="AI36" s="3285"/>
      <c r="AJ36" s="3285"/>
      <c r="AK36" s="3285"/>
      <c r="AL36" s="3285"/>
      <c r="AM36" s="3285"/>
      <c r="AN36" s="3285"/>
      <c r="AO36" s="3285"/>
      <c r="AP36" s="3288"/>
      <c r="AQ36" s="250"/>
      <c r="AR36" s="410"/>
      <c r="AS36" s="3284"/>
      <c r="AT36" s="3284"/>
      <c r="AU36" s="3284"/>
      <c r="AV36" s="3284"/>
      <c r="AW36" s="3284"/>
      <c r="AX36" s="411"/>
      <c r="AY36" s="3292"/>
      <c r="AZ36" s="3293"/>
      <c r="BA36" s="3293"/>
      <c r="BB36" s="3293"/>
      <c r="BC36" s="3293"/>
      <c r="BD36" s="3294"/>
      <c r="BE36" s="3303"/>
      <c r="BF36" s="3235"/>
      <c r="BG36" s="3235"/>
      <c r="BH36" s="3235"/>
      <c r="BI36" s="3235"/>
      <c r="BJ36" s="3235"/>
      <c r="BK36" s="3235"/>
      <c r="BL36" s="3303"/>
      <c r="BM36" s="3235"/>
      <c r="BN36" s="3235"/>
      <c r="BO36" s="3235"/>
      <c r="BP36" s="3235"/>
      <c r="BQ36" s="3235"/>
      <c r="BR36" s="3235"/>
      <c r="BS36" s="3236"/>
      <c r="BT36" s="3303"/>
      <c r="BU36" s="3235"/>
      <c r="BV36" s="3235"/>
      <c r="BW36" s="3235"/>
      <c r="BX36" s="3235"/>
      <c r="BY36" s="3235"/>
      <c r="BZ36" s="3236"/>
      <c r="CA36" s="3303"/>
      <c r="CB36" s="3235"/>
      <c r="CC36" s="3235"/>
      <c r="CD36" s="3235"/>
      <c r="CE36" s="3235"/>
      <c r="CF36" s="3236"/>
      <c r="CG36" s="248"/>
    </row>
    <row r="37" spans="1:85" ht="13.5" customHeight="1">
      <c r="A37" s="248"/>
      <c r="B37" s="410"/>
      <c r="C37" s="3284"/>
      <c r="D37" s="3284"/>
      <c r="E37" s="3284"/>
      <c r="F37" s="3284"/>
      <c r="G37" s="3284"/>
      <c r="H37" s="411"/>
      <c r="I37" s="260"/>
      <c r="J37" s="3284"/>
      <c r="K37" s="3284"/>
      <c r="L37" s="3284"/>
      <c r="M37" s="3284"/>
      <c r="N37" s="411"/>
      <c r="O37" s="3298" t="s">
        <v>513</v>
      </c>
      <c r="P37" s="3278"/>
      <c r="Q37" s="3278"/>
      <c r="R37" s="3278"/>
      <c r="S37" s="3278"/>
      <c r="T37" s="3278"/>
      <c r="U37" s="3278"/>
      <c r="V37" s="3278"/>
      <c r="W37" s="3278"/>
      <c r="X37" s="3281"/>
      <c r="Y37" s="3280" t="s">
        <v>513</v>
      </c>
      <c r="Z37" s="3280"/>
      <c r="AA37" s="3280"/>
      <c r="AB37" s="3280"/>
      <c r="AC37" s="3280"/>
      <c r="AD37" s="3280"/>
      <c r="AE37" s="3280"/>
      <c r="AF37" s="3280"/>
      <c r="AG37" s="3280"/>
      <c r="AH37" s="3278" t="s">
        <v>513</v>
      </c>
      <c r="AI37" s="3278"/>
      <c r="AJ37" s="3278"/>
      <c r="AK37" s="3278"/>
      <c r="AL37" s="3278"/>
      <c r="AM37" s="3278"/>
      <c r="AN37" s="3278"/>
      <c r="AO37" s="3278"/>
      <c r="AP37" s="3281"/>
      <c r="AQ37" s="250"/>
      <c r="AR37" s="401"/>
      <c r="AS37" s="3285"/>
      <c r="AT37" s="3285"/>
      <c r="AU37" s="3285"/>
      <c r="AV37" s="3285"/>
      <c r="AW37" s="3285"/>
      <c r="AX37" s="402"/>
      <c r="AY37" s="3295"/>
      <c r="AZ37" s="3296"/>
      <c r="BA37" s="3296"/>
      <c r="BB37" s="3296"/>
      <c r="BC37" s="3296"/>
      <c r="BD37" s="3297"/>
      <c r="BE37" s="3250"/>
      <c r="BF37" s="3240"/>
      <c r="BG37" s="3240"/>
      <c r="BH37" s="3240"/>
      <c r="BI37" s="3240"/>
      <c r="BJ37" s="3240"/>
      <c r="BK37" s="3240"/>
      <c r="BL37" s="3250"/>
      <c r="BM37" s="3240"/>
      <c r="BN37" s="3240"/>
      <c r="BO37" s="3240"/>
      <c r="BP37" s="3240"/>
      <c r="BQ37" s="3240"/>
      <c r="BR37" s="3240"/>
      <c r="BS37" s="3241"/>
      <c r="BT37" s="3250"/>
      <c r="BU37" s="3240"/>
      <c r="BV37" s="3240"/>
      <c r="BW37" s="3240"/>
      <c r="BX37" s="3240"/>
      <c r="BY37" s="3240"/>
      <c r="BZ37" s="3241"/>
      <c r="CA37" s="3250"/>
      <c r="CB37" s="3240"/>
      <c r="CC37" s="3240"/>
      <c r="CD37" s="3240"/>
      <c r="CE37" s="3240"/>
      <c r="CF37" s="3241"/>
      <c r="CG37" s="248"/>
    </row>
    <row r="38" spans="1:85" ht="13.5" customHeight="1">
      <c r="A38" s="248"/>
      <c r="B38" s="410"/>
      <c r="C38" s="3284"/>
      <c r="D38" s="3284"/>
      <c r="E38" s="3284"/>
      <c r="F38" s="3284"/>
      <c r="G38" s="3284"/>
      <c r="H38" s="411"/>
      <c r="I38" s="260"/>
      <c r="J38" s="3284"/>
      <c r="K38" s="3284"/>
      <c r="L38" s="3284"/>
      <c r="M38" s="3284"/>
      <c r="N38" s="411"/>
      <c r="O38" s="3299"/>
      <c r="P38" s="3279"/>
      <c r="Q38" s="3279"/>
      <c r="R38" s="3279"/>
      <c r="S38" s="3279"/>
      <c r="T38" s="3279"/>
      <c r="U38" s="3279"/>
      <c r="V38" s="3279"/>
      <c r="W38" s="3279"/>
      <c r="X38" s="3282"/>
      <c r="Y38" s="3280"/>
      <c r="Z38" s="3280"/>
      <c r="AA38" s="3280"/>
      <c r="AB38" s="3280"/>
      <c r="AC38" s="3280"/>
      <c r="AD38" s="3280"/>
      <c r="AE38" s="3280"/>
      <c r="AF38" s="3280"/>
      <c r="AG38" s="3280"/>
      <c r="AH38" s="3279"/>
      <c r="AI38" s="3279"/>
      <c r="AJ38" s="3279"/>
      <c r="AK38" s="3279"/>
      <c r="AL38" s="3279"/>
      <c r="AM38" s="3279"/>
      <c r="AN38" s="3279"/>
      <c r="AO38" s="3279"/>
      <c r="AP38" s="3282"/>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48"/>
    </row>
    <row r="39" spans="1:85" ht="13.5" customHeight="1">
      <c r="A39" s="248"/>
      <c r="B39" s="410"/>
      <c r="C39" s="3284"/>
      <c r="D39" s="3284"/>
      <c r="E39" s="3284"/>
      <c r="F39" s="3284"/>
      <c r="G39" s="3284"/>
      <c r="H39" s="411"/>
      <c r="I39" s="3289" t="s">
        <v>514</v>
      </c>
      <c r="J39" s="3208"/>
      <c r="K39" s="3208"/>
      <c r="L39" s="3208"/>
      <c r="M39" s="3208"/>
      <c r="N39" s="3209"/>
      <c r="O39" s="3183" t="s">
        <v>439</v>
      </c>
      <c r="P39" s="3184"/>
      <c r="Q39" s="3184"/>
      <c r="R39" s="3185"/>
      <c r="S39" s="3183" t="s">
        <v>515</v>
      </c>
      <c r="T39" s="3184"/>
      <c r="U39" s="3184"/>
      <c r="V39" s="3184"/>
      <c r="W39" s="3184"/>
      <c r="X39" s="3184"/>
      <c r="Y39" s="3185"/>
      <c r="Z39" s="3183" t="s">
        <v>509</v>
      </c>
      <c r="AA39" s="3184"/>
      <c r="AB39" s="3184"/>
      <c r="AC39" s="3184"/>
      <c r="AD39" s="3184"/>
      <c r="AE39" s="3184"/>
      <c r="AF39" s="3183" t="s">
        <v>510</v>
      </c>
      <c r="AG39" s="3184"/>
      <c r="AH39" s="3184"/>
      <c r="AI39" s="3184"/>
      <c r="AJ39" s="3184"/>
      <c r="AK39" s="3185"/>
      <c r="AL39" s="3184" t="s">
        <v>511</v>
      </c>
      <c r="AM39" s="3184"/>
      <c r="AN39" s="3184"/>
      <c r="AO39" s="3184"/>
      <c r="AP39" s="3185"/>
      <c r="AQ39" s="250"/>
      <c r="AR39" s="3304" t="s">
        <v>517</v>
      </c>
      <c r="AS39" s="3305"/>
      <c r="AT39" s="3305"/>
      <c r="AU39" s="3305"/>
      <c r="AV39" s="3305"/>
      <c r="AW39" s="3305"/>
      <c r="AX39" s="3305"/>
      <c r="AY39" s="3305"/>
      <c r="AZ39" s="3306"/>
      <c r="BA39" s="3183"/>
      <c r="BB39" s="3184"/>
      <c r="BC39" s="3184"/>
      <c r="BD39" s="3184"/>
      <c r="BE39" s="3184"/>
      <c r="BF39" s="3184"/>
      <c r="BG39" s="3184"/>
      <c r="BH39" s="3184"/>
      <c r="BI39" s="3184"/>
      <c r="BJ39" s="3184"/>
      <c r="BK39" s="3185"/>
      <c r="BL39" s="249"/>
      <c r="BM39" s="3304" t="s">
        <v>518</v>
      </c>
      <c r="BN39" s="3305"/>
      <c r="BO39" s="3305"/>
      <c r="BP39" s="3305"/>
      <c r="BQ39" s="3305"/>
      <c r="BR39" s="3305"/>
      <c r="BS39" s="3305"/>
      <c r="BT39" s="3305"/>
      <c r="BU39" s="3306"/>
      <c r="BV39" s="3183"/>
      <c r="BW39" s="3184"/>
      <c r="BX39" s="3184"/>
      <c r="BY39" s="3184"/>
      <c r="BZ39" s="3184"/>
      <c r="CA39" s="3184"/>
      <c r="CB39" s="3184"/>
      <c r="CC39" s="3184"/>
      <c r="CD39" s="3184"/>
      <c r="CE39" s="3184"/>
      <c r="CF39" s="3185"/>
      <c r="CG39" s="248"/>
    </row>
    <row r="40" spans="1:85" ht="13.5" customHeight="1">
      <c r="A40" s="248"/>
      <c r="B40" s="410"/>
      <c r="C40" s="3284"/>
      <c r="D40" s="3284"/>
      <c r="E40" s="3284"/>
      <c r="F40" s="3284"/>
      <c r="G40" s="3284"/>
      <c r="H40" s="411"/>
      <c r="I40" s="3300"/>
      <c r="J40" s="3171"/>
      <c r="K40" s="3171"/>
      <c r="L40" s="3171"/>
      <c r="M40" s="3171"/>
      <c r="N40" s="3301"/>
      <c r="O40" s="3186"/>
      <c r="P40" s="3187"/>
      <c r="Q40" s="3187"/>
      <c r="R40" s="3188"/>
      <c r="S40" s="3186"/>
      <c r="T40" s="3187"/>
      <c r="U40" s="3187"/>
      <c r="V40" s="3187"/>
      <c r="W40" s="3187"/>
      <c r="X40" s="3187"/>
      <c r="Y40" s="3188"/>
      <c r="Z40" s="3186"/>
      <c r="AA40" s="3187"/>
      <c r="AB40" s="3187"/>
      <c r="AC40" s="3187"/>
      <c r="AD40" s="3187"/>
      <c r="AE40" s="3187"/>
      <c r="AF40" s="3186"/>
      <c r="AG40" s="3187"/>
      <c r="AH40" s="3187"/>
      <c r="AI40" s="3187"/>
      <c r="AJ40" s="3187"/>
      <c r="AK40" s="3188"/>
      <c r="AL40" s="3187"/>
      <c r="AM40" s="3187"/>
      <c r="AN40" s="3187"/>
      <c r="AO40" s="3187"/>
      <c r="AP40" s="3188"/>
      <c r="AQ40" s="250"/>
      <c r="AR40" s="3307"/>
      <c r="AS40" s="3308"/>
      <c r="AT40" s="3308"/>
      <c r="AU40" s="3308"/>
      <c r="AV40" s="3308"/>
      <c r="AW40" s="3308"/>
      <c r="AX40" s="3308"/>
      <c r="AY40" s="3308"/>
      <c r="AZ40" s="3309"/>
      <c r="BA40" s="3310"/>
      <c r="BB40" s="3311"/>
      <c r="BC40" s="3311"/>
      <c r="BD40" s="3311"/>
      <c r="BE40" s="3311"/>
      <c r="BF40" s="3311"/>
      <c r="BG40" s="3311"/>
      <c r="BH40" s="3311"/>
      <c r="BI40" s="3311"/>
      <c r="BJ40" s="3311"/>
      <c r="BK40" s="3312"/>
      <c r="BL40" s="249"/>
      <c r="BM40" s="3307"/>
      <c r="BN40" s="3308"/>
      <c r="BO40" s="3308"/>
      <c r="BP40" s="3308"/>
      <c r="BQ40" s="3308"/>
      <c r="BR40" s="3308"/>
      <c r="BS40" s="3308"/>
      <c r="BT40" s="3308"/>
      <c r="BU40" s="3309"/>
      <c r="BV40" s="3310"/>
      <c r="BW40" s="3311"/>
      <c r="BX40" s="3311"/>
      <c r="BY40" s="3311"/>
      <c r="BZ40" s="3311"/>
      <c r="CA40" s="3311"/>
      <c r="CB40" s="3311"/>
      <c r="CC40" s="3311"/>
      <c r="CD40" s="3311"/>
      <c r="CE40" s="3311"/>
      <c r="CF40" s="3312"/>
      <c r="CG40" s="248"/>
    </row>
    <row r="41" spans="1:85" ht="13.5" customHeight="1">
      <c r="A41" s="248"/>
      <c r="B41" s="410"/>
      <c r="C41" s="3284"/>
      <c r="D41" s="3284"/>
      <c r="E41" s="3284"/>
      <c r="F41" s="3284"/>
      <c r="G41" s="3284"/>
      <c r="H41" s="411"/>
      <c r="I41" s="3300"/>
      <c r="J41" s="3171"/>
      <c r="K41" s="3171"/>
      <c r="L41" s="3171"/>
      <c r="M41" s="3171"/>
      <c r="N41" s="3301"/>
      <c r="O41" s="3313" t="s">
        <v>506</v>
      </c>
      <c r="P41" s="3314"/>
      <c r="Q41" s="3314"/>
      <c r="R41" s="3315"/>
      <c r="S41" s="3303"/>
      <c r="T41" s="3235"/>
      <c r="U41" s="3235"/>
      <c r="V41" s="3235"/>
      <c r="W41" s="3235"/>
      <c r="X41" s="3235"/>
      <c r="Y41" s="3236"/>
      <c r="Z41" s="3303"/>
      <c r="AA41" s="3235"/>
      <c r="AB41" s="3235"/>
      <c r="AC41" s="3235"/>
      <c r="AD41" s="3235"/>
      <c r="AE41" s="3235"/>
      <c r="AF41" s="3303"/>
      <c r="AG41" s="3235"/>
      <c r="AH41" s="3235"/>
      <c r="AI41" s="3235"/>
      <c r="AJ41" s="3235"/>
      <c r="AK41" s="3236"/>
      <c r="AL41" s="3235"/>
      <c r="AM41" s="3235"/>
      <c r="AN41" s="3235"/>
      <c r="AO41" s="3235"/>
      <c r="AP41" s="3236"/>
      <c r="AQ41" s="250"/>
      <c r="AR41" s="261"/>
      <c r="AS41" s="250"/>
      <c r="AT41" s="3319" t="s">
        <v>519</v>
      </c>
      <c r="AU41" s="3320"/>
      <c r="AV41" s="3320"/>
      <c r="AW41" s="3320"/>
      <c r="AX41" s="3320"/>
      <c r="AY41" s="3320"/>
      <c r="AZ41" s="3321"/>
      <c r="BA41" s="3183"/>
      <c r="BB41" s="3184"/>
      <c r="BC41" s="3184"/>
      <c r="BD41" s="3184"/>
      <c r="BE41" s="3184"/>
      <c r="BF41" s="3184"/>
      <c r="BG41" s="3184"/>
      <c r="BH41" s="3184"/>
      <c r="BI41" s="3184"/>
      <c r="BJ41" s="3184"/>
      <c r="BK41" s="3185"/>
      <c r="BL41" s="249"/>
      <c r="BM41" s="3304" t="s">
        <v>520</v>
      </c>
      <c r="BN41" s="3305"/>
      <c r="BO41" s="3305"/>
      <c r="BP41" s="3305"/>
      <c r="BQ41" s="3305"/>
      <c r="BR41" s="3305"/>
      <c r="BS41" s="3305"/>
      <c r="BT41" s="3305"/>
      <c r="BU41" s="3306"/>
      <c r="BV41" s="3183"/>
      <c r="BW41" s="3184"/>
      <c r="BX41" s="3184"/>
      <c r="BY41" s="3184"/>
      <c r="BZ41" s="3184"/>
      <c r="CA41" s="3184"/>
      <c r="CB41" s="3184"/>
      <c r="CC41" s="3184"/>
      <c r="CD41" s="3184"/>
      <c r="CE41" s="3184"/>
      <c r="CF41" s="3185"/>
      <c r="CG41" s="248"/>
    </row>
    <row r="42" spans="1:85" ht="13.5" customHeight="1">
      <c r="A42" s="248"/>
      <c r="B42" s="410"/>
      <c r="C42" s="3284"/>
      <c r="D42" s="3284"/>
      <c r="E42" s="3284"/>
      <c r="F42" s="3284"/>
      <c r="G42" s="3284"/>
      <c r="H42" s="411"/>
      <c r="I42" s="3300"/>
      <c r="J42" s="3171"/>
      <c r="K42" s="3171"/>
      <c r="L42" s="3171"/>
      <c r="M42" s="3171"/>
      <c r="N42" s="3301"/>
      <c r="O42" s="3316"/>
      <c r="P42" s="3317"/>
      <c r="Q42" s="3317"/>
      <c r="R42" s="3318"/>
      <c r="S42" s="3250"/>
      <c r="T42" s="3240"/>
      <c r="U42" s="3240"/>
      <c r="V42" s="3240"/>
      <c r="W42" s="3240"/>
      <c r="X42" s="3240"/>
      <c r="Y42" s="3241"/>
      <c r="Z42" s="3250"/>
      <c r="AA42" s="3240"/>
      <c r="AB42" s="3240"/>
      <c r="AC42" s="3240"/>
      <c r="AD42" s="3240"/>
      <c r="AE42" s="3240"/>
      <c r="AF42" s="3250"/>
      <c r="AG42" s="3240"/>
      <c r="AH42" s="3240"/>
      <c r="AI42" s="3240"/>
      <c r="AJ42" s="3240"/>
      <c r="AK42" s="3241"/>
      <c r="AL42" s="3240"/>
      <c r="AM42" s="3240"/>
      <c r="AN42" s="3240"/>
      <c r="AO42" s="3240"/>
      <c r="AP42" s="3241"/>
      <c r="AQ42" s="250"/>
      <c r="AR42" s="261"/>
      <c r="AS42" s="250"/>
      <c r="AT42" s="3322"/>
      <c r="AU42" s="3323"/>
      <c r="AV42" s="3323"/>
      <c r="AW42" s="3323"/>
      <c r="AX42" s="3323"/>
      <c r="AY42" s="3323"/>
      <c r="AZ42" s="3324"/>
      <c r="BA42" s="3310"/>
      <c r="BB42" s="3311"/>
      <c r="BC42" s="3311"/>
      <c r="BD42" s="3311"/>
      <c r="BE42" s="3311"/>
      <c r="BF42" s="3311"/>
      <c r="BG42" s="3311"/>
      <c r="BH42" s="3311"/>
      <c r="BI42" s="3311"/>
      <c r="BJ42" s="3311"/>
      <c r="BK42" s="3312"/>
      <c r="BL42" s="249"/>
      <c r="BM42" s="3307"/>
      <c r="BN42" s="3308"/>
      <c r="BO42" s="3308"/>
      <c r="BP42" s="3308"/>
      <c r="BQ42" s="3308"/>
      <c r="BR42" s="3308"/>
      <c r="BS42" s="3308"/>
      <c r="BT42" s="3308"/>
      <c r="BU42" s="3309"/>
      <c r="BV42" s="3310"/>
      <c r="BW42" s="3311"/>
      <c r="BX42" s="3311"/>
      <c r="BY42" s="3311"/>
      <c r="BZ42" s="3311"/>
      <c r="CA42" s="3311"/>
      <c r="CB42" s="3311"/>
      <c r="CC42" s="3311"/>
      <c r="CD42" s="3311"/>
      <c r="CE42" s="3311"/>
      <c r="CF42" s="3312"/>
      <c r="CG42" s="248"/>
    </row>
    <row r="43" spans="1:85" ht="13.5" customHeight="1">
      <c r="A43" s="248"/>
      <c r="B43" s="410"/>
      <c r="C43" s="3284"/>
      <c r="D43" s="3284"/>
      <c r="E43" s="3284"/>
      <c r="F43" s="3284"/>
      <c r="G43" s="3284"/>
      <c r="H43" s="411"/>
      <c r="I43" s="3300"/>
      <c r="J43" s="3171"/>
      <c r="K43" s="3171"/>
      <c r="L43" s="3171"/>
      <c r="M43" s="3171"/>
      <c r="N43" s="3301"/>
      <c r="O43" s="3313" t="s">
        <v>512</v>
      </c>
      <c r="P43" s="3314"/>
      <c r="Q43" s="3314"/>
      <c r="R43" s="3315"/>
      <c r="S43" s="3303"/>
      <c r="T43" s="3235"/>
      <c r="U43" s="3235"/>
      <c r="V43" s="3235"/>
      <c r="W43" s="3235"/>
      <c r="X43" s="3235"/>
      <c r="Y43" s="3236"/>
      <c r="Z43" s="3303"/>
      <c r="AA43" s="3235"/>
      <c r="AB43" s="3235"/>
      <c r="AC43" s="3235"/>
      <c r="AD43" s="3235"/>
      <c r="AE43" s="3235"/>
      <c r="AF43" s="3303"/>
      <c r="AG43" s="3235"/>
      <c r="AH43" s="3235"/>
      <c r="AI43" s="3235"/>
      <c r="AJ43" s="3235"/>
      <c r="AK43" s="3236"/>
      <c r="AL43" s="3235"/>
      <c r="AM43" s="3235"/>
      <c r="AN43" s="3235"/>
      <c r="AO43" s="3235"/>
      <c r="AP43" s="3236"/>
      <c r="AQ43" s="250"/>
      <c r="AR43" s="3325" t="s">
        <v>521</v>
      </c>
      <c r="AS43" s="3326"/>
      <c r="AT43" s="3326"/>
      <c r="AU43" s="3326"/>
      <c r="AV43" s="3326"/>
      <c r="AW43" s="3326"/>
      <c r="AX43" s="3326"/>
      <c r="AY43" s="3326"/>
      <c r="AZ43" s="3327"/>
      <c r="BA43" s="3331" t="s">
        <v>522</v>
      </c>
      <c r="BB43" s="3332"/>
      <c r="BC43" s="3332"/>
      <c r="BD43" s="3332"/>
      <c r="BE43" s="3332"/>
      <c r="BF43" s="3332"/>
      <c r="BG43" s="3332"/>
      <c r="BH43" s="3332"/>
      <c r="BI43" s="3332"/>
      <c r="BJ43" s="3332"/>
      <c r="BK43" s="3333"/>
      <c r="BL43" s="249"/>
      <c r="BM43" s="3304" t="s">
        <v>523</v>
      </c>
      <c r="BN43" s="3305"/>
      <c r="BO43" s="3305"/>
      <c r="BP43" s="3305"/>
      <c r="BQ43" s="3305"/>
      <c r="BR43" s="3305"/>
      <c r="BS43" s="3305"/>
      <c r="BT43" s="3305"/>
      <c r="BU43" s="3306"/>
      <c r="BV43" s="3183"/>
      <c r="BW43" s="3184"/>
      <c r="BX43" s="3184"/>
      <c r="BY43" s="3184"/>
      <c r="BZ43" s="3184"/>
      <c r="CA43" s="3184"/>
      <c r="CB43" s="3184"/>
      <c r="CC43" s="3184"/>
      <c r="CD43" s="3184"/>
      <c r="CE43" s="3184"/>
      <c r="CF43" s="3185"/>
      <c r="CG43" s="248"/>
    </row>
    <row r="44" spans="1:85" ht="13.5" customHeight="1">
      <c r="A44" s="248"/>
      <c r="B44" s="401"/>
      <c r="C44" s="3285"/>
      <c r="D44" s="3285"/>
      <c r="E44" s="3285"/>
      <c r="F44" s="3285"/>
      <c r="G44" s="3285"/>
      <c r="H44" s="402"/>
      <c r="I44" s="3210"/>
      <c r="J44" s="3211"/>
      <c r="K44" s="3211"/>
      <c r="L44" s="3211"/>
      <c r="M44" s="3211"/>
      <c r="N44" s="3212"/>
      <c r="O44" s="3316"/>
      <c r="P44" s="3317"/>
      <c r="Q44" s="3317"/>
      <c r="R44" s="3318"/>
      <c r="S44" s="3250"/>
      <c r="T44" s="3240"/>
      <c r="U44" s="3240"/>
      <c r="V44" s="3240"/>
      <c r="W44" s="3240"/>
      <c r="X44" s="3240"/>
      <c r="Y44" s="3241"/>
      <c r="Z44" s="3250"/>
      <c r="AA44" s="3240"/>
      <c r="AB44" s="3240"/>
      <c r="AC44" s="3240"/>
      <c r="AD44" s="3240"/>
      <c r="AE44" s="3240"/>
      <c r="AF44" s="3250"/>
      <c r="AG44" s="3240"/>
      <c r="AH44" s="3240"/>
      <c r="AI44" s="3240"/>
      <c r="AJ44" s="3240"/>
      <c r="AK44" s="3241"/>
      <c r="AL44" s="3240"/>
      <c r="AM44" s="3240"/>
      <c r="AN44" s="3240"/>
      <c r="AO44" s="3240"/>
      <c r="AP44" s="3241"/>
      <c r="AQ44" s="250"/>
      <c r="AR44" s="3328"/>
      <c r="AS44" s="3329"/>
      <c r="AT44" s="3329"/>
      <c r="AU44" s="3329"/>
      <c r="AV44" s="3329"/>
      <c r="AW44" s="3329"/>
      <c r="AX44" s="3329"/>
      <c r="AY44" s="3329"/>
      <c r="AZ44" s="3330"/>
      <c r="BA44" s="3334"/>
      <c r="BB44" s="3335"/>
      <c r="BC44" s="3335"/>
      <c r="BD44" s="3335"/>
      <c r="BE44" s="3335"/>
      <c r="BF44" s="3335"/>
      <c r="BG44" s="3335"/>
      <c r="BH44" s="3335"/>
      <c r="BI44" s="3335"/>
      <c r="BJ44" s="3335"/>
      <c r="BK44" s="3336"/>
      <c r="BL44" s="249"/>
      <c r="BM44" s="3307"/>
      <c r="BN44" s="3308"/>
      <c r="BO44" s="3308"/>
      <c r="BP44" s="3308"/>
      <c r="BQ44" s="3308"/>
      <c r="BR44" s="3308"/>
      <c r="BS44" s="3308"/>
      <c r="BT44" s="3308"/>
      <c r="BU44" s="3309"/>
      <c r="BV44" s="3310"/>
      <c r="BW44" s="3311"/>
      <c r="BX44" s="3311"/>
      <c r="BY44" s="3311"/>
      <c r="BZ44" s="3311"/>
      <c r="CA44" s="3311"/>
      <c r="CB44" s="3311"/>
      <c r="CC44" s="3311"/>
      <c r="CD44" s="3311"/>
      <c r="CE44" s="3311"/>
      <c r="CF44" s="3312"/>
      <c r="CG44" s="248"/>
    </row>
    <row r="45" spans="1:85" ht="13.5" customHeight="1">
      <c r="A45" s="248"/>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50"/>
      <c r="AR45" s="261"/>
      <c r="AS45" s="250"/>
      <c r="AT45" s="3304" t="s">
        <v>524</v>
      </c>
      <c r="AU45" s="3305"/>
      <c r="AV45" s="3305"/>
      <c r="AW45" s="3305"/>
      <c r="AX45" s="3305"/>
      <c r="AY45" s="3305"/>
      <c r="AZ45" s="3306"/>
      <c r="BA45" s="3303"/>
      <c r="BB45" s="3235"/>
      <c r="BC45" s="3235"/>
      <c r="BD45" s="3235"/>
      <c r="BE45" s="3235"/>
      <c r="BF45" s="3235"/>
      <c r="BG45" s="3235"/>
      <c r="BH45" s="3235"/>
      <c r="BI45" s="3235"/>
      <c r="BJ45" s="3235"/>
      <c r="BK45" s="3236"/>
      <c r="BL45" s="249"/>
      <c r="BM45" s="3304" t="s">
        <v>449</v>
      </c>
      <c r="BN45" s="3305"/>
      <c r="BO45" s="3305"/>
      <c r="BP45" s="3305"/>
      <c r="BQ45" s="3305"/>
      <c r="BR45" s="3305"/>
      <c r="BS45" s="3305"/>
      <c r="BT45" s="3305"/>
      <c r="BU45" s="3306"/>
      <c r="BV45" s="3183"/>
      <c r="BW45" s="3184"/>
      <c r="BX45" s="3184"/>
      <c r="BY45" s="3184"/>
      <c r="BZ45" s="3184"/>
      <c r="CA45" s="3184"/>
      <c r="CB45" s="3184"/>
      <c r="CC45" s="3184"/>
      <c r="CD45" s="3184"/>
      <c r="CE45" s="3184"/>
      <c r="CF45" s="3185"/>
      <c r="CG45" s="248"/>
    </row>
    <row r="46" spans="1:85" ht="13.5" customHeight="1">
      <c r="A46" s="248"/>
      <c r="B46" s="415"/>
      <c r="C46" s="3340" t="s">
        <v>525</v>
      </c>
      <c r="D46" s="3340"/>
      <c r="E46" s="3340"/>
      <c r="F46" s="3340"/>
      <c r="G46" s="3340"/>
      <c r="H46" s="400"/>
      <c r="I46" s="3269"/>
      <c r="J46" s="3229"/>
      <c r="K46" s="3229"/>
      <c r="L46" s="3229"/>
      <c r="M46" s="3229"/>
      <c r="N46" s="3229"/>
      <c r="O46" s="3229"/>
      <c r="P46" s="3229"/>
      <c r="Q46" s="3229"/>
      <c r="R46" s="3229"/>
      <c r="S46" s="3229"/>
      <c r="T46" s="3229"/>
      <c r="U46" s="3229"/>
      <c r="V46" s="3230"/>
      <c r="W46" s="415"/>
      <c r="X46" s="3342" t="s">
        <v>526</v>
      </c>
      <c r="Y46" s="3342"/>
      <c r="Z46" s="3342"/>
      <c r="AA46" s="3342"/>
      <c r="AB46" s="3342"/>
      <c r="AC46" s="400"/>
      <c r="AD46" s="3269"/>
      <c r="AE46" s="3229"/>
      <c r="AF46" s="3229"/>
      <c r="AG46" s="3229"/>
      <c r="AH46" s="3229"/>
      <c r="AI46" s="3229"/>
      <c r="AJ46" s="3229"/>
      <c r="AK46" s="3229"/>
      <c r="AL46" s="3229"/>
      <c r="AM46" s="3229"/>
      <c r="AN46" s="3229"/>
      <c r="AO46" s="3229"/>
      <c r="AP46" s="3230"/>
      <c r="AQ46" s="250"/>
      <c r="AR46" s="262"/>
      <c r="AS46" s="263"/>
      <c r="AT46" s="3337"/>
      <c r="AU46" s="3338"/>
      <c r="AV46" s="3338"/>
      <c r="AW46" s="3338"/>
      <c r="AX46" s="3338"/>
      <c r="AY46" s="3338"/>
      <c r="AZ46" s="3339"/>
      <c r="BA46" s="3250"/>
      <c r="BB46" s="3240"/>
      <c r="BC46" s="3240"/>
      <c r="BD46" s="3240"/>
      <c r="BE46" s="3240"/>
      <c r="BF46" s="3240"/>
      <c r="BG46" s="3240"/>
      <c r="BH46" s="3240"/>
      <c r="BI46" s="3240"/>
      <c r="BJ46" s="3240"/>
      <c r="BK46" s="3241"/>
      <c r="BL46" s="249"/>
      <c r="BM46" s="3307"/>
      <c r="BN46" s="3308"/>
      <c r="BO46" s="3308"/>
      <c r="BP46" s="3308"/>
      <c r="BQ46" s="3308"/>
      <c r="BR46" s="3308"/>
      <c r="BS46" s="3308"/>
      <c r="BT46" s="3308"/>
      <c r="BU46" s="3309"/>
      <c r="BV46" s="3310"/>
      <c r="BW46" s="3311"/>
      <c r="BX46" s="3311"/>
      <c r="BY46" s="3311"/>
      <c r="BZ46" s="3311"/>
      <c r="CA46" s="3311"/>
      <c r="CB46" s="3311"/>
      <c r="CC46" s="3311"/>
      <c r="CD46" s="3311"/>
      <c r="CE46" s="3311"/>
      <c r="CF46" s="3312"/>
      <c r="CG46" s="248"/>
    </row>
    <row r="47" spans="1:85" ht="13.5" customHeight="1">
      <c r="A47" s="248"/>
      <c r="B47" s="401"/>
      <c r="C47" s="3344"/>
      <c r="D47" s="3344"/>
      <c r="E47" s="3344"/>
      <c r="F47" s="3344"/>
      <c r="G47" s="3344"/>
      <c r="H47" s="402"/>
      <c r="I47" s="3231"/>
      <c r="J47" s="3172"/>
      <c r="K47" s="3172"/>
      <c r="L47" s="3172"/>
      <c r="M47" s="3172"/>
      <c r="N47" s="3172"/>
      <c r="O47" s="3172"/>
      <c r="P47" s="3172"/>
      <c r="Q47" s="3172"/>
      <c r="R47" s="3172"/>
      <c r="S47" s="3172"/>
      <c r="T47" s="3172"/>
      <c r="U47" s="3172"/>
      <c r="V47" s="3232"/>
      <c r="W47" s="401"/>
      <c r="X47" s="3343"/>
      <c r="Y47" s="3343"/>
      <c r="Z47" s="3343"/>
      <c r="AA47" s="3343"/>
      <c r="AB47" s="3343"/>
      <c r="AC47" s="402"/>
      <c r="AD47" s="3231"/>
      <c r="AE47" s="3172"/>
      <c r="AF47" s="3172"/>
      <c r="AG47" s="3172"/>
      <c r="AH47" s="3172"/>
      <c r="AI47" s="3172"/>
      <c r="AJ47" s="3172"/>
      <c r="AK47" s="3172"/>
      <c r="AL47" s="3172"/>
      <c r="AM47" s="3172"/>
      <c r="AN47" s="3172"/>
      <c r="AO47" s="3172"/>
      <c r="AP47" s="3232"/>
      <c r="AQ47" s="250"/>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61"/>
      <c r="BN47" s="250"/>
      <c r="BO47" s="3304" t="s">
        <v>524</v>
      </c>
      <c r="BP47" s="3305"/>
      <c r="BQ47" s="3305"/>
      <c r="BR47" s="3305"/>
      <c r="BS47" s="3305"/>
      <c r="BT47" s="3305"/>
      <c r="BU47" s="3306"/>
      <c r="BV47" s="3183"/>
      <c r="BW47" s="3184"/>
      <c r="BX47" s="3184"/>
      <c r="BY47" s="3184"/>
      <c r="BZ47" s="3184"/>
      <c r="CA47" s="3184"/>
      <c r="CB47" s="3184"/>
      <c r="CC47" s="3184"/>
      <c r="CD47" s="3184"/>
      <c r="CE47" s="3184"/>
      <c r="CF47" s="3185"/>
      <c r="CG47" s="248"/>
    </row>
    <row r="48" spans="1:85" ht="13.5" customHeight="1">
      <c r="A48" s="248"/>
      <c r="B48" s="250"/>
      <c r="C48" s="264"/>
      <c r="D48" s="264"/>
      <c r="E48" s="264"/>
      <c r="F48" s="264"/>
      <c r="G48" s="264"/>
      <c r="H48" s="250"/>
      <c r="I48" s="250"/>
      <c r="J48" s="250"/>
      <c r="K48" s="250"/>
      <c r="L48" s="250"/>
      <c r="M48" s="250"/>
      <c r="N48" s="250"/>
      <c r="O48" s="250"/>
      <c r="P48" s="250"/>
      <c r="Q48" s="250"/>
      <c r="R48" s="250"/>
      <c r="S48" s="250"/>
      <c r="T48" s="250"/>
      <c r="U48" s="250"/>
      <c r="V48" s="250"/>
      <c r="W48" s="250"/>
      <c r="X48" s="265"/>
      <c r="Y48" s="265"/>
      <c r="Z48" s="265"/>
      <c r="AA48" s="265"/>
      <c r="AB48" s="265"/>
      <c r="AC48" s="250"/>
      <c r="AD48" s="250"/>
      <c r="AE48" s="250"/>
      <c r="AF48" s="250"/>
      <c r="AG48" s="250"/>
      <c r="AH48" s="250"/>
      <c r="AI48" s="250"/>
      <c r="AJ48" s="250"/>
      <c r="AK48" s="250"/>
      <c r="AL48" s="250"/>
      <c r="AM48" s="250"/>
      <c r="AN48" s="250"/>
      <c r="AO48" s="250"/>
      <c r="AP48" s="250"/>
      <c r="AQ48" s="250"/>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61"/>
      <c r="BN48" s="250"/>
      <c r="BO48" s="3307"/>
      <c r="BP48" s="3308"/>
      <c r="BQ48" s="3308"/>
      <c r="BR48" s="3308"/>
      <c r="BS48" s="3308"/>
      <c r="BT48" s="3308"/>
      <c r="BU48" s="3309"/>
      <c r="BV48" s="3310"/>
      <c r="BW48" s="3311"/>
      <c r="BX48" s="3311"/>
      <c r="BY48" s="3311"/>
      <c r="BZ48" s="3311"/>
      <c r="CA48" s="3311"/>
      <c r="CB48" s="3311"/>
      <c r="CC48" s="3311"/>
      <c r="CD48" s="3311"/>
      <c r="CE48" s="3311"/>
      <c r="CF48" s="3312"/>
      <c r="CG48" s="248"/>
    </row>
    <row r="49" spans="1:85" ht="13.5" customHeight="1">
      <c r="A49" s="248"/>
      <c r="B49" s="266"/>
      <c r="C49" s="3340" t="s">
        <v>527</v>
      </c>
      <c r="D49" s="3159"/>
      <c r="E49" s="3159"/>
      <c r="F49" s="3159"/>
      <c r="G49" s="3159"/>
      <c r="H49" s="267"/>
      <c r="I49" s="3341"/>
      <c r="J49" s="3208"/>
      <c r="K49" s="3208"/>
      <c r="L49" s="3208"/>
      <c r="M49" s="3208"/>
      <c r="N49" s="3208"/>
      <c r="O49" s="3208"/>
      <c r="P49" s="3208"/>
      <c r="Q49" s="3208"/>
      <c r="R49" s="3208"/>
      <c r="S49" s="3208"/>
      <c r="T49" s="3208"/>
      <c r="U49" s="3208"/>
      <c r="V49" s="3209"/>
      <c r="W49" s="266"/>
      <c r="X49" s="3342" t="s">
        <v>526</v>
      </c>
      <c r="Y49" s="3342"/>
      <c r="Z49" s="3342"/>
      <c r="AA49" s="3342"/>
      <c r="AB49" s="3342"/>
      <c r="AC49" s="267"/>
      <c r="AD49" s="3341"/>
      <c r="AE49" s="3208"/>
      <c r="AF49" s="3208"/>
      <c r="AG49" s="3208"/>
      <c r="AH49" s="3208"/>
      <c r="AI49" s="3208"/>
      <c r="AJ49" s="3208"/>
      <c r="AK49" s="3208"/>
      <c r="AL49" s="3208"/>
      <c r="AM49" s="3208"/>
      <c r="AN49" s="3208"/>
      <c r="AO49" s="3208"/>
      <c r="AP49" s="3209"/>
      <c r="AQ49" s="250"/>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61"/>
      <c r="BN49" s="250"/>
      <c r="BO49" s="3183" t="s">
        <v>451</v>
      </c>
      <c r="BP49" s="3184"/>
      <c r="BQ49" s="3184"/>
      <c r="BR49" s="3184"/>
      <c r="BS49" s="3184"/>
      <c r="BT49" s="3184"/>
      <c r="BU49" s="3185"/>
      <c r="BV49" s="3183"/>
      <c r="BW49" s="3184"/>
      <c r="BX49" s="3184"/>
      <c r="BY49" s="3184"/>
      <c r="BZ49" s="3184"/>
      <c r="CA49" s="3184"/>
      <c r="CB49" s="3184"/>
      <c r="CC49" s="3184"/>
      <c r="CD49" s="3184"/>
      <c r="CE49" s="3184"/>
      <c r="CF49" s="3185"/>
      <c r="CG49" s="248"/>
    </row>
    <row r="50" spans="1:85" ht="13.5" customHeight="1">
      <c r="A50" s="248"/>
      <c r="B50" s="262"/>
      <c r="C50" s="3161"/>
      <c r="D50" s="3161"/>
      <c r="E50" s="3161"/>
      <c r="F50" s="3161"/>
      <c r="G50" s="3161"/>
      <c r="H50" s="268"/>
      <c r="I50" s="3210"/>
      <c r="J50" s="3211"/>
      <c r="K50" s="3211"/>
      <c r="L50" s="3211"/>
      <c r="M50" s="3211"/>
      <c r="N50" s="3211"/>
      <c r="O50" s="3211"/>
      <c r="P50" s="3211"/>
      <c r="Q50" s="3211"/>
      <c r="R50" s="3211"/>
      <c r="S50" s="3211"/>
      <c r="T50" s="3211"/>
      <c r="U50" s="3211"/>
      <c r="V50" s="3212"/>
      <c r="W50" s="262"/>
      <c r="X50" s="3343"/>
      <c r="Y50" s="3343"/>
      <c r="Z50" s="3343"/>
      <c r="AA50" s="3343"/>
      <c r="AB50" s="3343"/>
      <c r="AC50" s="268"/>
      <c r="AD50" s="3210"/>
      <c r="AE50" s="3211"/>
      <c r="AF50" s="3211"/>
      <c r="AG50" s="3211"/>
      <c r="AH50" s="3211"/>
      <c r="AI50" s="3211"/>
      <c r="AJ50" s="3211"/>
      <c r="AK50" s="3211"/>
      <c r="AL50" s="3211"/>
      <c r="AM50" s="3211"/>
      <c r="AN50" s="3211"/>
      <c r="AO50" s="3211"/>
      <c r="AP50" s="3212"/>
      <c r="AQ50" s="250"/>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62"/>
      <c r="BN50" s="263"/>
      <c r="BO50" s="3186"/>
      <c r="BP50" s="3187"/>
      <c r="BQ50" s="3187"/>
      <c r="BR50" s="3187"/>
      <c r="BS50" s="3187"/>
      <c r="BT50" s="3187"/>
      <c r="BU50" s="3188"/>
      <c r="BV50" s="3186"/>
      <c r="BW50" s="3187"/>
      <c r="BX50" s="3187"/>
      <c r="BY50" s="3187"/>
      <c r="BZ50" s="3187"/>
      <c r="CA50" s="3187"/>
      <c r="CB50" s="3187"/>
      <c r="CC50" s="3187"/>
      <c r="CD50" s="3187"/>
      <c r="CE50" s="3187"/>
      <c r="CF50" s="3188"/>
      <c r="CG50" s="248"/>
    </row>
    <row r="51" spans="1:85" ht="13.5" customHeight="1">
      <c r="A51" s="248"/>
      <c r="B51" s="415"/>
      <c r="C51" s="3340" t="s">
        <v>528</v>
      </c>
      <c r="D51" s="3340"/>
      <c r="E51" s="3340"/>
      <c r="F51" s="3340"/>
      <c r="G51" s="3340"/>
      <c r="H51" s="400"/>
      <c r="I51" s="3269"/>
      <c r="J51" s="3229"/>
      <c r="K51" s="3229"/>
      <c r="L51" s="3229"/>
      <c r="M51" s="3229"/>
      <c r="N51" s="3229"/>
      <c r="O51" s="3229"/>
      <c r="P51" s="3229"/>
      <c r="Q51" s="3229"/>
      <c r="R51" s="3229"/>
      <c r="S51" s="3229"/>
      <c r="T51" s="3229"/>
      <c r="U51" s="3229"/>
      <c r="V51" s="3230"/>
      <c r="W51" s="415"/>
      <c r="X51" s="3342" t="s">
        <v>526</v>
      </c>
      <c r="Y51" s="3342"/>
      <c r="Z51" s="3342"/>
      <c r="AA51" s="3342"/>
      <c r="AB51" s="3342"/>
      <c r="AC51" s="400"/>
      <c r="AD51" s="3269"/>
      <c r="AE51" s="3229"/>
      <c r="AF51" s="3229"/>
      <c r="AG51" s="3229"/>
      <c r="AH51" s="3229"/>
      <c r="AI51" s="3229"/>
      <c r="AJ51" s="3229"/>
      <c r="AK51" s="3229"/>
      <c r="AL51" s="3229"/>
      <c r="AM51" s="3229"/>
      <c r="AN51" s="3229"/>
      <c r="AO51" s="3229"/>
      <c r="AP51" s="3230"/>
      <c r="AQ51" s="250"/>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393"/>
      <c r="BN51" s="393"/>
      <c r="BO51" s="393"/>
      <c r="BP51" s="393"/>
      <c r="BQ51" s="393"/>
      <c r="BR51" s="393"/>
      <c r="BS51" s="393"/>
      <c r="BT51" s="393"/>
      <c r="BU51" s="393"/>
      <c r="BV51" s="393"/>
      <c r="BW51" s="393"/>
      <c r="BX51" s="393"/>
      <c r="BY51" s="393"/>
      <c r="BZ51" s="393"/>
      <c r="CA51" s="393"/>
      <c r="CB51" s="393"/>
      <c r="CC51" s="393"/>
      <c r="CD51" s="393"/>
      <c r="CE51" s="393"/>
      <c r="CF51" s="393"/>
      <c r="CG51" s="248"/>
    </row>
    <row r="52" spans="1:85" ht="13.5" customHeight="1">
      <c r="A52" s="248"/>
      <c r="B52" s="401"/>
      <c r="C52" s="3344"/>
      <c r="D52" s="3344"/>
      <c r="E52" s="3344"/>
      <c r="F52" s="3344"/>
      <c r="G52" s="3344"/>
      <c r="H52" s="402"/>
      <c r="I52" s="3231"/>
      <c r="J52" s="3172"/>
      <c r="K52" s="3172"/>
      <c r="L52" s="3172"/>
      <c r="M52" s="3172"/>
      <c r="N52" s="3172"/>
      <c r="O52" s="3172"/>
      <c r="P52" s="3172"/>
      <c r="Q52" s="3172"/>
      <c r="R52" s="3172"/>
      <c r="S52" s="3172"/>
      <c r="T52" s="3172"/>
      <c r="U52" s="3172"/>
      <c r="V52" s="3232"/>
      <c r="W52" s="401"/>
      <c r="X52" s="3343"/>
      <c r="Y52" s="3343"/>
      <c r="Z52" s="3343"/>
      <c r="AA52" s="3343"/>
      <c r="AB52" s="3343"/>
      <c r="AC52" s="402"/>
      <c r="AD52" s="3231"/>
      <c r="AE52" s="3172"/>
      <c r="AF52" s="3172"/>
      <c r="AG52" s="3172"/>
      <c r="AH52" s="3172"/>
      <c r="AI52" s="3172"/>
      <c r="AJ52" s="3172"/>
      <c r="AK52" s="3172"/>
      <c r="AL52" s="3172"/>
      <c r="AM52" s="3172"/>
      <c r="AN52" s="3172"/>
      <c r="AO52" s="3172"/>
      <c r="AP52" s="3232"/>
      <c r="AQ52" s="250"/>
      <c r="AR52" s="3369" t="s">
        <v>529</v>
      </c>
      <c r="AS52" s="3369"/>
      <c r="AT52" s="3369"/>
      <c r="AU52" s="3369"/>
      <c r="AV52" s="3369"/>
      <c r="AW52" s="3369"/>
      <c r="AX52" s="3369"/>
      <c r="AY52" s="3369"/>
      <c r="AZ52" s="3372" t="s">
        <v>530</v>
      </c>
      <c r="BA52" s="3372"/>
      <c r="BB52" s="3372"/>
      <c r="BC52" s="3372"/>
      <c r="BD52" s="3372"/>
      <c r="BE52" s="3372"/>
      <c r="BF52" s="3394" t="s">
        <v>531</v>
      </c>
      <c r="BG52" s="3351"/>
      <c r="BH52" s="3351"/>
      <c r="BI52" s="3351"/>
      <c r="BJ52" s="3351"/>
      <c r="BK52" s="3351"/>
      <c r="BL52" s="3351"/>
      <c r="BM52" s="3352"/>
      <c r="BN52" s="3213" t="s">
        <v>530</v>
      </c>
      <c r="BO52" s="3251"/>
      <c r="BP52" s="3251"/>
      <c r="BQ52" s="3251"/>
      <c r="BR52" s="3251"/>
      <c r="BS52" s="3345"/>
      <c r="BT52" s="3350" t="s">
        <v>532</v>
      </c>
      <c r="BU52" s="3351"/>
      <c r="BV52" s="3351"/>
      <c r="BW52" s="3351"/>
      <c r="BX52" s="3351"/>
      <c r="BY52" s="3351"/>
      <c r="BZ52" s="3352"/>
      <c r="CA52" s="3213" t="s">
        <v>530</v>
      </c>
      <c r="CB52" s="3251"/>
      <c r="CC52" s="3251"/>
      <c r="CD52" s="3251"/>
      <c r="CE52" s="3251"/>
      <c r="CF52" s="3345"/>
      <c r="CG52" s="248"/>
    </row>
    <row r="53" spans="1:85" ht="13.5" customHeight="1">
      <c r="A53" s="248"/>
      <c r="B53" s="415"/>
      <c r="C53" s="3359" t="s">
        <v>533</v>
      </c>
      <c r="D53" s="3359"/>
      <c r="E53" s="3359"/>
      <c r="F53" s="3359"/>
      <c r="G53" s="3359"/>
      <c r="H53" s="400"/>
      <c r="I53" s="3361" t="s">
        <v>522</v>
      </c>
      <c r="J53" s="3362"/>
      <c r="K53" s="3362"/>
      <c r="L53" s="3362"/>
      <c r="M53" s="3362"/>
      <c r="N53" s="3362"/>
      <c r="O53" s="3362"/>
      <c r="P53" s="3362"/>
      <c r="Q53" s="3362"/>
      <c r="R53" s="3362"/>
      <c r="S53" s="3362"/>
      <c r="T53" s="3362"/>
      <c r="U53" s="3362"/>
      <c r="V53" s="3363"/>
      <c r="W53" s="415"/>
      <c r="X53" s="3367" t="s">
        <v>524</v>
      </c>
      <c r="Y53" s="3367"/>
      <c r="Z53" s="3367"/>
      <c r="AA53" s="3367"/>
      <c r="AB53" s="3367"/>
      <c r="AC53" s="400"/>
      <c r="AD53" s="3269"/>
      <c r="AE53" s="3229"/>
      <c r="AF53" s="3229"/>
      <c r="AG53" s="3229"/>
      <c r="AH53" s="3229"/>
      <c r="AI53" s="3229"/>
      <c r="AJ53" s="3229"/>
      <c r="AK53" s="3229"/>
      <c r="AL53" s="3229"/>
      <c r="AM53" s="3229"/>
      <c r="AN53" s="3229"/>
      <c r="AO53" s="3229"/>
      <c r="AP53" s="3230"/>
      <c r="AQ53" s="250"/>
      <c r="AR53" s="3370"/>
      <c r="AS53" s="3370"/>
      <c r="AT53" s="3370"/>
      <c r="AU53" s="3370"/>
      <c r="AV53" s="3370"/>
      <c r="AW53" s="3370"/>
      <c r="AX53" s="3370"/>
      <c r="AY53" s="3370"/>
      <c r="AZ53" s="3373"/>
      <c r="BA53" s="3373"/>
      <c r="BB53" s="3373"/>
      <c r="BC53" s="3373"/>
      <c r="BD53" s="3373"/>
      <c r="BE53" s="3373"/>
      <c r="BF53" s="3354"/>
      <c r="BG53" s="3354"/>
      <c r="BH53" s="3354"/>
      <c r="BI53" s="3354"/>
      <c r="BJ53" s="3354"/>
      <c r="BK53" s="3354"/>
      <c r="BL53" s="3354"/>
      <c r="BM53" s="3355"/>
      <c r="BN53" s="3274"/>
      <c r="BO53" s="3346"/>
      <c r="BP53" s="3346"/>
      <c r="BQ53" s="3346"/>
      <c r="BR53" s="3346"/>
      <c r="BS53" s="3347"/>
      <c r="BT53" s="3353"/>
      <c r="BU53" s="3354"/>
      <c r="BV53" s="3354"/>
      <c r="BW53" s="3354"/>
      <c r="BX53" s="3354"/>
      <c r="BY53" s="3354"/>
      <c r="BZ53" s="3355"/>
      <c r="CA53" s="3274"/>
      <c r="CB53" s="3346"/>
      <c r="CC53" s="3346"/>
      <c r="CD53" s="3346"/>
      <c r="CE53" s="3346"/>
      <c r="CF53" s="3347"/>
      <c r="CG53" s="248"/>
    </row>
    <row r="54" spans="1:85" ht="13.5" customHeight="1">
      <c r="A54" s="248"/>
      <c r="B54" s="401"/>
      <c r="C54" s="3360"/>
      <c r="D54" s="3360"/>
      <c r="E54" s="3360"/>
      <c r="F54" s="3360"/>
      <c r="G54" s="3360"/>
      <c r="H54" s="402"/>
      <c r="I54" s="3364"/>
      <c r="J54" s="3365"/>
      <c r="K54" s="3365"/>
      <c r="L54" s="3365"/>
      <c r="M54" s="3365"/>
      <c r="N54" s="3365"/>
      <c r="O54" s="3365"/>
      <c r="P54" s="3365"/>
      <c r="Q54" s="3365"/>
      <c r="R54" s="3365"/>
      <c r="S54" s="3365"/>
      <c r="T54" s="3365"/>
      <c r="U54" s="3365"/>
      <c r="V54" s="3366"/>
      <c r="W54" s="401"/>
      <c r="X54" s="3368"/>
      <c r="Y54" s="3368"/>
      <c r="Z54" s="3368"/>
      <c r="AA54" s="3368"/>
      <c r="AB54" s="3368"/>
      <c r="AC54" s="402"/>
      <c r="AD54" s="3231"/>
      <c r="AE54" s="3172"/>
      <c r="AF54" s="3172"/>
      <c r="AG54" s="3172"/>
      <c r="AH54" s="3172"/>
      <c r="AI54" s="3172"/>
      <c r="AJ54" s="3172"/>
      <c r="AK54" s="3172"/>
      <c r="AL54" s="3172"/>
      <c r="AM54" s="3172"/>
      <c r="AN54" s="3172"/>
      <c r="AO54" s="3172"/>
      <c r="AP54" s="3232"/>
      <c r="AQ54" s="250"/>
      <c r="AR54" s="3371"/>
      <c r="AS54" s="3371"/>
      <c r="AT54" s="3371"/>
      <c r="AU54" s="3371"/>
      <c r="AV54" s="3371"/>
      <c r="AW54" s="3371"/>
      <c r="AX54" s="3371"/>
      <c r="AY54" s="3371"/>
      <c r="AZ54" s="3374"/>
      <c r="BA54" s="3374"/>
      <c r="BB54" s="3374"/>
      <c r="BC54" s="3374"/>
      <c r="BD54" s="3374"/>
      <c r="BE54" s="3374"/>
      <c r="BF54" s="3357"/>
      <c r="BG54" s="3357"/>
      <c r="BH54" s="3357"/>
      <c r="BI54" s="3357"/>
      <c r="BJ54" s="3357"/>
      <c r="BK54" s="3357"/>
      <c r="BL54" s="3357"/>
      <c r="BM54" s="3358"/>
      <c r="BN54" s="3239"/>
      <c r="BO54" s="3348"/>
      <c r="BP54" s="3348"/>
      <c r="BQ54" s="3348"/>
      <c r="BR54" s="3348"/>
      <c r="BS54" s="3349"/>
      <c r="BT54" s="3356"/>
      <c r="BU54" s="3357"/>
      <c r="BV54" s="3357"/>
      <c r="BW54" s="3357"/>
      <c r="BX54" s="3357"/>
      <c r="BY54" s="3357"/>
      <c r="BZ54" s="3358"/>
      <c r="CA54" s="3239"/>
      <c r="CB54" s="3348"/>
      <c r="CC54" s="3348"/>
      <c r="CD54" s="3348"/>
      <c r="CE54" s="3348"/>
      <c r="CF54" s="3349"/>
      <c r="CG54" s="248"/>
    </row>
    <row r="55" spans="1:85" ht="13.5" customHeight="1">
      <c r="A55" s="248"/>
      <c r="B55" s="410"/>
      <c r="C55" s="3359" t="s">
        <v>534</v>
      </c>
      <c r="D55" s="3359"/>
      <c r="E55" s="3359"/>
      <c r="F55" s="3359"/>
      <c r="G55" s="3359"/>
      <c r="H55" s="411"/>
      <c r="I55" s="3375"/>
      <c r="J55" s="3376"/>
      <c r="K55" s="3376"/>
      <c r="L55" s="3376"/>
      <c r="M55" s="3376"/>
      <c r="N55" s="3376"/>
      <c r="O55" s="3376"/>
      <c r="P55" s="3376"/>
      <c r="Q55" s="3376"/>
      <c r="R55" s="3376"/>
      <c r="S55" s="3376"/>
      <c r="T55" s="3376"/>
      <c r="U55" s="3376"/>
      <c r="V55" s="3377"/>
      <c r="W55" s="410"/>
      <c r="X55" s="3367" t="s">
        <v>524</v>
      </c>
      <c r="Y55" s="3367"/>
      <c r="Z55" s="3367"/>
      <c r="AA55" s="3367"/>
      <c r="AB55" s="3367"/>
      <c r="AC55" s="411"/>
      <c r="AD55" s="3381"/>
      <c r="AE55" s="3382"/>
      <c r="AF55" s="3382"/>
      <c r="AG55" s="3382"/>
      <c r="AH55" s="3382"/>
      <c r="AI55" s="3382"/>
      <c r="AJ55" s="3382"/>
      <c r="AK55" s="3382"/>
      <c r="AL55" s="3382"/>
      <c r="AM55" s="3382"/>
      <c r="AN55" s="3382"/>
      <c r="AO55" s="3382"/>
      <c r="AP55" s="3383"/>
      <c r="AQ55" s="250"/>
      <c r="AR55" s="269"/>
      <c r="AS55" s="269"/>
      <c r="AT55" s="269"/>
      <c r="AU55" s="269"/>
      <c r="AV55" s="269"/>
      <c r="AW55" s="269"/>
      <c r="AX55" s="269"/>
      <c r="AY55" s="269"/>
      <c r="AZ55" s="270"/>
      <c r="BA55" s="270"/>
      <c r="BB55" s="270"/>
      <c r="BC55" s="270"/>
      <c r="BD55" s="270"/>
      <c r="BE55" s="270"/>
      <c r="BF55" s="271"/>
      <c r="BG55" s="271"/>
      <c r="BH55" s="271"/>
      <c r="BI55" s="271"/>
      <c r="BJ55" s="271"/>
      <c r="BK55" s="271"/>
      <c r="BL55" s="271"/>
      <c r="BM55" s="271"/>
      <c r="BN55" s="270"/>
      <c r="BO55" s="270"/>
      <c r="BP55" s="270"/>
      <c r="BQ55" s="270"/>
      <c r="BR55" s="270"/>
      <c r="BS55" s="270"/>
      <c r="BT55" s="271"/>
      <c r="BU55" s="271"/>
      <c r="BV55" s="271"/>
      <c r="BW55" s="271"/>
      <c r="BX55" s="271"/>
      <c r="BY55" s="271"/>
      <c r="BZ55" s="271"/>
      <c r="CA55" s="270"/>
      <c r="CB55" s="270"/>
      <c r="CC55" s="270"/>
      <c r="CD55" s="270"/>
      <c r="CE55" s="270"/>
      <c r="CF55" s="270"/>
      <c r="CG55" s="248"/>
    </row>
    <row r="56" spans="1:85" ht="13.5" customHeight="1">
      <c r="A56" s="248"/>
      <c r="B56" s="410"/>
      <c r="C56" s="3360"/>
      <c r="D56" s="3360"/>
      <c r="E56" s="3360"/>
      <c r="F56" s="3360"/>
      <c r="G56" s="3360"/>
      <c r="H56" s="411"/>
      <c r="I56" s="3378"/>
      <c r="J56" s="3379"/>
      <c r="K56" s="3379"/>
      <c r="L56" s="3379"/>
      <c r="M56" s="3379"/>
      <c r="N56" s="3379"/>
      <c r="O56" s="3379"/>
      <c r="P56" s="3379"/>
      <c r="Q56" s="3379"/>
      <c r="R56" s="3379"/>
      <c r="S56" s="3379"/>
      <c r="T56" s="3379"/>
      <c r="U56" s="3379"/>
      <c r="V56" s="3380"/>
      <c r="W56" s="410"/>
      <c r="X56" s="3368"/>
      <c r="Y56" s="3368"/>
      <c r="Z56" s="3368"/>
      <c r="AA56" s="3368"/>
      <c r="AB56" s="3368"/>
      <c r="AC56" s="411"/>
      <c r="AD56" s="3384"/>
      <c r="AE56" s="3385"/>
      <c r="AF56" s="3385"/>
      <c r="AG56" s="3385"/>
      <c r="AH56" s="3385"/>
      <c r="AI56" s="3385"/>
      <c r="AJ56" s="3385"/>
      <c r="AK56" s="3385"/>
      <c r="AL56" s="3385"/>
      <c r="AM56" s="3385"/>
      <c r="AN56" s="3385"/>
      <c r="AO56" s="3385"/>
      <c r="AP56" s="3386"/>
      <c r="AQ56" s="250"/>
      <c r="AR56" s="248" t="s">
        <v>535</v>
      </c>
      <c r="AS56" s="248"/>
      <c r="AT56" s="248"/>
      <c r="AU56" s="248"/>
      <c r="AV56" s="248" t="s">
        <v>1066</v>
      </c>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row>
    <row r="57" spans="1:85" ht="13.5" customHeight="1">
      <c r="A57" s="248"/>
      <c r="B57" s="266"/>
      <c r="C57" s="3340" t="s">
        <v>536</v>
      </c>
      <c r="D57" s="3340"/>
      <c r="E57" s="3340"/>
      <c r="F57" s="3340"/>
      <c r="G57" s="3340"/>
      <c r="H57" s="267"/>
      <c r="I57" s="3388"/>
      <c r="J57" s="3389"/>
      <c r="K57" s="3389"/>
      <c r="L57" s="3389"/>
      <c r="M57" s="3389"/>
      <c r="N57" s="3389"/>
      <c r="O57" s="3389"/>
      <c r="P57" s="3389"/>
      <c r="Q57" s="3389"/>
      <c r="R57" s="3389"/>
      <c r="S57" s="3389"/>
      <c r="T57" s="3389"/>
      <c r="U57" s="3389"/>
      <c r="V57" s="3390"/>
      <c r="W57" s="266"/>
      <c r="X57" s="3340" t="s">
        <v>536</v>
      </c>
      <c r="Y57" s="3340"/>
      <c r="Z57" s="3340"/>
      <c r="AA57" s="3340"/>
      <c r="AB57" s="3340"/>
      <c r="AC57" s="267"/>
      <c r="AD57" s="3341"/>
      <c r="AE57" s="3208"/>
      <c r="AF57" s="3208"/>
      <c r="AG57" s="3208"/>
      <c r="AH57" s="3208"/>
      <c r="AI57" s="3208"/>
      <c r="AJ57" s="3208"/>
      <c r="AK57" s="3208"/>
      <c r="AL57" s="3208"/>
      <c r="AM57" s="3208"/>
      <c r="AN57" s="3208"/>
      <c r="AO57" s="3208"/>
      <c r="AP57" s="3209"/>
      <c r="AQ57" s="250"/>
      <c r="AR57" s="248" t="s">
        <v>537</v>
      </c>
      <c r="AS57" s="248"/>
      <c r="AT57" s="248"/>
      <c r="AU57" s="248"/>
      <c r="AV57" s="3395" t="s">
        <v>538</v>
      </c>
      <c r="AW57" s="3396"/>
      <c r="AX57" s="3396"/>
      <c r="AY57" s="3396"/>
      <c r="AZ57" s="3396"/>
      <c r="BA57" s="3396"/>
      <c r="BB57" s="3396"/>
      <c r="BC57" s="3396"/>
      <c r="BD57" s="3396"/>
      <c r="BE57" s="3396"/>
      <c r="BF57" s="3396"/>
      <c r="BG57" s="3396"/>
      <c r="BH57" s="3396"/>
      <c r="BI57" s="3396"/>
      <c r="BJ57" s="3396"/>
      <c r="BK57" s="3396"/>
      <c r="BL57" s="3396"/>
      <c r="BM57" s="3396"/>
      <c r="BN57" s="3396"/>
      <c r="BO57" s="3396"/>
      <c r="BP57" s="3396"/>
      <c r="BQ57" s="3396"/>
      <c r="BR57" s="3396"/>
      <c r="BS57" s="3396"/>
      <c r="BT57" s="3396"/>
      <c r="BU57" s="3396"/>
      <c r="BV57" s="3396"/>
      <c r="BW57" s="3396"/>
      <c r="BX57" s="3396"/>
      <c r="BY57" s="3396"/>
      <c r="BZ57" s="3396"/>
      <c r="CA57" s="3396"/>
      <c r="CB57" s="3396"/>
      <c r="CC57" s="3396"/>
      <c r="CD57" s="3396"/>
      <c r="CE57" s="3396"/>
      <c r="CF57" s="3396"/>
      <c r="CG57" s="248"/>
    </row>
    <row r="58" spans="1:85" ht="13.5" customHeight="1">
      <c r="A58" s="248"/>
      <c r="B58" s="261"/>
      <c r="C58" s="3387"/>
      <c r="D58" s="3387"/>
      <c r="E58" s="3387"/>
      <c r="F58" s="3387"/>
      <c r="G58" s="3387"/>
      <c r="H58" s="272"/>
      <c r="I58" s="3391"/>
      <c r="J58" s="3392"/>
      <c r="K58" s="3392"/>
      <c r="L58" s="3392"/>
      <c r="M58" s="3392"/>
      <c r="N58" s="3392"/>
      <c r="O58" s="3392"/>
      <c r="P58" s="3392"/>
      <c r="Q58" s="3392"/>
      <c r="R58" s="3392"/>
      <c r="S58" s="3392"/>
      <c r="T58" s="3392"/>
      <c r="U58" s="3392"/>
      <c r="V58" s="3393"/>
      <c r="W58" s="261"/>
      <c r="X58" s="3387"/>
      <c r="Y58" s="3387"/>
      <c r="Z58" s="3387"/>
      <c r="AA58" s="3387"/>
      <c r="AB58" s="3387"/>
      <c r="AC58" s="272"/>
      <c r="AD58" s="3210"/>
      <c r="AE58" s="3211"/>
      <c r="AF58" s="3211"/>
      <c r="AG58" s="3211"/>
      <c r="AH58" s="3211"/>
      <c r="AI58" s="3211"/>
      <c r="AJ58" s="3211"/>
      <c r="AK58" s="3211"/>
      <c r="AL58" s="3211"/>
      <c r="AM58" s="3211"/>
      <c r="AN58" s="3211"/>
      <c r="AO58" s="3211"/>
      <c r="AP58" s="3212"/>
      <c r="AQ58" s="250"/>
      <c r="AR58" s="248"/>
      <c r="AS58" s="248"/>
      <c r="AT58" s="248"/>
      <c r="AU58" s="248"/>
      <c r="AV58" s="3396"/>
      <c r="AW58" s="3396"/>
      <c r="AX58" s="3396"/>
      <c r="AY58" s="3396"/>
      <c r="AZ58" s="3396"/>
      <c r="BA58" s="3396"/>
      <c r="BB58" s="3396"/>
      <c r="BC58" s="3396"/>
      <c r="BD58" s="3396"/>
      <c r="BE58" s="3396"/>
      <c r="BF58" s="3396"/>
      <c r="BG58" s="3396"/>
      <c r="BH58" s="3396"/>
      <c r="BI58" s="3396"/>
      <c r="BJ58" s="3396"/>
      <c r="BK58" s="3396"/>
      <c r="BL58" s="3396"/>
      <c r="BM58" s="3396"/>
      <c r="BN58" s="3396"/>
      <c r="BO58" s="3396"/>
      <c r="BP58" s="3396"/>
      <c r="BQ58" s="3396"/>
      <c r="BR58" s="3396"/>
      <c r="BS58" s="3396"/>
      <c r="BT58" s="3396"/>
      <c r="BU58" s="3396"/>
      <c r="BV58" s="3396"/>
      <c r="BW58" s="3396"/>
      <c r="BX58" s="3396"/>
      <c r="BY58" s="3396"/>
      <c r="BZ58" s="3396"/>
      <c r="CA58" s="3396"/>
      <c r="CB58" s="3396"/>
      <c r="CC58" s="3396"/>
      <c r="CD58" s="3396"/>
      <c r="CE58" s="3396"/>
      <c r="CF58" s="3396"/>
      <c r="CG58" s="248"/>
    </row>
    <row r="59" spans="1:85" ht="13.5" customHeight="1">
      <c r="A59" s="248"/>
      <c r="B59" s="261"/>
      <c r="C59" s="250"/>
      <c r="D59" s="3397" t="s">
        <v>524</v>
      </c>
      <c r="E59" s="3159"/>
      <c r="F59" s="3159"/>
      <c r="G59" s="3159"/>
      <c r="H59" s="3398"/>
      <c r="I59" s="3341"/>
      <c r="J59" s="3208"/>
      <c r="K59" s="3208"/>
      <c r="L59" s="3208"/>
      <c r="M59" s="3208"/>
      <c r="N59" s="3208"/>
      <c r="O59" s="3208"/>
      <c r="P59" s="3208"/>
      <c r="Q59" s="3208"/>
      <c r="R59" s="3208"/>
      <c r="S59" s="3208"/>
      <c r="T59" s="3208"/>
      <c r="U59" s="3208"/>
      <c r="V59" s="3209"/>
      <c r="W59" s="261"/>
      <c r="X59" s="250"/>
      <c r="Y59" s="3397" t="s">
        <v>524</v>
      </c>
      <c r="Z59" s="3159"/>
      <c r="AA59" s="3159"/>
      <c r="AB59" s="3159"/>
      <c r="AC59" s="3398"/>
      <c r="AD59" s="3341"/>
      <c r="AE59" s="3208"/>
      <c r="AF59" s="3208"/>
      <c r="AG59" s="3208"/>
      <c r="AH59" s="3208"/>
      <c r="AI59" s="3208"/>
      <c r="AJ59" s="3208"/>
      <c r="AK59" s="3208"/>
      <c r="AL59" s="3208"/>
      <c r="AM59" s="3208"/>
      <c r="AN59" s="3208"/>
      <c r="AO59" s="3208"/>
      <c r="AP59" s="3209"/>
      <c r="AQ59" s="250"/>
      <c r="AR59" s="248" t="s">
        <v>539</v>
      </c>
      <c r="AS59" s="248"/>
      <c r="AT59" s="248"/>
      <c r="AU59" s="248"/>
      <c r="AV59" s="248" t="s">
        <v>540</v>
      </c>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row>
    <row r="60" spans="1:85" ht="13.5" customHeight="1">
      <c r="A60" s="248"/>
      <c r="B60" s="261"/>
      <c r="C60" s="250"/>
      <c r="D60" s="3399"/>
      <c r="E60" s="3161"/>
      <c r="F60" s="3161"/>
      <c r="G60" s="3161"/>
      <c r="H60" s="3400"/>
      <c r="I60" s="3210"/>
      <c r="J60" s="3211"/>
      <c r="K60" s="3211"/>
      <c r="L60" s="3211"/>
      <c r="M60" s="3211"/>
      <c r="N60" s="3211"/>
      <c r="O60" s="3211"/>
      <c r="P60" s="3211"/>
      <c r="Q60" s="3211"/>
      <c r="R60" s="3211"/>
      <c r="S60" s="3211"/>
      <c r="T60" s="3211"/>
      <c r="U60" s="3211"/>
      <c r="V60" s="3212"/>
      <c r="W60" s="261"/>
      <c r="X60" s="250"/>
      <c r="Y60" s="3399"/>
      <c r="Z60" s="3161"/>
      <c r="AA60" s="3161"/>
      <c r="AB60" s="3161"/>
      <c r="AC60" s="3400"/>
      <c r="AD60" s="3210"/>
      <c r="AE60" s="3211"/>
      <c r="AF60" s="3211"/>
      <c r="AG60" s="3211"/>
      <c r="AH60" s="3211"/>
      <c r="AI60" s="3211"/>
      <c r="AJ60" s="3211"/>
      <c r="AK60" s="3211"/>
      <c r="AL60" s="3211"/>
      <c r="AM60" s="3211"/>
      <c r="AN60" s="3211"/>
      <c r="AO60" s="3211"/>
      <c r="AP60" s="3212"/>
      <c r="AQ60" s="250"/>
      <c r="AR60" s="248"/>
      <c r="AS60" s="248"/>
      <c r="AT60" s="248"/>
      <c r="AU60" s="248"/>
      <c r="AV60" s="3395" t="s">
        <v>541</v>
      </c>
      <c r="AW60" s="3396"/>
      <c r="AX60" s="3396"/>
      <c r="AY60" s="3396"/>
      <c r="AZ60" s="3396"/>
      <c r="BA60" s="3396"/>
      <c r="BB60" s="3396"/>
      <c r="BC60" s="3396"/>
      <c r="BD60" s="3396"/>
      <c r="BE60" s="3396"/>
      <c r="BF60" s="3396"/>
      <c r="BG60" s="3396"/>
      <c r="BH60" s="3396"/>
      <c r="BI60" s="3396"/>
      <c r="BJ60" s="3396"/>
      <c r="BK60" s="3396"/>
      <c r="BL60" s="3396"/>
      <c r="BM60" s="3396"/>
      <c r="BN60" s="3396"/>
      <c r="BO60" s="3396"/>
      <c r="BP60" s="3396"/>
      <c r="BQ60" s="3396"/>
      <c r="BR60" s="3396"/>
      <c r="BS60" s="3396"/>
      <c r="BT60" s="3396"/>
      <c r="BU60" s="3396"/>
      <c r="BV60" s="3396"/>
      <c r="BW60" s="3396"/>
      <c r="BX60" s="3396"/>
      <c r="BY60" s="3396"/>
      <c r="BZ60" s="3396"/>
      <c r="CA60" s="3396"/>
      <c r="CB60" s="3396"/>
      <c r="CC60" s="3396"/>
      <c r="CD60" s="3396"/>
      <c r="CE60" s="3396"/>
      <c r="CF60" s="3396"/>
      <c r="CG60" s="248"/>
    </row>
    <row r="61" spans="1:85" ht="13.5" customHeight="1">
      <c r="A61" s="248"/>
      <c r="B61" s="261"/>
      <c r="C61" s="250"/>
      <c r="D61" s="3401" t="s">
        <v>542</v>
      </c>
      <c r="E61" s="3340"/>
      <c r="F61" s="3340"/>
      <c r="G61" s="3340"/>
      <c r="H61" s="3402"/>
      <c r="I61" s="3341"/>
      <c r="J61" s="3208"/>
      <c r="K61" s="3208"/>
      <c r="L61" s="3208"/>
      <c r="M61" s="3208"/>
      <c r="N61" s="3208"/>
      <c r="O61" s="3208"/>
      <c r="P61" s="3208"/>
      <c r="Q61" s="3208"/>
      <c r="R61" s="3208"/>
      <c r="S61" s="3208"/>
      <c r="T61" s="3208"/>
      <c r="U61" s="3208"/>
      <c r="V61" s="3209"/>
      <c r="W61" s="261"/>
      <c r="X61" s="250"/>
      <c r="Y61" s="3401" t="s">
        <v>542</v>
      </c>
      <c r="Z61" s="3340"/>
      <c r="AA61" s="3340"/>
      <c r="AB61" s="3340"/>
      <c r="AC61" s="3402"/>
      <c r="AD61" s="3341"/>
      <c r="AE61" s="3208"/>
      <c r="AF61" s="3208"/>
      <c r="AG61" s="3208"/>
      <c r="AH61" s="3208"/>
      <c r="AI61" s="3208"/>
      <c r="AJ61" s="3208"/>
      <c r="AK61" s="3208"/>
      <c r="AL61" s="3208"/>
      <c r="AM61" s="3208"/>
      <c r="AN61" s="3208"/>
      <c r="AO61" s="3208"/>
      <c r="AP61" s="3209"/>
      <c r="AQ61" s="250"/>
      <c r="AR61" s="248"/>
      <c r="AS61" s="248"/>
      <c r="AT61" s="248"/>
      <c r="AU61" s="248"/>
      <c r="AV61" s="3396"/>
      <c r="AW61" s="3396"/>
      <c r="AX61" s="3396"/>
      <c r="AY61" s="3396"/>
      <c r="AZ61" s="3396"/>
      <c r="BA61" s="3396"/>
      <c r="BB61" s="3396"/>
      <c r="BC61" s="3396"/>
      <c r="BD61" s="3396"/>
      <c r="BE61" s="3396"/>
      <c r="BF61" s="3396"/>
      <c r="BG61" s="3396"/>
      <c r="BH61" s="3396"/>
      <c r="BI61" s="3396"/>
      <c r="BJ61" s="3396"/>
      <c r="BK61" s="3396"/>
      <c r="BL61" s="3396"/>
      <c r="BM61" s="3396"/>
      <c r="BN61" s="3396"/>
      <c r="BO61" s="3396"/>
      <c r="BP61" s="3396"/>
      <c r="BQ61" s="3396"/>
      <c r="BR61" s="3396"/>
      <c r="BS61" s="3396"/>
      <c r="BT61" s="3396"/>
      <c r="BU61" s="3396"/>
      <c r="BV61" s="3396"/>
      <c r="BW61" s="3396"/>
      <c r="BX61" s="3396"/>
      <c r="BY61" s="3396"/>
      <c r="BZ61" s="3396"/>
      <c r="CA61" s="3396"/>
      <c r="CB61" s="3396"/>
      <c r="CC61" s="3396"/>
      <c r="CD61" s="3396"/>
      <c r="CE61" s="3396"/>
      <c r="CF61" s="3396"/>
      <c r="CG61" s="248"/>
    </row>
    <row r="62" spans="1:85" ht="14.25" customHeight="1">
      <c r="A62" s="248"/>
      <c r="B62" s="262"/>
      <c r="C62" s="263"/>
      <c r="D62" s="3403"/>
      <c r="E62" s="3344"/>
      <c r="F62" s="3344"/>
      <c r="G62" s="3344"/>
      <c r="H62" s="3404"/>
      <c r="I62" s="3210"/>
      <c r="J62" s="3211"/>
      <c r="K62" s="3211"/>
      <c r="L62" s="3211"/>
      <c r="M62" s="3211"/>
      <c r="N62" s="3211"/>
      <c r="O62" s="3211"/>
      <c r="P62" s="3211"/>
      <c r="Q62" s="3211"/>
      <c r="R62" s="3211"/>
      <c r="S62" s="3211"/>
      <c r="T62" s="3211"/>
      <c r="U62" s="3211"/>
      <c r="V62" s="3212"/>
      <c r="W62" s="262"/>
      <c r="X62" s="263"/>
      <c r="Y62" s="3403"/>
      <c r="Z62" s="3344"/>
      <c r="AA62" s="3344"/>
      <c r="AB62" s="3344"/>
      <c r="AC62" s="3404"/>
      <c r="AD62" s="3210"/>
      <c r="AE62" s="3211"/>
      <c r="AF62" s="3211"/>
      <c r="AG62" s="3211"/>
      <c r="AH62" s="3211"/>
      <c r="AI62" s="3211"/>
      <c r="AJ62" s="3211"/>
      <c r="AK62" s="3211"/>
      <c r="AL62" s="3211"/>
      <c r="AM62" s="3211"/>
      <c r="AN62" s="3211"/>
      <c r="AO62" s="3211"/>
      <c r="AP62" s="3212"/>
      <c r="AQ62" s="250"/>
      <c r="AR62" s="248" t="s">
        <v>543</v>
      </c>
      <c r="AS62" s="248"/>
      <c r="AT62" s="248"/>
      <c r="AU62" s="248"/>
      <c r="AV62" s="407" t="s">
        <v>544</v>
      </c>
      <c r="AW62" s="407"/>
      <c r="AX62" s="407"/>
      <c r="AY62" s="407"/>
      <c r="AZ62" s="407"/>
      <c r="BA62" s="407"/>
      <c r="BB62" s="407"/>
      <c r="BC62" s="407"/>
      <c r="BD62" s="407"/>
      <c r="BE62" s="407"/>
      <c r="BF62" s="407"/>
      <c r="BG62" s="407"/>
      <c r="BH62" s="407"/>
      <c r="BI62" s="407"/>
      <c r="BJ62" s="407"/>
      <c r="BK62" s="407"/>
      <c r="BL62" s="407"/>
      <c r="BM62" s="273"/>
      <c r="BN62" s="273"/>
      <c r="BO62" s="273"/>
      <c r="BP62" s="273"/>
      <c r="BQ62" s="273"/>
      <c r="BR62" s="273"/>
      <c r="BS62" s="273"/>
      <c r="BT62" s="273"/>
      <c r="BU62" s="273"/>
      <c r="BV62" s="273"/>
      <c r="BW62" s="273"/>
      <c r="BX62" s="273"/>
      <c r="BY62" s="273"/>
      <c r="BZ62" s="273"/>
      <c r="CA62" s="273"/>
      <c r="CB62" s="273"/>
      <c r="CC62" s="273"/>
      <c r="CD62" s="273"/>
      <c r="CE62" s="273"/>
      <c r="CF62" s="273"/>
      <c r="CG62" s="248"/>
    </row>
    <row r="63" spans="1:85" ht="12" customHeight="1">
      <c r="A63" s="248"/>
      <c r="B63" s="250"/>
      <c r="C63" s="250"/>
      <c r="D63" s="274"/>
      <c r="E63" s="274"/>
      <c r="F63" s="274"/>
      <c r="G63" s="274"/>
      <c r="H63" s="274"/>
      <c r="I63" s="255"/>
      <c r="J63" s="255"/>
      <c r="K63" s="255"/>
      <c r="L63" s="255"/>
      <c r="M63" s="255"/>
      <c r="N63" s="255"/>
      <c r="O63" s="255"/>
      <c r="P63" s="255"/>
      <c r="Q63" s="255"/>
      <c r="R63" s="255"/>
      <c r="S63" s="255"/>
      <c r="T63" s="255"/>
      <c r="U63" s="255"/>
      <c r="V63" s="255"/>
      <c r="W63" s="255"/>
      <c r="X63" s="255"/>
      <c r="Y63" s="275"/>
      <c r="Z63" s="275"/>
      <c r="AA63" s="275"/>
      <c r="AB63" s="275"/>
      <c r="AC63" s="275"/>
      <c r="AD63" s="255"/>
      <c r="AE63" s="255"/>
      <c r="AF63" s="255"/>
      <c r="AG63" s="255"/>
      <c r="AH63" s="255"/>
      <c r="AI63" s="255"/>
      <c r="AJ63" s="255"/>
      <c r="AK63" s="255"/>
      <c r="AL63" s="255"/>
      <c r="AM63" s="255"/>
      <c r="AN63" s="255"/>
      <c r="AO63" s="255"/>
      <c r="AP63" s="255"/>
      <c r="AQ63" s="276"/>
      <c r="AR63" s="277"/>
      <c r="AS63" s="407"/>
      <c r="AT63" s="407"/>
      <c r="AU63" s="407"/>
      <c r="AV63" s="407"/>
      <c r="AW63" s="407"/>
      <c r="AX63" s="407"/>
      <c r="AY63" s="407"/>
      <c r="AZ63" s="407"/>
      <c r="BA63" s="407"/>
      <c r="BB63" s="407"/>
      <c r="BC63" s="407"/>
      <c r="BD63" s="407"/>
      <c r="BE63" s="407"/>
      <c r="BF63" s="407"/>
      <c r="BG63" s="407"/>
      <c r="BH63" s="407"/>
      <c r="BI63" s="407"/>
      <c r="BJ63" s="407"/>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c r="CG63" s="248"/>
    </row>
    <row r="64" spans="1:85" ht="12" customHeight="1">
      <c r="A64" s="248"/>
      <c r="B64" s="3369" t="s">
        <v>529</v>
      </c>
      <c r="C64" s="3369"/>
      <c r="D64" s="3369"/>
      <c r="E64" s="3369"/>
      <c r="F64" s="3369"/>
      <c r="G64" s="3369"/>
      <c r="H64" s="3369"/>
      <c r="I64" s="3369"/>
      <c r="J64" s="3372" t="s">
        <v>530</v>
      </c>
      <c r="K64" s="3372"/>
      <c r="L64" s="3372"/>
      <c r="M64" s="3372"/>
      <c r="N64" s="3372"/>
      <c r="O64" s="3372"/>
      <c r="P64" s="3394" t="s">
        <v>531</v>
      </c>
      <c r="Q64" s="3351"/>
      <c r="R64" s="3351"/>
      <c r="S64" s="3351"/>
      <c r="T64" s="3351"/>
      <c r="U64" s="3351"/>
      <c r="V64" s="3351"/>
      <c r="W64" s="3352"/>
      <c r="X64" s="3213" t="s">
        <v>530</v>
      </c>
      <c r="Y64" s="3251"/>
      <c r="Z64" s="3251"/>
      <c r="AA64" s="3251"/>
      <c r="AB64" s="3251"/>
      <c r="AC64" s="3345"/>
      <c r="AD64" s="3350" t="s">
        <v>532</v>
      </c>
      <c r="AE64" s="3351"/>
      <c r="AF64" s="3351"/>
      <c r="AG64" s="3351"/>
      <c r="AH64" s="3351"/>
      <c r="AI64" s="3351"/>
      <c r="AJ64" s="3352"/>
      <c r="AK64" s="3213" t="s">
        <v>530</v>
      </c>
      <c r="AL64" s="3251"/>
      <c r="AM64" s="3251"/>
      <c r="AN64" s="3251"/>
      <c r="AO64" s="3251"/>
      <c r="AP64" s="3345"/>
      <c r="AQ64" s="276"/>
      <c r="AR64" s="277" t="s">
        <v>545</v>
      </c>
      <c r="AS64" s="278"/>
      <c r="AT64" s="278"/>
      <c r="AU64" s="278"/>
      <c r="AV64" s="407"/>
      <c r="AW64" s="407"/>
      <c r="AX64" s="407"/>
      <c r="AY64" s="407"/>
      <c r="AZ64" s="407"/>
      <c r="BA64" s="407"/>
      <c r="BB64" s="407"/>
      <c r="BC64" s="407"/>
      <c r="BD64" s="407"/>
      <c r="BE64" s="407"/>
      <c r="BF64" s="407"/>
      <c r="BG64" s="407"/>
      <c r="BH64" s="407"/>
      <c r="BI64" s="407"/>
      <c r="BJ64" s="407"/>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c r="CG64" s="248"/>
    </row>
    <row r="65" spans="1:85" ht="14.25" customHeight="1">
      <c r="A65" s="248"/>
      <c r="B65" s="3370"/>
      <c r="C65" s="3370"/>
      <c r="D65" s="3370"/>
      <c r="E65" s="3370"/>
      <c r="F65" s="3370"/>
      <c r="G65" s="3370"/>
      <c r="H65" s="3370"/>
      <c r="I65" s="3370"/>
      <c r="J65" s="3373"/>
      <c r="K65" s="3373"/>
      <c r="L65" s="3373"/>
      <c r="M65" s="3373"/>
      <c r="N65" s="3373"/>
      <c r="O65" s="3373"/>
      <c r="P65" s="3354"/>
      <c r="Q65" s="3354"/>
      <c r="R65" s="3354"/>
      <c r="S65" s="3354"/>
      <c r="T65" s="3354"/>
      <c r="U65" s="3354"/>
      <c r="V65" s="3354"/>
      <c r="W65" s="3355"/>
      <c r="X65" s="3274"/>
      <c r="Y65" s="3346"/>
      <c r="Z65" s="3346"/>
      <c r="AA65" s="3346"/>
      <c r="AB65" s="3346"/>
      <c r="AC65" s="3347"/>
      <c r="AD65" s="3353"/>
      <c r="AE65" s="3354"/>
      <c r="AF65" s="3354"/>
      <c r="AG65" s="3354"/>
      <c r="AH65" s="3354"/>
      <c r="AI65" s="3354"/>
      <c r="AJ65" s="3355"/>
      <c r="AK65" s="3274"/>
      <c r="AL65" s="3346"/>
      <c r="AM65" s="3346"/>
      <c r="AN65" s="3346"/>
      <c r="AO65" s="3346"/>
      <c r="AP65" s="3347"/>
      <c r="AQ65" s="276"/>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row>
    <row r="66" spans="1:85" ht="12" customHeight="1">
      <c r="A66" s="248"/>
      <c r="B66" s="3371"/>
      <c r="C66" s="3371"/>
      <c r="D66" s="3371"/>
      <c r="E66" s="3371"/>
      <c r="F66" s="3371"/>
      <c r="G66" s="3371"/>
      <c r="H66" s="3371"/>
      <c r="I66" s="3371"/>
      <c r="J66" s="3374"/>
      <c r="K66" s="3374"/>
      <c r="L66" s="3374"/>
      <c r="M66" s="3374"/>
      <c r="N66" s="3374"/>
      <c r="O66" s="3374"/>
      <c r="P66" s="3357"/>
      <c r="Q66" s="3357"/>
      <c r="R66" s="3357"/>
      <c r="S66" s="3357"/>
      <c r="T66" s="3357"/>
      <c r="U66" s="3357"/>
      <c r="V66" s="3357"/>
      <c r="W66" s="3358"/>
      <c r="X66" s="3239"/>
      <c r="Y66" s="3348"/>
      <c r="Z66" s="3348"/>
      <c r="AA66" s="3348"/>
      <c r="AB66" s="3348"/>
      <c r="AC66" s="3349"/>
      <c r="AD66" s="3356"/>
      <c r="AE66" s="3357"/>
      <c r="AF66" s="3357"/>
      <c r="AG66" s="3357"/>
      <c r="AH66" s="3357"/>
      <c r="AI66" s="3357"/>
      <c r="AJ66" s="3358"/>
      <c r="AK66" s="3239"/>
      <c r="AL66" s="3348"/>
      <c r="AM66" s="3348"/>
      <c r="AN66" s="3348"/>
      <c r="AO66" s="3348"/>
      <c r="AP66" s="3349"/>
      <c r="AQ66" s="276"/>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row>
    <row r="67" spans="1:85" ht="12" customHeight="1">
      <c r="A67" s="248"/>
      <c r="B67" s="269"/>
      <c r="C67" s="269"/>
      <c r="D67" s="269"/>
      <c r="E67" s="269"/>
      <c r="F67" s="269"/>
      <c r="G67" s="269"/>
      <c r="H67" s="269"/>
      <c r="I67" s="269"/>
      <c r="J67" s="270"/>
      <c r="K67" s="270"/>
      <c r="L67" s="270"/>
      <c r="M67" s="270"/>
      <c r="N67" s="270"/>
      <c r="O67" s="270"/>
      <c r="P67" s="271"/>
      <c r="Q67" s="271"/>
      <c r="R67" s="271"/>
      <c r="S67" s="271"/>
      <c r="T67" s="271"/>
      <c r="U67" s="271"/>
      <c r="V67" s="271"/>
      <c r="W67" s="271"/>
      <c r="X67" s="270"/>
      <c r="Y67" s="270"/>
      <c r="Z67" s="270"/>
      <c r="AA67" s="270"/>
      <c r="AB67" s="270"/>
      <c r="AC67" s="270"/>
      <c r="AD67" s="271"/>
      <c r="AE67" s="271"/>
      <c r="AF67" s="271"/>
      <c r="AG67" s="271"/>
      <c r="AH67" s="271"/>
      <c r="AI67" s="271"/>
      <c r="AJ67" s="271"/>
      <c r="AK67" s="270"/>
      <c r="AL67" s="270"/>
      <c r="AM67" s="270"/>
      <c r="AN67" s="270"/>
      <c r="AO67" s="270"/>
      <c r="AP67" s="270"/>
      <c r="AQ67" s="276"/>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row>
    <row r="68" spans="1:85" ht="12" customHeight="1">
      <c r="A68" s="248"/>
      <c r="B68" s="404"/>
      <c r="C68" s="404"/>
      <c r="D68" s="404"/>
      <c r="E68" s="404"/>
      <c r="F68" s="404"/>
      <c r="G68" s="404"/>
      <c r="H68" s="404"/>
      <c r="I68" s="404"/>
      <c r="J68" s="404"/>
      <c r="K68" s="404"/>
      <c r="L68" s="413"/>
      <c r="M68" s="413"/>
      <c r="N68" s="413"/>
      <c r="O68" s="413"/>
      <c r="P68" s="413"/>
      <c r="Q68" s="413"/>
      <c r="R68" s="413"/>
      <c r="S68" s="413"/>
      <c r="T68" s="413"/>
      <c r="U68" s="413"/>
      <c r="V68" s="413"/>
      <c r="W68" s="413"/>
      <c r="X68" s="413"/>
      <c r="Y68" s="413"/>
      <c r="Z68" s="413"/>
      <c r="AA68" s="413"/>
      <c r="AB68" s="413"/>
      <c r="AC68" s="413"/>
      <c r="AD68" s="413"/>
      <c r="AE68" s="413"/>
      <c r="AF68" s="413"/>
      <c r="AG68" s="279"/>
      <c r="AH68" s="279"/>
      <c r="AI68" s="279"/>
      <c r="AJ68" s="279"/>
      <c r="AK68" s="279"/>
      <c r="AL68" s="279"/>
      <c r="AM68" s="279"/>
      <c r="AN68" s="279"/>
      <c r="AO68" s="279"/>
      <c r="AP68" s="279"/>
      <c r="AQ68" s="276"/>
      <c r="AR68" s="277"/>
      <c r="AS68" s="278"/>
      <c r="AT68" s="278"/>
      <c r="AU68" s="278"/>
      <c r="AV68" s="407"/>
      <c r="AW68" s="407"/>
      <c r="AX68" s="407"/>
      <c r="AY68" s="407"/>
      <c r="AZ68" s="407"/>
      <c r="BA68" s="407"/>
      <c r="BB68" s="407"/>
      <c r="BC68" s="407"/>
      <c r="BD68" s="407"/>
      <c r="BE68" s="407"/>
      <c r="BF68" s="407"/>
      <c r="BG68" s="407"/>
      <c r="BH68" s="407"/>
      <c r="BI68" s="407"/>
      <c r="BJ68" s="407"/>
      <c r="BK68" s="407"/>
      <c r="BL68" s="407"/>
      <c r="BM68" s="407"/>
      <c r="BN68" s="407"/>
      <c r="BO68" s="407"/>
      <c r="BP68" s="407"/>
      <c r="BQ68" s="407"/>
      <c r="BR68" s="407"/>
      <c r="BS68" s="407"/>
      <c r="BT68" s="407"/>
      <c r="BU68" s="407"/>
      <c r="BV68" s="407"/>
      <c r="BW68" s="407"/>
      <c r="BX68" s="407"/>
      <c r="BY68" s="407"/>
      <c r="BZ68" s="407"/>
      <c r="CA68" s="407"/>
      <c r="CB68" s="407"/>
      <c r="CC68" s="407"/>
      <c r="CD68" s="407"/>
      <c r="CE68" s="407"/>
      <c r="CF68" s="407"/>
      <c r="CG68" s="248"/>
    </row>
    <row r="69" spans="1:85" ht="12" customHeight="1">
      <c r="A69" s="248"/>
      <c r="B69" s="404"/>
      <c r="C69" s="404"/>
      <c r="D69" s="404"/>
      <c r="E69" s="404"/>
      <c r="F69" s="404"/>
      <c r="G69" s="404"/>
      <c r="H69" s="404"/>
      <c r="I69" s="404"/>
      <c r="J69" s="404"/>
      <c r="K69" s="404"/>
      <c r="L69" s="413"/>
      <c r="M69" s="413"/>
      <c r="N69" s="413"/>
      <c r="O69" s="413"/>
      <c r="P69" s="413"/>
      <c r="Q69" s="413"/>
      <c r="R69" s="413"/>
      <c r="S69" s="413"/>
      <c r="T69" s="413"/>
      <c r="U69" s="413"/>
      <c r="V69" s="413"/>
      <c r="W69" s="413"/>
      <c r="X69" s="413"/>
      <c r="Y69" s="413"/>
      <c r="Z69" s="413"/>
      <c r="AA69" s="413"/>
      <c r="AB69" s="413"/>
      <c r="AC69" s="413"/>
      <c r="AD69" s="413"/>
      <c r="AE69" s="413"/>
      <c r="AF69" s="413"/>
      <c r="AG69" s="279"/>
      <c r="AH69" s="279"/>
      <c r="AI69" s="279"/>
      <c r="AJ69" s="279"/>
      <c r="AK69" s="279"/>
      <c r="AL69" s="279"/>
      <c r="AM69" s="279"/>
      <c r="AN69" s="279"/>
      <c r="AO69" s="279"/>
      <c r="AP69" s="279"/>
      <c r="AQ69" s="276"/>
      <c r="AR69" s="277"/>
      <c r="AS69" s="278"/>
      <c r="AT69" s="278"/>
      <c r="AU69" s="278"/>
      <c r="AV69" s="278"/>
      <c r="AW69" s="278"/>
      <c r="AX69" s="278"/>
      <c r="AY69" s="278"/>
      <c r="AZ69" s="278"/>
      <c r="BA69" s="278"/>
      <c r="BB69" s="278"/>
      <c r="BC69" s="278"/>
      <c r="BD69" s="278"/>
      <c r="BE69" s="278"/>
      <c r="BF69" s="278"/>
      <c r="BG69" s="278"/>
      <c r="BH69" s="278"/>
      <c r="BI69" s="278"/>
      <c r="BJ69" s="278"/>
      <c r="BK69" s="27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row>
    <row r="70" spans="1:85" ht="12" customHeight="1">
      <c r="A70" s="248"/>
      <c r="B70" s="404"/>
      <c r="C70" s="404"/>
      <c r="D70" s="404"/>
      <c r="E70" s="404"/>
      <c r="F70" s="404"/>
      <c r="G70" s="404"/>
      <c r="H70" s="404"/>
      <c r="I70" s="404"/>
      <c r="J70" s="404"/>
      <c r="K70" s="404"/>
      <c r="L70" s="413"/>
      <c r="M70" s="413"/>
      <c r="N70" s="413"/>
      <c r="O70" s="413"/>
      <c r="P70" s="413"/>
      <c r="Q70" s="413"/>
      <c r="R70" s="413"/>
      <c r="S70" s="413"/>
      <c r="T70" s="413"/>
      <c r="U70" s="413"/>
      <c r="V70" s="413"/>
      <c r="W70" s="413"/>
      <c r="X70" s="413"/>
      <c r="Y70" s="413"/>
      <c r="Z70" s="413"/>
      <c r="AA70" s="413"/>
      <c r="AB70" s="413"/>
      <c r="AC70" s="413"/>
      <c r="AD70" s="413"/>
      <c r="AE70" s="413"/>
      <c r="AF70" s="413"/>
      <c r="AG70" s="279"/>
      <c r="AH70" s="279"/>
      <c r="AI70" s="279"/>
      <c r="AJ70" s="279"/>
      <c r="AK70" s="279"/>
      <c r="AL70" s="279"/>
      <c r="AM70" s="279"/>
      <c r="AN70" s="279"/>
      <c r="AO70" s="279"/>
      <c r="AP70" s="279"/>
      <c r="AQ70" s="276"/>
      <c r="AR70" s="278"/>
      <c r="AS70" s="278"/>
      <c r="AT70" s="278"/>
      <c r="AU70" s="278"/>
      <c r="AV70" s="278"/>
      <c r="AW70" s="278"/>
      <c r="AX70" s="278"/>
      <c r="AY70" s="278"/>
      <c r="AZ70" s="278"/>
      <c r="BA70" s="278"/>
      <c r="BB70" s="278"/>
      <c r="BC70" s="278"/>
      <c r="BD70" s="278"/>
      <c r="BE70" s="278"/>
      <c r="BF70" s="278"/>
      <c r="BG70" s="278"/>
      <c r="BH70" s="278"/>
      <c r="BI70" s="278"/>
      <c r="BJ70" s="278"/>
      <c r="BK70" s="27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row>
    <row r="71" spans="1:85" ht="12" customHeight="1">
      <c r="A71" s="248"/>
      <c r="B71" s="404"/>
      <c r="C71" s="404"/>
      <c r="D71" s="404"/>
      <c r="E71" s="404"/>
      <c r="F71" s="404"/>
      <c r="G71" s="404"/>
      <c r="H71" s="404"/>
      <c r="I71" s="404"/>
      <c r="J71" s="404"/>
      <c r="K71" s="404"/>
      <c r="L71" s="413"/>
      <c r="M71" s="413"/>
      <c r="N71" s="413"/>
      <c r="O71" s="413"/>
      <c r="P71" s="413"/>
      <c r="Q71" s="413"/>
      <c r="R71" s="413"/>
      <c r="S71" s="413"/>
      <c r="T71" s="413"/>
      <c r="U71" s="413"/>
      <c r="V71" s="413"/>
      <c r="W71" s="413"/>
      <c r="X71" s="413"/>
      <c r="Y71" s="413"/>
      <c r="Z71" s="413"/>
      <c r="AA71" s="413"/>
      <c r="AB71" s="413"/>
      <c r="AC71" s="413"/>
      <c r="AD71" s="413"/>
      <c r="AE71" s="413"/>
      <c r="AF71" s="413"/>
      <c r="AG71" s="279"/>
      <c r="AH71" s="279"/>
      <c r="AI71" s="279"/>
      <c r="AJ71" s="279"/>
      <c r="AK71" s="279"/>
      <c r="AL71" s="279"/>
      <c r="AM71" s="279"/>
      <c r="AN71" s="279"/>
      <c r="AO71" s="279"/>
      <c r="AP71" s="279"/>
      <c r="AQ71" s="276"/>
      <c r="AR71" s="278"/>
      <c r="AS71" s="278"/>
      <c r="AT71" s="278"/>
      <c r="AU71" s="278"/>
      <c r="AV71" s="278"/>
      <c r="AW71" s="278"/>
      <c r="AX71" s="278"/>
      <c r="AY71" s="278"/>
      <c r="AZ71" s="278"/>
      <c r="BA71" s="278"/>
      <c r="BB71" s="278"/>
      <c r="BC71" s="278"/>
      <c r="BD71" s="278"/>
      <c r="BE71" s="278"/>
      <c r="BF71" s="278"/>
      <c r="BG71" s="278"/>
      <c r="BH71" s="278"/>
      <c r="BI71" s="278"/>
      <c r="BJ71" s="278"/>
      <c r="BK71" s="27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row>
    <row r="72" spans="1:85" ht="12" customHeight="1">
      <c r="A72" s="248"/>
      <c r="B72" s="404"/>
      <c r="C72" s="404"/>
      <c r="D72" s="404"/>
      <c r="E72" s="404"/>
      <c r="F72" s="404"/>
      <c r="G72" s="404"/>
      <c r="H72" s="404"/>
      <c r="I72" s="404"/>
      <c r="J72" s="404"/>
      <c r="K72" s="404"/>
      <c r="L72" s="413"/>
      <c r="M72" s="413"/>
      <c r="N72" s="413"/>
      <c r="O72" s="413"/>
      <c r="P72" s="413"/>
      <c r="Q72" s="413"/>
      <c r="R72" s="413"/>
      <c r="S72" s="413"/>
      <c r="T72" s="413"/>
      <c r="U72" s="413"/>
      <c r="V72" s="413"/>
      <c r="W72" s="413"/>
      <c r="X72" s="413"/>
      <c r="Y72" s="413"/>
      <c r="Z72" s="413"/>
      <c r="AA72" s="413"/>
      <c r="AB72" s="413"/>
      <c r="AC72" s="413"/>
      <c r="AD72" s="413"/>
      <c r="AE72" s="413"/>
      <c r="AF72" s="413"/>
      <c r="AG72" s="279"/>
      <c r="AH72" s="279"/>
      <c r="AI72" s="279"/>
      <c r="AJ72" s="279"/>
      <c r="AK72" s="279"/>
      <c r="AL72" s="279"/>
      <c r="AM72" s="279"/>
      <c r="AN72" s="279"/>
      <c r="AO72" s="279"/>
      <c r="AP72" s="279"/>
      <c r="AQ72" s="276"/>
      <c r="AR72" s="278"/>
      <c r="AS72" s="278"/>
      <c r="AT72" s="278"/>
      <c r="AU72" s="278"/>
      <c r="AV72" s="278"/>
      <c r="AW72" s="278"/>
      <c r="AX72" s="278"/>
      <c r="AY72" s="278"/>
      <c r="AZ72" s="278"/>
      <c r="BA72" s="278"/>
      <c r="BB72" s="278"/>
      <c r="BC72" s="278"/>
      <c r="BD72" s="278"/>
      <c r="BE72" s="278"/>
      <c r="BF72" s="278"/>
      <c r="BG72" s="278"/>
      <c r="BH72" s="278"/>
      <c r="BI72" s="278"/>
      <c r="BJ72" s="278"/>
      <c r="BK72" s="27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row>
    <row r="73" spans="1:85" ht="12" customHeight="1">
      <c r="A73" s="248"/>
      <c r="B73" s="404"/>
      <c r="C73" s="404"/>
      <c r="D73" s="404"/>
      <c r="E73" s="404"/>
      <c r="F73" s="404"/>
      <c r="G73" s="404"/>
      <c r="H73" s="404"/>
      <c r="I73" s="404"/>
      <c r="J73" s="404"/>
      <c r="K73" s="404"/>
      <c r="L73" s="413"/>
      <c r="M73" s="413"/>
      <c r="N73" s="413"/>
      <c r="O73" s="413"/>
      <c r="P73" s="413"/>
      <c r="Q73" s="413"/>
      <c r="R73" s="413"/>
      <c r="S73" s="413"/>
      <c r="T73" s="413"/>
      <c r="U73" s="413"/>
      <c r="V73" s="413"/>
      <c r="W73" s="413"/>
      <c r="X73" s="413"/>
      <c r="Y73" s="413"/>
      <c r="Z73" s="413"/>
      <c r="AA73" s="413"/>
      <c r="AB73" s="413"/>
      <c r="AC73" s="413"/>
      <c r="AD73" s="413"/>
      <c r="AE73" s="413"/>
      <c r="AF73" s="413"/>
      <c r="AG73" s="279"/>
      <c r="AH73" s="279"/>
      <c r="AI73" s="279"/>
      <c r="AJ73" s="279"/>
      <c r="AK73" s="279"/>
      <c r="AL73" s="279"/>
      <c r="AM73" s="279"/>
      <c r="AN73" s="279"/>
      <c r="AO73" s="279"/>
      <c r="AP73" s="279"/>
      <c r="AQ73" s="276"/>
      <c r="AR73" s="278"/>
      <c r="AS73" s="278"/>
      <c r="AT73" s="278"/>
      <c r="AU73" s="278"/>
      <c r="AV73" s="278"/>
      <c r="AW73" s="278"/>
      <c r="AX73" s="278"/>
      <c r="AY73" s="278"/>
      <c r="AZ73" s="278"/>
      <c r="BA73" s="278"/>
      <c r="BB73" s="278"/>
      <c r="BC73" s="278"/>
      <c r="BD73" s="278"/>
      <c r="BE73" s="278"/>
      <c r="BF73" s="278"/>
      <c r="BG73" s="278"/>
      <c r="BH73" s="278"/>
      <c r="BI73" s="278"/>
      <c r="BJ73" s="278"/>
      <c r="BK73" s="27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row>
    <row r="74" spans="1:85" ht="12" customHeight="1">
      <c r="A74" s="248"/>
      <c r="B74" s="404"/>
      <c r="C74" s="404"/>
      <c r="D74" s="404"/>
      <c r="E74" s="404"/>
      <c r="F74" s="404"/>
      <c r="G74" s="404"/>
      <c r="H74" s="404"/>
      <c r="I74" s="404"/>
      <c r="J74" s="404"/>
      <c r="K74" s="404"/>
      <c r="L74" s="413"/>
      <c r="M74" s="413"/>
      <c r="N74" s="413"/>
      <c r="O74" s="413"/>
      <c r="P74" s="413"/>
      <c r="Q74" s="413"/>
      <c r="R74" s="413"/>
      <c r="S74" s="413"/>
      <c r="T74" s="413"/>
      <c r="U74" s="413"/>
      <c r="V74" s="413"/>
      <c r="W74" s="413"/>
      <c r="X74" s="413"/>
      <c r="Y74" s="413"/>
      <c r="Z74" s="413"/>
      <c r="AA74" s="413"/>
      <c r="AB74" s="413"/>
      <c r="AC74" s="413"/>
      <c r="AD74" s="413"/>
      <c r="AE74" s="413"/>
      <c r="AF74" s="413"/>
      <c r="AG74" s="279"/>
      <c r="AH74" s="279"/>
      <c r="AI74" s="279"/>
      <c r="AJ74" s="279"/>
      <c r="AK74" s="279"/>
      <c r="AL74" s="279"/>
      <c r="AM74" s="279"/>
      <c r="AN74" s="279"/>
      <c r="AO74" s="279"/>
      <c r="AP74" s="279"/>
      <c r="AQ74" s="276"/>
      <c r="AR74" s="278"/>
      <c r="AS74" s="278"/>
      <c r="AT74" s="278"/>
      <c r="AU74" s="278"/>
      <c r="AV74" s="278"/>
      <c r="AW74" s="278"/>
      <c r="AX74" s="278"/>
      <c r="AY74" s="278"/>
      <c r="AZ74" s="278"/>
      <c r="BA74" s="278"/>
      <c r="BB74" s="278"/>
      <c r="BC74" s="278"/>
      <c r="BD74" s="278"/>
      <c r="BE74" s="278"/>
      <c r="BF74" s="278"/>
      <c r="BG74" s="278"/>
      <c r="BH74" s="278"/>
      <c r="BI74" s="278"/>
      <c r="BJ74" s="278"/>
      <c r="BK74" s="27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row>
    <row r="75" spans="1:85" ht="12" customHeight="1">
      <c r="A75" s="248"/>
      <c r="B75" s="404"/>
      <c r="C75" s="404"/>
      <c r="D75" s="404"/>
      <c r="E75" s="404"/>
      <c r="F75" s="404"/>
      <c r="G75" s="404"/>
      <c r="H75" s="404"/>
      <c r="I75" s="404"/>
      <c r="J75" s="404"/>
      <c r="K75" s="404"/>
      <c r="L75" s="413"/>
      <c r="M75" s="413"/>
      <c r="N75" s="413"/>
      <c r="O75" s="413"/>
      <c r="P75" s="413"/>
      <c r="Q75" s="413"/>
      <c r="R75" s="413"/>
      <c r="S75" s="413"/>
      <c r="T75" s="413"/>
      <c r="U75" s="413"/>
      <c r="V75" s="413"/>
      <c r="W75" s="413"/>
      <c r="X75" s="413"/>
      <c r="Y75" s="413"/>
      <c r="Z75" s="413"/>
      <c r="AA75" s="413"/>
      <c r="AB75" s="413"/>
      <c r="AC75" s="413"/>
      <c r="AD75" s="413"/>
      <c r="AE75" s="413"/>
      <c r="AF75" s="413"/>
      <c r="AG75" s="279"/>
      <c r="AH75" s="279"/>
      <c r="AI75" s="279"/>
      <c r="AJ75" s="279"/>
      <c r="AK75" s="279"/>
      <c r="AL75" s="279"/>
      <c r="AM75" s="279"/>
      <c r="AN75" s="279"/>
      <c r="AO75" s="279"/>
      <c r="AP75" s="279"/>
      <c r="AQ75" s="276"/>
      <c r="AR75" s="278"/>
      <c r="AS75" s="278"/>
      <c r="AT75" s="278"/>
      <c r="AU75" s="278"/>
      <c r="AV75" s="278"/>
      <c r="AW75" s="278"/>
      <c r="AX75" s="278"/>
      <c r="AY75" s="278"/>
      <c r="AZ75" s="278"/>
      <c r="BA75" s="278"/>
      <c r="BB75" s="278"/>
      <c r="BC75" s="278"/>
      <c r="BD75" s="278"/>
      <c r="BE75" s="278"/>
      <c r="BF75" s="278"/>
      <c r="BG75" s="278"/>
      <c r="BH75" s="278"/>
      <c r="BI75" s="278"/>
      <c r="BJ75" s="278"/>
      <c r="BK75" s="27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row>
    <row r="76" spans="1:85" ht="12" customHeight="1">
      <c r="A76" s="248"/>
      <c r="B76" s="404"/>
      <c r="C76" s="404"/>
      <c r="D76" s="404"/>
      <c r="E76" s="404"/>
      <c r="F76" s="404"/>
      <c r="G76" s="404"/>
      <c r="H76" s="404"/>
      <c r="I76" s="404"/>
      <c r="J76" s="404"/>
      <c r="K76" s="404"/>
      <c r="L76" s="413"/>
      <c r="M76" s="413"/>
      <c r="N76" s="413"/>
      <c r="O76" s="413"/>
      <c r="P76" s="413"/>
      <c r="Q76" s="413"/>
      <c r="R76" s="413"/>
      <c r="S76" s="413"/>
      <c r="T76" s="413"/>
      <c r="U76" s="413"/>
      <c r="V76" s="413"/>
      <c r="W76" s="413"/>
      <c r="X76" s="413"/>
      <c r="Y76" s="413"/>
      <c r="Z76" s="413"/>
      <c r="AA76" s="413"/>
      <c r="AB76" s="413"/>
      <c r="AC76" s="413"/>
      <c r="AD76" s="413"/>
      <c r="AE76" s="413"/>
      <c r="AF76" s="413"/>
      <c r="AG76" s="279"/>
      <c r="AH76" s="279"/>
      <c r="AI76" s="279"/>
      <c r="AJ76" s="279"/>
      <c r="AK76" s="279"/>
      <c r="AL76" s="279"/>
      <c r="AM76" s="279"/>
      <c r="AN76" s="279"/>
      <c r="AO76" s="279"/>
      <c r="AP76" s="279"/>
      <c r="AQ76" s="276"/>
      <c r="AR76" s="278"/>
      <c r="AS76" s="278"/>
      <c r="AT76" s="278"/>
      <c r="AU76" s="278"/>
      <c r="AV76" s="278"/>
      <c r="AW76" s="278"/>
      <c r="AX76" s="278"/>
      <c r="AY76" s="278"/>
      <c r="AZ76" s="278"/>
      <c r="BA76" s="278"/>
      <c r="BB76" s="278"/>
      <c r="BC76" s="278"/>
      <c r="BD76" s="278"/>
      <c r="BE76" s="278"/>
      <c r="BF76" s="278"/>
      <c r="BG76" s="278"/>
      <c r="BH76" s="278"/>
      <c r="BI76" s="278"/>
      <c r="BJ76" s="278"/>
      <c r="BK76" s="27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row>
    <row r="77" spans="1:85" ht="12" customHeight="1">
      <c r="B77" s="404"/>
      <c r="C77" s="404"/>
      <c r="D77" s="404"/>
      <c r="E77" s="404"/>
      <c r="F77" s="404"/>
      <c r="G77" s="404"/>
      <c r="H77" s="404"/>
      <c r="I77" s="404"/>
      <c r="J77" s="404"/>
      <c r="K77" s="404"/>
      <c r="L77" s="413"/>
      <c r="M77" s="413"/>
      <c r="N77" s="413"/>
      <c r="O77" s="413"/>
      <c r="P77" s="413"/>
      <c r="Q77" s="413"/>
      <c r="R77" s="413"/>
      <c r="S77" s="413"/>
      <c r="T77" s="413"/>
      <c r="U77" s="413"/>
      <c r="V77" s="413"/>
      <c r="W77" s="413"/>
      <c r="X77" s="413"/>
      <c r="Y77" s="413"/>
      <c r="Z77" s="413"/>
      <c r="AA77" s="413"/>
      <c r="AB77" s="413"/>
      <c r="AC77" s="413"/>
      <c r="AD77" s="413"/>
      <c r="AE77" s="413"/>
      <c r="AF77" s="413"/>
      <c r="AG77" s="279"/>
      <c r="AH77" s="279"/>
      <c r="AI77" s="279"/>
      <c r="AJ77" s="279"/>
      <c r="AK77" s="279"/>
      <c r="AL77" s="279"/>
      <c r="AM77" s="279"/>
      <c r="AN77" s="279"/>
      <c r="AO77" s="279"/>
      <c r="AP77" s="279"/>
      <c r="AQ77" s="276"/>
      <c r="AR77" s="280"/>
      <c r="AS77" s="280"/>
      <c r="AT77" s="280"/>
      <c r="AU77" s="280"/>
      <c r="AV77" s="280"/>
      <c r="AW77" s="280"/>
      <c r="AX77" s="280"/>
      <c r="AY77" s="280"/>
      <c r="AZ77" s="280"/>
      <c r="BA77" s="280"/>
      <c r="BB77" s="280"/>
      <c r="BC77" s="280"/>
      <c r="BD77" s="280"/>
      <c r="BE77" s="280"/>
      <c r="BF77" s="280"/>
      <c r="BG77" s="280"/>
      <c r="BH77" s="280"/>
      <c r="BI77" s="280"/>
      <c r="BJ77" s="280"/>
      <c r="BK77" s="280"/>
    </row>
    <row r="78" spans="1:85" ht="12" customHeight="1">
      <c r="B78" s="404"/>
      <c r="C78" s="404"/>
      <c r="D78" s="404"/>
      <c r="E78" s="404"/>
      <c r="F78" s="404"/>
      <c r="G78" s="404"/>
      <c r="H78" s="404"/>
      <c r="I78" s="404"/>
      <c r="J78" s="404"/>
      <c r="K78" s="404"/>
      <c r="L78" s="413"/>
      <c r="M78" s="413"/>
      <c r="N78" s="413"/>
      <c r="O78" s="413"/>
      <c r="P78" s="413"/>
      <c r="Q78" s="413"/>
      <c r="R78" s="413"/>
      <c r="S78" s="413"/>
      <c r="T78" s="413"/>
      <c r="U78" s="413"/>
      <c r="V78" s="413"/>
      <c r="W78" s="413"/>
      <c r="X78" s="413"/>
      <c r="Y78" s="413"/>
      <c r="Z78" s="413"/>
      <c r="AA78" s="413"/>
      <c r="AB78" s="413"/>
      <c r="AC78" s="413"/>
      <c r="AD78" s="413"/>
      <c r="AE78" s="413"/>
      <c r="AF78" s="413"/>
      <c r="AG78" s="279"/>
      <c r="AH78" s="279"/>
      <c r="AI78" s="279"/>
      <c r="AJ78" s="279"/>
      <c r="AK78" s="279"/>
      <c r="AL78" s="279"/>
      <c r="AM78" s="279"/>
      <c r="AN78" s="279"/>
      <c r="AO78" s="279"/>
      <c r="AP78" s="279"/>
      <c r="AQ78" s="276"/>
      <c r="AR78" s="280"/>
      <c r="AS78" s="280"/>
      <c r="AT78" s="280"/>
      <c r="AU78" s="280"/>
      <c r="AV78" s="280"/>
      <c r="AW78" s="280"/>
      <c r="AX78" s="280"/>
      <c r="AY78" s="280"/>
      <c r="AZ78" s="280"/>
      <c r="BA78" s="280"/>
      <c r="BB78" s="280"/>
      <c r="BC78" s="280"/>
      <c r="BD78" s="280"/>
      <c r="BE78" s="280"/>
      <c r="BF78" s="280"/>
      <c r="BG78" s="280"/>
      <c r="BH78" s="280"/>
      <c r="BI78" s="280"/>
      <c r="BJ78" s="280"/>
      <c r="BK78" s="280"/>
    </row>
  </sheetData>
  <mergeCells count="195">
    <mergeCell ref="B64:I66"/>
    <mergeCell ref="J64:O66"/>
    <mergeCell ref="P64:W66"/>
    <mergeCell ref="X64:AC66"/>
    <mergeCell ref="AD64:AJ66"/>
    <mergeCell ref="AK64:AP66"/>
    <mergeCell ref="AV57:CF58"/>
    <mergeCell ref="D59:H60"/>
    <mergeCell ref="I59:V60"/>
    <mergeCell ref="Y59:AC60"/>
    <mergeCell ref="AD59:AP60"/>
    <mergeCell ref="AV60:CF61"/>
    <mergeCell ref="D61:H62"/>
    <mergeCell ref="I61:V62"/>
    <mergeCell ref="Y61:AC62"/>
    <mergeCell ref="AD61:AP62"/>
    <mergeCell ref="C55:G56"/>
    <mergeCell ref="I55:V56"/>
    <mergeCell ref="X55:AB56"/>
    <mergeCell ref="AD55:AP56"/>
    <mergeCell ref="C57:G58"/>
    <mergeCell ref="I57:V58"/>
    <mergeCell ref="X57:AB58"/>
    <mergeCell ref="AD57:AP58"/>
    <mergeCell ref="BF52:BM54"/>
    <mergeCell ref="BN52:BS54"/>
    <mergeCell ref="BT52:BZ54"/>
    <mergeCell ref="CA52:CF54"/>
    <mergeCell ref="C53:G54"/>
    <mergeCell ref="I53:V54"/>
    <mergeCell ref="X53:AB54"/>
    <mergeCell ref="AD53:AP54"/>
    <mergeCell ref="C51:G52"/>
    <mergeCell ref="I51:V52"/>
    <mergeCell ref="X51:AB52"/>
    <mergeCell ref="AD51:AP52"/>
    <mergeCell ref="AR52:AY54"/>
    <mergeCell ref="AZ52:BE54"/>
    <mergeCell ref="C49:G50"/>
    <mergeCell ref="I49:V50"/>
    <mergeCell ref="X49:AB50"/>
    <mergeCell ref="AD49:AP50"/>
    <mergeCell ref="BO49:BU50"/>
    <mergeCell ref="BV49:CF50"/>
    <mergeCell ref="C46:G47"/>
    <mergeCell ref="I46:V47"/>
    <mergeCell ref="X46:AB47"/>
    <mergeCell ref="AD46:AP47"/>
    <mergeCell ref="BO47:BU48"/>
    <mergeCell ref="BV47:CF48"/>
    <mergeCell ref="BM43:BU44"/>
    <mergeCell ref="BV43:CF44"/>
    <mergeCell ref="AT45:AZ46"/>
    <mergeCell ref="BA45:BK46"/>
    <mergeCell ref="BM45:BU46"/>
    <mergeCell ref="BV45:CF46"/>
    <mergeCell ref="BA41:BK42"/>
    <mergeCell ref="BM41:BU42"/>
    <mergeCell ref="BV41:CF42"/>
    <mergeCell ref="O43:R44"/>
    <mergeCell ref="S43:Y44"/>
    <mergeCell ref="Z43:AE44"/>
    <mergeCell ref="AF43:AK44"/>
    <mergeCell ref="AL43:AP44"/>
    <mergeCell ref="AR43:AZ44"/>
    <mergeCell ref="BA43:BK44"/>
    <mergeCell ref="AR39:AZ40"/>
    <mergeCell ref="BA39:BK40"/>
    <mergeCell ref="I39:N44"/>
    <mergeCell ref="O39:R40"/>
    <mergeCell ref="S39:Y40"/>
    <mergeCell ref="Z39:AE40"/>
    <mergeCell ref="AF39:AK40"/>
    <mergeCell ref="AL39:AP40"/>
    <mergeCell ref="CA34:CF35"/>
    <mergeCell ref="C35:G44"/>
    <mergeCell ref="J35:M38"/>
    <mergeCell ref="O35:X36"/>
    <mergeCell ref="Y35:AG36"/>
    <mergeCell ref="AH35:AP36"/>
    <mergeCell ref="BE36:BK37"/>
    <mergeCell ref="BL36:BS37"/>
    <mergeCell ref="BT36:BZ37"/>
    <mergeCell ref="CA36:CF37"/>
    <mergeCell ref="BM39:BU40"/>
    <mergeCell ref="BV39:CF40"/>
    <mergeCell ref="O41:R42"/>
    <mergeCell ref="S41:Y42"/>
    <mergeCell ref="Z41:AE42"/>
    <mergeCell ref="AF41:AK42"/>
    <mergeCell ref="AL41:AP42"/>
    <mergeCell ref="AT41:AZ42"/>
    <mergeCell ref="BI28:BM28"/>
    <mergeCell ref="J30:M31"/>
    <mergeCell ref="O30:AC31"/>
    <mergeCell ref="J32:M33"/>
    <mergeCell ref="O32:AC33"/>
    <mergeCell ref="AD32:AP33"/>
    <mergeCell ref="BE32:BN33"/>
    <mergeCell ref="BO32:BW33"/>
    <mergeCell ref="BX32:CF33"/>
    <mergeCell ref="AD30:AP31"/>
    <mergeCell ref="AS30:AW37"/>
    <mergeCell ref="AZ30:BC33"/>
    <mergeCell ref="BE30:BN31"/>
    <mergeCell ref="BO30:BW31"/>
    <mergeCell ref="BX30:CF31"/>
    <mergeCell ref="AY34:BD37"/>
    <mergeCell ref="BE34:BK35"/>
    <mergeCell ref="BL34:BS35"/>
    <mergeCell ref="BT34:BZ35"/>
    <mergeCell ref="O37:X38"/>
    <mergeCell ref="Y37:AG38"/>
    <mergeCell ref="AH37:AP38"/>
    <mergeCell ref="BI23:BV24"/>
    <mergeCell ref="BW23:CF24"/>
    <mergeCell ref="C25:G26"/>
    <mergeCell ref="I25:V26"/>
    <mergeCell ref="AD25:AP26"/>
    <mergeCell ref="AY25:BH26"/>
    <mergeCell ref="BI25:BM25"/>
    <mergeCell ref="BN25:BV26"/>
    <mergeCell ref="BW25:CF26"/>
    <mergeCell ref="BI26:BM26"/>
    <mergeCell ref="C23:G24"/>
    <mergeCell ref="I23:V24"/>
    <mergeCell ref="X23:AB26"/>
    <mergeCell ref="AD23:AP24"/>
    <mergeCell ref="AS23:AW28"/>
    <mergeCell ref="AY23:BH24"/>
    <mergeCell ref="AY27:BH28"/>
    <mergeCell ref="BI27:BM27"/>
    <mergeCell ref="BN27:BV28"/>
    <mergeCell ref="BW27:CF28"/>
    <mergeCell ref="C28:G33"/>
    <mergeCell ref="J28:M29"/>
    <mergeCell ref="O28:AC29"/>
    <mergeCell ref="AD28:AP29"/>
    <mergeCell ref="AS16:AW17"/>
    <mergeCell ref="AY16:BL17"/>
    <mergeCell ref="BN16:BR17"/>
    <mergeCell ref="BT16:BY17"/>
    <mergeCell ref="BZ16:CF17"/>
    <mergeCell ref="BV19:CA19"/>
    <mergeCell ref="C20:G22"/>
    <mergeCell ref="I20:AP22"/>
    <mergeCell ref="AT20:AW20"/>
    <mergeCell ref="AZ20:BB20"/>
    <mergeCell ref="BC20:BF20"/>
    <mergeCell ref="BG20:BJ20"/>
    <mergeCell ref="BN20:BQ20"/>
    <mergeCell ref="BV20:CA20"/>
    <mergeCell ref="BN21:BR21"/>
    <mergeCell ref="C17:G19"/>
    <mergeCell ref="I17:AP19"/>
    <mergeCell ref="BN18:BQ18"/>
    <mergeCell ref="AS19:AW19"/>
    <mergeCell ref="AZ19:BB19"/>
    <mergeCell ref="BC19:BF19"/>
    <mergeCell ref="BG19:BJ19"/>
    <mergeCell ref="BN19:BQ19"/>
    <mergeCell ref="AY11:CF13"/>
    <mergeCell ref="I12:R13"/>
    <mergeCell ref="S12:W12"/>
    <mergeCell ref="X12:AF13"/>
    <mergeCell ref="AG12:AP13"/>
    <mergeCell ref="S13:W13"/>
    <mergeCell ref="BN14:BR15"/>
    <mergeCell ref="BT14:CF14"/>
    <mergeCell ref="S15:W15"/>
    <mergeCell ref="BT15:CF15"/>
    <mergeCell ref="B3:AP4"/>
    <mergeCell ref="AR3:CF4"/>
    <mergeCell ref="AS5:AW7"/>
    <mergeCell ref="AY5:BL7"/>
    <mergeCell ref="BN5:BR7"/>
    <mergeCell ref="BT5:CF7"/>
    <mergeCell ref="B6:K6"/>
    <mergeCell ref="L6:AL6"/>
    <mergeCell ref="B8:K8"/>
    <mergeCell ref="L8:AL8"/>
    <mergeCell ref="AS8:AW10"/>
    <mergeCell ref="AY8:CF9"/>
    <mergeCell ref="C10:G15"/>
    <mergeCell ref="I10:R11"/>
    <mergeCell ref="S10:AF11"/>
    <mergeCell ref="AG10:AP11"/>
    <mergeCell ref="AY10:CF10"/>
    <mergeCell ref="AS11:AW13"/>
    <mergeCell ref="I14:R15"/>
    <mergeCell ref="S14:W14"/>
    <mergeCell ref="X14:AF15"/>
    <mergeCell ref="AG14:AP15"/>
    <mergeCell ref="AS14:AW15"/>
    <mergeCell ref="AY14:BL15"/>
  </mergeCells>
  <phoneticPr fontId="14"/>
  <pageMargins left="0.9055118110236221" right="0.70866141732283472" top="0.35433070866141736" bottom="0.35433070866141736" header="0.31496062992125984" footer="0.31496062992125984"/>
  <pageSetup paperSize="8" scale="83" orientation="landscape"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F66"/>
  <sheetViews>
    <sheetView showWhiteSpace="0" view="pageBreakPreview" zoomScale="75" zoomScaleNormal="70" zoomScaleSheetLayoutView="75" zoomScalePageLayoutView="70" workbookViewId="0">
      <selection activeCell="O43" sqref="O43:U44"/>
    </sheetView>
  </sheetViews>
  <sheetFormatPr defaultColWidth="2.109375" defaultRowHeight="13.5" customHeight="1"/>
  <cols>
    <col min="1" max="1" width="2.109375" style="252"/>
    <col min="2" max="2" width="1" style="252" customWidth="1"/>
    <col min="3" max="7" width="2.109375" style="252" customWidth="1"/>
    <col min="8" max="8" width="1" style="252" customWidth="1"/>
    <col min="9" max="21" width="2.109375" style="252" customWidth="1"/>
    <col min="22" max="22" width="1.109375" style="252" customWidth="1"/>
    <col min="23" max="23" width="1" style="252" customWidth="1"/>
    <col min="24" max="28" width="2.109375" style="252" customWidth="1"/>
    <col min="29" max="29" width="1" style="252" customWidth="1"/>
    <col min="30" max="42" width="2.109375" style="252" customWidth="1"/>
    <col min="43" max="43" width="21.33203125" style="281" customWidth="1"/>
    <col min="44" max="44" width="1.6640625" style="252" customWidth="1"/>
    <col min="45" max="49" width="2.109375" style="252" customWidth="1"/>
    <col min="50" max="50" width="1" style="252" customWidth="1"/>
    <col min="51" max="63" width="2.109375" style="252" customWidth="1"/>
    <col min="64" max="64" width="1.109375" style="252" customWidth="1"/>
    <col min="65" max="65" width="1" style="252" customWidth="1"/>
    <col min="66" max="70" width="2.109375" style="252" customWidth="1"/>
    <col min="71" max="71" width="1" style="252" customWidth="1"/>
    <col min="72" max="16384" width="2.109375" style="252"/>
  </cols>
  <sheetData>
    <row r="1" spans="1:84" ht="12" customHeight="1">
      <c r="A1" s="393"/>
      <c r="B1" s="404"/>
      <c r="C1" s="404"/>
      <c r="D1" s="404"/>
      <c r="E1" s="404"/>
      <c r="F1" s="404"/>
      <c r="G1" s="404"/>
      <c r="H1" s="404"/>
      <c r="I1" s="404"/>
      <c r="J1" s="404"/>
      <c r="K1" s="404"/>
      <c r="L1" s="413"/>
      <c r="M1" s="413"/>
      <c r="N1" s="413"/>
      <c r="O1" s="413"/>
      <c r="P1" s="413"/>
      <c r="Q1" s="413"/>
      <c r="R1" s="413"/>
      <c r="S1" s="413"/>
      <c r="T1" s="413"/>
      <c r="U1" s="413"/>
      <c r="V1" s="413"/>
      <c r="W1" s="413"/>
      <c r="X1" s="413"/>
      <c r="Y1" s="413"/>
      <c r="Z1" s="413"/>
      <c r="AA1" s="413"/>
      <c r="AB1" s="413"/>
      <c r="AC1" s="413"/>
      <c r="AD1" s="413"/>
      <c r="AE1" s="413"/>
      <c r="AF1" s="413"/>
      <c r="AG1" s="279"/>
      <c r="AH1" s="279"/>
      <c r="AI1" s="279"/>
      <c r="AJ1" s="279"/>
      <c r="AK1" s="279"/>
      <c r="AL1" s="279"/>
      <c r="AM1" s="279"/>
      <c r="AN1" s="279"/>
      <c r="AO1" s="279"/>
      <c r="AP1" s="279"/>
      <c r="AQ1" s="276"/>
      <c r="AR1" s="280"/>
      <c r="AS1" s="280"/>
      <c r="AT1" s="280"/>
      <c r="AU1" s="280"/>
      <c r="AV1" s="280"/>
      <c r="AW1" s="280"/>
      <c r="AX1" s="280"/>
      <c r="AY1" s="280"/>
      <c r="AZ1" s="280"/>
      <c r="BA1" s="280"/>
      <c r="BB1" s="280"/>
      <c r="BC1" s="280"/>
      <c r="BD1" s="280"/>
      <c r="BE1" s="280"/>
      <c r="BF1" s="280"/>
      <c r="BG1" s="280"/>
      <c r="BH1" s="280"/>
      <c r="BI1" s="280"/>
      <c r="BJ1" s="280"/>
      <c r="BK1" s="280"/>
      <c r="BL1" s="248"/>
      <c r="BM1" s="248"/>
      <c r="BN1" s="248"/>
      <c r="BO1" s="248"/>
      <c r="BP1" s="248"/>
      <c r="BQ1" s="248"/>
      <c r="BR1" s="248"/>
      <c r="BS1" s="248"/>
      <c r="BT1" s="248"/>
      <c r="BU1" s="248"/>
      <c r="BV1" s="248"/>
      <c r="BW1" s="248"/>
      <c r="BX1" s="248"/>
      <c r="BY1" s="248"/>
      <c r="BZ1" s="248"/>
      <c r="CA1" s="248"/>
      <c r="CB1" s="248"/>
      <c r="CC1" s="248"/>
      <c r="CD1" s="248"/>
      <c r="CE1" s="248"/>
      <c r="CF1" s="248"/>
    </row>
    <row r="2" spans="1:84" ht="13.5" customHeight="1">
      <c r="A2" s="248"/>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541"/>
      <c r="AH2" s="541"/>
      <c r="AI2" s="393" t="s">
        <v>5</v>
      </c>
      <c r="AJ2" s="541"/>
      <c r="AK2" s="541"/>
      <c r="AL2" s="393" t="s">
        <v>6</v>
      </c>
      <c r="AM2" s="541"/>
      <c r="AN2" s="541"/>
      <c r="AO2" s="393" t="s">
        <v>7</v>
      </c>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51"/>
      <c r="CF2" s="249"/>
    </row>
    <row r="3" spans="1:84" ht="13.5" customHeight="1">
      <c r="A3" s="248"/>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3158" t="s">
        <v>546</v>
      </c>
      <c r="AS3" s="3158"/>
      <c r="AT3" s="3158"/>
      <c r="AU3" s="3158"/>
      <c r="AV3" s="3158"/>
      <c r="AW3" s="3158"/>
      <c r="AX3" s="3158"/>
      <c r="AY3" s="3158"/>
      <c r="AZ3" s="3158"/>
      <c r="BA3" s="3158"/>
      <c r="BB3" s="3158"/>
      <c r="BC3" s="390"/>
      <c r="BD3" s="390"/>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row>
    <row r="4" spans="1:84" ht="13.5" customHeight="1">
      <c r="A4" s="248"/>
      <c r="B4" s="3156" t="s">
        <v>1067</v>
      </c>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3157"/>
      <c r="AA4" s="3157"/>
      <c r="AB4" s="3157"/>
      <c r="AC4" s="3157"/>
      <c r="AD4" s="3157"/>
      <c r="AE4" s="3157"/>
      <c r="AF4" s="3157"/>
      <c r="AG4" s="3157"/>
      <c r="AH4" s="3157"/>
      <c r="AI4" s="3157"/>
      <c r="AJ4" s="3157"/>
      <c r="AK4" s="3157"/>
      <c r="AL4" s="3157"/>
      <c r="AM4" s="3157"/>
      <c r="AN4" s="3157"/>
      <c r="AO4" s="3157"/>
      <c r="AP4" s="3157"/>
      <c r="AQ4" s="389"/>
      <c r="AR4" s="3405"/>
      <c r="AS4" s="3405"/>
      <c r="AT4" s="3405"/>
      <c r="AU4" s="3405"/>
      <c r="AV4" s="3405"/>
      <c r="AW4" s="3405"/>
      <c r="AX4" s="3405"/>
      <c r="AY4" s="3405"/>
      <c r="AZ4" s="3405"/>
      <c r="BA4" s="3405"/>
      <c r="BB4" s="3405"/>
      <c r="BC4" s="3406" t="s">
        <v>547</v>
      </c>
      <c r="BD4" s="3406"/>
      <c r="BE4" s="3406"/>
      <c r="BF4" s="3406"/>
      <c r="BG4" s="3406"/>
      <c r="BH4" s="3406"/>
      <c r="BI4" s="3406"/>
      <c r="BJ4" s="3406"/>
      <c r="BK4" s="3406"/>
      <c r="BL4" s="3406"/>
      <c r="BM4" s="3406"/>
      <c r="BN4" s="3406"/>
      <c r="BO4" s="3406"/>
      <c r="BP4" s="3406"/>
      <c r="BQ4" s="3406"/>
      <c r="BR4" s="3406"/>
      <c r="BS4" s="3406"/>
      <c r="BT4" s="3406"/>
      <c r="BU4" s="3406"/>
      <c r="BV4" s="3406"/>
      <c r="BW4" s="3406"/>
      <c r="BX4" s="3406"/>
      <c r="BY4" s="3406"/>
      <c r="BZ4" s="3406"/>
      <c r="CA4" s="3406"/>
      <c r="CB4" s="3406"/>
      <c r="CC4" s="3406"/>
      <c r="CD4" s="3406"/>
      <c r="CE4" s="3406"/>
      <c r="CF4" s="3406"/>
    </row>
    <row r="5" spans="1:84" ht="13.5" customHeight="1">
      <c r="A5" s="248"/>
      <c r="B5" s="3157"/>
      <c r="C5" s="3157"/>
      <c r="D5" s="3157"/>
      <c r="E5" s="3157"/>
      <c r="F5" s="3157"/>
      <c r="G5" s="3157"/>
      <c r="H5" s="3157"/>
      <c r="I5" s="3157"/>
      <c r="J5" s="3157"/>
      <c r="K5" s="3157"/>
      <c r="L5" s="3157"/>
      <c r="M5" s="3157"/>
      <c r="N5" s="3157"/>
      <c r="O5" s="3157"/>
      <c r="P5" s="3157"/>
      <c r="Q5" s="3157"/>
      <c r="R5" s="3157"/>
      <c r="S5" s="3157"/>
      <c r="T5" s="3157"/>
      <c r="U5" s="3157"/>
      <c r="V5" s="3157"/>
      <c r="W5" s="3157"/>
      <c r="X5" s="3157"/>
      <c r="Y5" s="3157"/>
      <c r="Z5" s="3157"/>
      <c r="AA5" s="3157"/>
      <c r="AB5" s="3157"/>
      <c r="AC5" s="3157"/>
      <c r="AD5" s="3157"/>
      <c r="AE5" s="3157"/>
      <c r="AF5" s="3157"/>
      <c r="AG5" s="3157"/>
      <c r="AH5" s="3157"/>
      <c r="AI5" s="3157"/>
      <c r="AJ5" s="3157"/>
      <c r="AK5" s="3157"/>
      <c r="AL5" s="3157"/>
      <c r="AM5" s="3157"/>
      <c r="AN5" s="3157"/>
      <c r="AO5" s="3157"/>
      <c r="AP5" s="3157"/>
      <c r="AQ5" s="389"/>
      <c r="AR5" s="415"/>
      <c r="AS5" s="3407" t="s">
        <v>548</v>
      </c>
      <c r="AT5" s="3408"/>
      <c r="AU5" s="3408"/>
      <c r="AV5" s="3408"/>
      <c r="AW5" s="3408"/>
      <c r="AX5" s="400"/>
      <c r="AY5" s="3162"/>
      <c r="AZ5" s="3163"/>
      <c r="BA5" s="3163"/>
      <c r="BB5" s="3163"/>
      <c r="BC5" s="3163"/>
      <c r="BD5" s="3163"/>
      <c r="BE5" s="3163"/>
      <c r="BF5" s="3163"/>
      <c r="BG5" s="3163"/>
      <c r="BH5" s="3163"/>
      <c r="BI5" s="3163"/>
      <c r="BJ5" s="3163"/>
      <c r="BK5" s="3163"/>
      <c r="BL5" s="3164"/>
      <c r="BM5" s="415"/>
      <c r="BN5" s="3159" t="s">
        <v>461</v>
      </c>
      <c r="BO5" s="3159"/>
      <c r="BP5" s="3159"/>
      <c r="BQ5" s="3159"/>
      <c r="BR5" s="3159"/>
      <c r="BS5" s="400"/>
      <c r="BT5" s="3162"/>
      <c r="BU5" s="3163"/>
      <c r="BV5" s="3163"/>
      <c r="BW5" s="3163"/>
      <c r="BX5" s="3163"/>
      <c r="BY5" s="3163"/>
      <c r="BZ5" s="3163"/>
      <c r="CA5" s="3163"/>
      <c r="CB5" s="3163"/>
      <c r="CC5" s="3163"/>
      <c r="CD5" s="3163"/>
      <c r="CE5" s="3163"/>
      <c r="CF5" s="3164"/>
    </row>
    <row r="6" spans="1:84" ht="13.5" customHeight="1">
      <c r="A6" s="248"/>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410"/>
      <c r="AS6" s="3409"/>
      <c r="AT6" s="3409"/>
      <c r="AU6" s="3409"/>
      <c r="AV6" s="3409"/>
      <c r="AW6" s="3409"/>
      <c r="AX6" s="411"/>
      <c r="AY6" s="3165"/>
      <c r="AZ6" s="3166"/>
      <c r="BA6" s="3166"/>
      <c r="BB6" s="3166"/>
      <c r="BC6" s="3166"/>
      <c r="BD6" s="3166"/>
      <c r="BE6" s="3166"/>
      <c r="BF6" s="3166"/>
      <c r="BG6" s="3166"/>
      <c r="BH6" s="3166"/>
      <c r="BI6" s="3166"/>
      <c r="BJ6" s="3166"/>
      <c r="BK6" s="3166"/>
      <c r="BL6" s="3167"/>
      <c r="BM6" s="410"/>
      <c r="BN6" s="3160"/>
      <c r="BO6" s="3160"/>
      <c r="BP6" s="3160"/>
      <c r="BQ6" s="3160"/>
      <c r="BR6" s="3160"/>
      <c r="BS6" s="411"/>
      <c r="BT6" s="3165"/>
      <c r="BU6" s="3166"/>
      <c r="BV6" s="3166"/>
      <c r="BW6" s="3166"/>
      <c r="BX6" s="3166"/>
      <c r="BY6" s="3166"/>
      <c r="BZ6" s="3166"/>
      <c r="CA6" s="3166"/>
      <c r="CB6" s="3166"/>
      <c r="CC6" s="3166"/>
      <c r="CD6" s="3166"/>
      <c r="CE6" s="3166"/>
      <c r="CF6" s="3167"/>
    </row>
    <row r="7" spans="1:84" ht="13.5" customHeight="1">
      <c r="A7" s="248"/>
      <c r="B7" s="393"/>
      <c r="C7" s="3175" t="s">
        <v>549</v>
      </c>
      <c r="D7" s="3175"/>
      <c r="E7" s="3175"/>
      <c r="F7" s="3175"/>
      <c r="G7" s="3175"/>
      <c r="H7" s="562"/>
      <c r="I7" s="541"/>
      <c r="J7" s="541"/>
      <c r="K7" s="541"/>
      <c r="L7" s="541"/>
      <c r="M7" s="541"/>
      <c r="N7" s="541"/>
      <c r="O7" s="541"/>
      <c r="P7" s="541"/>
      <c r="Q7" s="541"/>
      <c r="R7" s="541"/>
      <c r="S7" s="541"/>
      <c r="T7" s="541"/>
      <c r="U7" s="541"/>
      <c r="V7" s="541"/>
      <c r="W7" s="249"/>
      <c r="X7" s="249"/>
      <c r="Y7" s="249"/>
      <c r="Z7" s="249"/>
      <c r="AA7" s="249"/>
      <c r="AB7" s="249"/>
      <c r="AC7" s="249"/>
      <c r="AD7" s="249"/>
      <c r="AE7" s="249"/>
      <c r="AF7" s="249"/>
      <c r="AG7" s="249"/>
      <c r="AH7" s="249"/>
      <c r="AI7" s="249"/>
      <c r="AJ7" s="249"/>
      <c r="AK7" s="249"/>
      <c r="AL7" s="249"/>
      <c r="AM7" s="249"/>
      <c r="AN7" s="249"/>
      <c r="AO7" s="249"/>
      <c r="AP7" s="249"/>
      <c r="AQ7" s="249"/>
      <c r="AR7" s="401"/>
      <c r="AS7" s="3410"/>
      <c r="AT7" s="3410"/>
      <c r="AU7" s="3410"/>
      <c r="AV7" s="3410"/>
      <c r="AW7" s="3410"/>
      <c r="AX7" s="402"/>
      <c r="AY7" s="3168"/>
      <c r="AZ7" s="3169"/>
      <c r="BA7" s="3169"/>
      <c r="BB7" s="3169"/>
      <c r="BC7" s="3169"/>
      <c r="BD7" s="3169"/>
      <c r="BE7" s="3169"/>
      <c r="BF7" s="3169"/>
      <c r="BG7" s="3169"/>
      <c r="BH7" s="3169"/>
      <c r="BI7" s="3169"/>
      <c r="BJ7" s="3169"/>
      <c r="BK7" s="3169"/>
      <c r="BL7" s="3170"/>
      <c r="BM7" s="401"/>
      <c r="BN7" s="3161"/>
      <c r="BO7" s="3161"/>
      <c r="BP7" s="3161"/>
      <c r="BQ7" s="3161"/>
      <c r="BR7" s="3161"/>
      <c r="BS7" s="402"/>
      <c r="BT7" s="3168"/>
      <c r="BU7" s="3169"/>
      <c r="BV7" s="3169"/>
      <c r="BW7" s="3169"/>
      <c r="BX7" s="3169"/>
      <c r="BY7" s="3169"/>
      <c r="BZ7" s="3169"/>
      <c r="CA7" s="3169"/>
      <c r="CB7" s="3169"/>
      <c r="CC7" s="3169"/>
      <c r="CD7" s="3169"/>
      <c r="CE7" s="3169"/>
      <c r="CF7" s="3170"/>
    </row>
    <row r="8" spans="1:84" ht="13.5" customHeight="1">
      <c r="A8" s="248"/>
      <c r="B8" s="393"/>
      <c r="C8" s="3175"/>
      <c r="D8" s="3175"/>
      <c r="E8" s="3175"/>
      <c r="F8" s="3175"/>
      <c r="G8" s="3175"/>
      <c r="H8" s="563"/>
      <c r="I8" s="558"/>
      <c r="J8" s="558"/>
      <c r="K8" s="558"/>
      <c r="L8" s="558"/>
      <c r="M8" s="558"/>
      <c r="N8" s="558"/>
      <c r="O8" s="558"/>
      <c r="P8" s="558"/>
      <c r="Q8" s="558"/>
      <c r="R8" s="558"/>
      <c r="S8" s="558"/>
      <c r="T8" s="558"/>
      <c r="U8" s="558"/>
      <c r="V8" s="558"/>
      <c r="W8" s="250"/>
      <c r="X8" s="250"/>
      <c r="Y8" s="250"/>
      <c r="Z8" s="250"/>
      <c r="AA8" s="250"/>
      <c r="AB8" s="250"/>
      <c r="AC8" s="250"/>
      <c r="AD8" s="250"/>
      <c r="AE8" s="250"/>
      <c r="AF8" s="250"/>
      <c r="AG8" s="250"/>
      <c r="AH8" s="250"/>
      <c r="AI8" s="250"/>
      <c r="AJ8" s="250"/>
      <c r="AK8" s="250"/>
      <c r="AL8" s="250"/>
      <c r="AM8" s="249"/>
      <c r="AN8" s="249"/>
      <c r="AO8" s="249"/>
      <c r="AP8" s="249"/>
      <c r="AQ8" s="249"/>
      <c r="AR8" s="415"/>
      <c r="AS8" s="3174" t="s">
        <v>550</v>
      </c>
      <c r="AT8" s="3174"/>
      <c r="AU8" s="3174"/>
      <c r="AV8" s="3174"/>
      <c r="AW8" s="3174"/>
      <c r="AX8" s="400"/>
      <c r="AY8" s="3177"/>
      <c r="AZ8" s="3178"/>
      <c r="BA8" s="3178"/>
      <c r="BB8" s="3178"/>
      <c r="BC8" s="3178"/>
      <c r="BD8" s="3178"/>
      <c r="BE8" s="3178"/>
      <c r="BF8" s="3178"/>
      <c r="BG8" s="3178"/>
      <c r="BH8" s="3178"/>
      <c r="BI8" s="3178"/>
      <c r="BJ8" s="3178"/>
      <c r="BK8" s="3178"/>
      <c r="BL8" s="3178"/>
      <c r="BM8" s="3178"/>
      <c r="BN8" s="3178"/>
      <c r="BO8" s="3178"/>
      <c r="BP8" s="3178"/>
      <c r="BQ8" s="3178"/>
      <c r="BR8" s="3178"/>
      <c r="BS8" s="3178"/>
      <c r="BT8" s="3178"/>
      <c r="BU8" s="3178"/>
      <c r="BV8" s="3178"/>
      <c r="BW8" s="3178"/>
      <c r="BX8" s="3178"/>
      <c r="BY8" s="3178"/>
      <c r="BZ8" s="3178"/>
      <c r="CA8" s="3178"/>
      <c r="CB8" s="3178"/>
      <c r="CC8" s="3178"/>
      <c r="CD8" s="3178"/>
      <c r="CE8" s="3178"/>
      <c r="CF8" s="3179"/>
    </row>
    <row r="9" spans="1:84" ht="13.5" customHeight="1">
      <c r="A9" s="248"/>
      <c r="B9" s="249"/>
      <c r="C9" s="282"/>
      <c r="D9" s="282"/>
      <c r="E9" s="282"/>
      <c r="F9" s="282"/>
      <c r="G9" s="282"/>
      <c r="H9" s="282"/>
      <c r="I9" s="249"/>
      <c r="J9" s="249"/>
      <c r="K9" s="249"/>
      <c r="L9" s="249"/>
      <c r="M9" s="249"/>
      <c r="N9" s="249"/>
      <c r="O9" s="249"/>
      <c r="P9" s="249"/>
      <c r="Q9" s="249"/>
      <c r="R9" s="249"/>
      <c r="S9" s="249"/>
      <c r="T9" s="249"/>
      <c r="U9" s="249"/>
      <c r="V9" s="249"/>
      <c r="W9" s="249"/>
      <c r="X9" s="3411" t="s">
        <v>551</v>
      </c>
      <c r="Y9" s="3411"/>
      <c r="Z9" s="3411"/>
      <c r="AA9" s="3411"/>
      <c r="AB9" s="3411"/>
      <c r="AC9" s="3411"/>
      <c r="AD9" s="3411"/>
      <c r="AE9" s="3411"/>
      <c r="AF9" s="3411"/>
      <c r="AG9" s="249"/>
      <c r="AH9" s="249"/>
      <c r="AI9" s="249"/>
      <c r="AJ9" s="249"/>
      <c r="AK9" s="249"/>
      <c r="AL9" s="249"/>
      <c r="AM9" s="249"/>
      <c r="AN9" s="249"/>
      <c r="AO9" s="249"/>
      <c r="AP9" s="249"/>
      <c r="AQ9" s="249"/>
      <c r="AR9" s="410"/>
      <c r="AS9" s="3175"/>
      <c r="AT9" s="3175"/>
      <c r="AU9" s="3175"/>
      <c r="AV9" s="3175"/>
      <c r="AW9" s="3175"/>
      <c r="AX9" s="411"/>
      <c r="AY9" s="3180"/>
      <c r="AZ9" s="3181"/>
      <c r="BA9" s="3181"/>
      <c r="BB9" s="3181"/>
      <c r="BC9" s="3181"/>
      <c r="BD9" s="3181"/>
      <c r="BE9" s="3181"/>
      <c r="BF9" s="3181"/>
      <c r="BG9" s="3181"/>
      <c r="BH9" s="3181"/>
      <c r="BI9" s="3181"/>
      <c r="BJ9" s="3181"/>
      <c r="BK9" s="3181"/>
      <c r="BL9" s="3181"/>
      <c r="BM9" s="3181"/>
      <c r="BN9" s="3181"/>
      <c r="BO9" s="3181"/>
      <c r="BP9" s="3181"/>
      <c r="BQ9" s="3181"/>
      <c r="BR9" s="3181"/>
      <c r="BS9" s="3181"/>
      <c r="BT9" s="3181"/>
      <c r="BU9" s="3181"/>
      <c r="BV9" s="3181"/>
      <c r="BW9" s="3181"/>
      <c r="BX9" s="3181"/>
      <c r="BY9" s="3181"/>
      <c r="BZ9" s="3181"/>
      <c r="CA9" s="3181"/>
      <c r="CB9" s="3181"/>
      <c r="CC9" s="3181"/>
      <c r="CD9" s="3181"/>
      <c r="CE9" s="3181"/>
      <c r="CF9" s="3182"/>
    </row>
    <row r="10" spans="1:84" ht="13.5" customHeight="1">
      <c r="A10" s="248"/>
      <c r="B10" s="249"/>
      <c r="C10" s="3175"/>
      <c r="D10" s="3175"/>
      <c r="E10" s="3175"/>
      <c r="F10" s="3175"/>
      <c r="G10" s="3175"/>
      <c r="H10" s="282"/>
      <c r="I10" s="250"/>
      <c r="J10" s="250"/>
      <c r="K10" s="250"/>
      <c r="L10" s="250"/>
      <c r="M10" s="250"/>
      <c r="N10" s="250"/>
      <c r="O10" s="250"/>
      <c r="P10" s="250"/>
      <c r="Q10" s="250"/>
      <c r="R10" s="250"/>
      <c r="S10" s="250"/>
      <c r="T10" s="250"/>
      <c r="U10" s="250"/>
      <c r="V10" s="250"/>
      <c r="W10" s="250"/>
      <c r="X10" s="250"/>
      <c r="Y10" s="250"/>
      <c r="Z10" s="250"/>
      <c r="AA10" s="250"/>
      <c r="AB10" s="250"/>
      <c r="AC10" s="283"/>
      <c r="AD10" s="284"/>
      <c r="AE10" s="250"/>
      <c r="AF10" s="250"/>
      <c r="AG10" s="250"/>
      <c r="AH10" s="250"/>
      <c r="AI10" s="250"/>
      <c r="AJ10" s="250"/>
      <c r="AK10" s="250"/>
      <c r="AL10" s="250"/>
      <c r="AM10" s="249"/>
      <c r="AN10" s="249"/>
      <c r="AO10" s="249"/>
      <c r="AP10" s="249"/>
      <c r="AQ10" s="249"/>
      <c r="AR10" s="401"/>
      <c r="AS10" s="3176"/>
      <c r="AT10" s="3176"/>
      <c r="AU10" s="3176"/>
      <c r="AV10" s="3176"/>
      <c r="AW10" s="3176"/>
      <c r="AX10" s="402"/>
      <c r="AY10" s="3189" t="s">
        <v>469</v>
      </c>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1"/>
    </row>
    <row r="11" spans="1:84" ht="13.5" customHeight="1">
      <c r="A11" s="248"/>
      <c r="B11" s="249"/>
      <c r="C11" s="3175"/>
      <c r="D11" s="3175"/>
      <c r="E11" s="3175"/>
      <c r="F11" s="3175"/>
      <c r="G11" s="3175"/>
      <c r="H11" s="3412"/>
      <c r="I11" s="3412"/>
      <c r="J11" s="3412"/>
      <c r="K11" s="3412"/>
      <c r="L11" s="3412"/>
      <c r="M11" s="3412"/>
      <c r="N11" s="3412"/>
      <c r="O11" s="3412"/>
      <c r="P11" s="3412"/>
      <c r="Q11" s="3412"/>
      <c r="R11" s="3412"/>
      <c r="S11" s="3412"/>
      <c r="T11" s="3412"/>
      <c r="U11" s="3412"/>
      <c r="V11" s="3412"/>
      <c r="W11" s="250"/>
      <c r="X11" s="250"/>
      <c r="Y11" s="3267" t="s">
        <v>50</v>
      </c>
      <c r="Z11" s="3267"/>
      <c r="AA11" s="3267"/>
      <c r="AB11" s="3267"/>
      <c r="AC11" s="260"/>
      <c r="AD11" s="3172"/>
      <c r="AE11" s="3172"/>
      <c r="AF11" s="3172"/>
      <c r="AG11" s="3172"/>
      <c r="AH11" s="3172"/>
      <c r="AI11" s="3172"/>
      <c r="AJ11" s="3172"/>
      <c r="AK11" s="3172"/>
      <c r="AL11" s="3172"/>
      <c r="AM11" s="3172"/>
      <c r="AN11" s="3172"/>
      <c r="AO11" s="3172"/>
      <c r="AP11" s="3172"/>
      <c r="AQ11" s="250"/>
      <c r="AR11" s="415"/>
      <c r="AS11" s="3192" t="s">
        <v>470</v>
      </c>
      <c r="AT11" s="3192"/>
      <c r="AU11" s="3192"/>
      <c r="AV11" s="3192"/>
      <c r="AW11" s="3192"/>
      <c r="AX11" s="400"/>
      <c r="AY11" s="3162"/>
      <c r="AZ11" s="3163"/>
      <c r="BA11" s="3163"/>
      <c r="BB11" s="3163"/>
      <c r="BC11" s="3163"/>
      <c r="BD11" s="3163"/>
      <c r="BE11" s="3163"/>
      <c r="BF11" s="3163"/>
      <c r="BG11" s="3163"/>
      <c r="BH11" s="3163"/>
      <c r="BI11" s="3163"/>
      <c r="BJ11" s="3163"/>
      <c r="BK11" s="3163"/>
      <c r="BL11" s="3163"/>
      <c r="BM11" s="3163"/>
      <c r="BN11" s="3163"/>
      <c r="BO11" s="3163"/>
      <c r="BP11" s="3163"/>
      <c r="BQ11" s="3163"/>
      <c r="BR11" s="3163"/>
      <c r="BS11" s="3163"/>
      <c r="BT11" s="3163"/>
      <c r="BU11" s="3163"/>
      <c r="BV11" s="3163"/>
      <c r="BW11" s="3163"/>
      <c r="BX11" s="3163"/>
      <c r="BY11" s="3163"/>
      <c r="BZ11" s="3163"/>
      <c r="CA11" s="3163"/>
      <c r="CB11" s="3163"/>
      <c r="CC11" s="3163"/>
      <c r="CD11" s="3163"/>
      <c r="CE11" s="3163"/>
      <c r="CF11" s="3164"/>
    </row>
    <row r="12" spans="1:84" ht="13.5" customHeight="1">
      <c r="A12" s="248"/>
      <c r="B12" s="249"/>
      <c r="C12" s="394"/>
      <c r="D12" s="282"/>
      <c r="E12" s="282"/>
      <c r="F12" s="282"/>
      <c r="G12" s="282"/>
      <c r="H12" s="282"/>
      <c r="I12" s="250"/>
      <c r="J12" s="250"/>
      <c r="K12" s="250"/>
      <c r="L12" s="250"/>
      <c r="M12" s="250"/>
      <c r="N12" s="250"/>
      <c r="O12" s="250"/>
      <c r="P12" s="250"/>
      <c r="Q12" s="250"/>
      <c r="R12" s="250"/>
      <c r="S12" s="250"/>
      <c r="T12" s="250"/>
      <c r="U12" s="250"/>
      <c r="V12" s="250"/>
      <c r="W12" s="250"/>
      <c r="X12" s="250"/>
      <c r="Y12" s="250"/>
      <c r="Z12" s="250"/>
      <c r="AA12" s="250"/>
      <c r="AB12" s="250"/>
      <c r="AC12" s="260"/>
      <c r="AD12" s="250"/>
      <c r="AE12" s="250"/>
      <c r="AF12" s="250"/>
      <c r="AG12" s="250"/>
      <c r="AH12" s="250"/>
      <c r="AI12" s="250"/>
      <c r="AJ12" s="250"/>
      <c r="AK12" s="250"/>
      <c r="AL12" s="250"/>
      <c r="AM12" s="249"/>
      <c r="AN12" s="249"/>
      <c r="AO12" s="249"/>
      <c r="AP12" s="249"/>
      <c r="AQ12" s="249"/>
      <c r="AR12" s="410"/>
      <c r="AS12" s="3193"/>
      <c r="AT12" s="3193"/>
      <c r="AU12" s="3193"/>
      <c r="AV12" s="3193"/>
      <c r="AW12" s="3193"/>
      <c r="AX12" s="411"/>
      <c r="AY12" s="3165"/>
      <c r="AZ12" s="3166"/>
      <c r="BA12" s="3166"/>
      <c r="BB12" s="3166"/>
      <c r="BC12" s="3166"/>
      <c r="BD12" s="3166"/>
      <c r="BE12" s="3166"/>
      <c r="BF12" s="3166"/>
      <c r="BG12" s="3166"/>
      <c r="BH12" s="3166"/>
      <c r="BI12" s="3166"/>
      <c r="BJ12" s="3166"/>
      <c r="BK12" s="3166"/>
      <c r="BL12" s="3166"/>
      <c r="BM12" s="3166"/>
      <c r="BN12" s="3166"/>
      <c r="BO12" s="3166"/>
      <c r="BP12" s="3166"/>
      <c r="BQ12" s="3166"/>
      <c r="BR12" s="3166"/>
      <c r="BS12" s="3166"/>
      <c r="BT12" s="3166"/>
      <c r="BU12" s="3166"/>
      <c r="BV12" s="3166"/>
      <c r="BW12" s="3166"/>
      <c r="BX12" s="3166"/>
      <c r="BY12" s="3166"/>
      <c r="BZ12" s="3166"/>
      <c r="CA12" s="3166"/>
      <c r="CB12" s="3166"/>
      <c r="CC12" s="3166"/>
      <c r="CD12" s="3166"/>
      <c r="CE12" s="3166"/>
      <c r="CF12" s="3167"/>
    </row>
    <row r="13" spans="1:84" ht="13.5" customHeight="1">
      <c r="A13" s="248"/>
      <c r="B13" s="249"/>
      <c r="C13" s="394"/>
      <c r="D13" s="282"/>
      <c r="E13" s="282"/>
      <c r="F13" s="282"/>
      <c r="G13" s="282"/>
      <c r="H13" s="282"/>
      <c r="I13" s="250"/>
      <c r="J13" s="250"/>
      <c r="K13" s="250"/>
      <c r="L13" s="250"/>
      <c r="M13" s="250"/>
      <c r="N13" s="250"/>
      <c r="O13" s="250"/>
      <c r="P13" s="250"/>
      <c r="Q13" s="250"/>
      <c r="R13" s="250"/>
      <c r="S13" s="250"/>
      <c r="T13" s="250"/>
      <c r="U13" s="250"/>
      <c r="V13" s="250"/>
      <c r="W13" s="250"/>
      <c r="X13" s="250"/>
      <c r="Y13" s="250"/>
      <c r="Z13" s="250"/>
      <c r="AA13" s="250"/>
      <c r="AB13" s="250"/>
      <c r="AC13" s="260"/>
      <c r="AD13" s="3413"/>
      <c r="AE13" s="3413"/>
      <c r="AF13" s="3413"/>
      <c r="AG13" s="3413"/>
      <c r="AH13" s="3413"/>
      <c r="AI13" s="3413"/>
      <c r="AJ13" s="3413"/>
      <c r="AK13" s="3413"/>
      <c r="AL13" s="3413"/>
      <c r="AM13" s="3413"/>
      <c r="AN13" s="3413"/>
      <c r="AO13" s="3413"/>
      <c r="AP13" s="3413"/>
      <c r="AQ13" s="284"/>
      <c r="AR13" s="401"/>
      <c r="AS13" s="3194"/>
      <c r="AT13" s="3194"/>
      <c r="AU13" s="3194"/>
      <c r="AV13" s="3194"/>
      <c r="AW13" s="3194"/>
      <c r="AX13" s="402"/>
      <c r="AY13" s="3168"/>
      <c r="AZ13" s="3169"/>
      <c r="BA13" s="3169"/>
      <c r="BB13" s="3169"/>
      <c r="BC13" s="3169"/>
      <c r="BD13" s="3169"/>
      <c r="BE13" s="3169"/>
      <c r="BF13" s="3169"/>
      <c r="BG13" s="3169"/>
      <c r="BH13" s="3169"/>
      <c r="BI13" s="3169"/>
      <c r="BJ13" s="3169"/>
      <c r="BK13" s="3169"/>
      <c r="BL13" s="3169"/>
      <c r="BM13" s="3169"/>
      <c r="BN13" s="3169"/>
      <c r="BO13" s="3169"/>
      <c r="BP13" s="3169"/>
      <c r="BQ13" s="3169"/>
      <c r="BR13" s="3169"/>
      <c r="BS13" s="3169"/>
      <c r="BT13" s="3169"/>
      <c r="BU13" s="3169"/>
      <c r="BV13" s="3169"/>
      <c r="BW13" s="3169"/>
      <c r="BX13" s="3169"/>
      <c r="BY13" s="3169"/>
      <c r="BZ13" s="3169"/>
      <c r="CA13" s="3169"/>
      <c r="CB13" s="3169"/>
      <c r="CC13" s="3169"/>
      <c r="CD13" s="3169"/>
      <c r="CE13" s="3169"/>
      <c r="CF13" s="3170"/>
    </row>
    <row r="14" spans="1:84" ht="13.5" customHeight="1">
      <c r="A14" s="248"/>
      <c r="B14" s="415"/>
      <c r="C14" s="3159" t="s">
        <v>552</v>
      </c>
      <c r="D14" s="3159"/>
      <c r="E14" s="3159"/>
      <c r="F14" s="3159"/>
      <c r="G14" s="3159"/>
      <c r="H14" s="391"/>
      <c r="I14" s="3269"/>
      <c r="J14" s="3229"/>
      <c r="K14" s="3229"/>
      <c r="L14" s="3229"/>
      <c r="M14" s="3229"/>
      <c r="N14" s="3229"/>
      <c r="O14" s="3229"/>
      <c r="P14" s="3229"/>
      <c r="Q14" s="3229"/>
      <c r="R14" s="3229"/>
      <c r="S14" s="3229"/>
      <c r="T14" s="3229"/>
      <c r="U14" s="3229"/>
      <c r="V14" s="3230"/>
      <c r="W14" s="250"/>
      <c r="X14" s="250"/>
      <c r="Y14" s="250"/>
      <c r="Z14" s="250"/>
      <c r="AA14" s="250"/>
      <c r="AB14" s="250"/>
      <c r="AC14" s="260"/>
      <c r="AD14" s="250"/>
      <c r="AE14" s="250"/>
      <c r="AF14" s="250"/>
      <c r="AG14" s="250"/>
      <c r="AH14" s="250"/>
      <c r="AI14" s="250"/>
      <c r="AJ14" s="250"/>
      <c r="AK14" s="250"/>
      <c r="AL14" s="250"/>
      <c r="AM14" s="249"/>
      <c r="AN14" s="249"/>
      <c r="AO14" s="249"/>
      <c r="AP14" s="249"/>
      <c r="AQ14" s="249"/>
      <c r="AR14" s="415"/>
      <c r="AS14" s="3159" t="s">
        <v>476</v>
      </c>
      <c r="AT14" s="3159"/>
      <c r="AU14" s="3159"/>
      <c r="AV14" s="3159"/>
      <c r="AW14" s="3159"/>
      <c r="AX14" s="400"/>
      <c r="AY14" s="3213" t="s">
        <v>477</v>
      </c>
      <c r="AZ14" s="3214"/>
      <c r="BA14" s="3214"/>
      <c r="BB14" s="3214"/>
      <c r="BC14" s="3214"/>
      <c r="BD14" s="3214"/>
      <c r="BE14" s="3214"/>
      <c r="BF14" s="3214"/>
      <c r="BG14" s="3214"/>
      <c r="BH14" s="3214"/>
      <c r="BI14" s="3214"/>
      <c r="BJ14" s="3214"/>
      <c r="BK14" s="3214"/>
      <c r="BL14" s="3215"/>
      <c r="BM14" s="405"/>
      <c r="BN14" s="3159" t="s">
        <v>56</v>
      </c>
      <c r="BO14" s="3159"/>
      <c r="BP14" s="3159"/>
      <c r="BQ14" s="3159"/>
      <c r="BR14" s="3159"/>
      <c r="BS14" s="400"/>
      <c r="BT14" s="3213" t="s">
        <v>553</v>
      </c>
      <c r="BU14" s="3235"/>
      <c r="BV14" s="3235"/>
      <c r="BW14" s="3235"/>
      <c r="BX14" s="3235"/>
      <c r="BY14" s="3235"/>
      <c r="BZ14" s="3235"/>
      <c r="CA14" s="3235"/>
      <c r="CB14" s="3235"/>
      <c r="CC14" s="3235"/>
      <c r="CD14" s="3235"/>
      <c r="CE14" s="3235"/>
      <c r="CF14" s="3236"/>
    </row>
    <row r="15" spans="1:84" ht="13.5" customHeight="1">
      <c r="A15" s="248"/>
      <c r="B15" s="410"/>
      <c r="C15" s="3160"/>
      <c r="D15" s="3160"/>
      <c r="E15" s="3160"/>
      <c r="F15" s="3160"/>
      <c r="G15" s="3160"/>
      <c r="H15" s="403"/>
      <c r="I15" s="3270"/>
      <c r="J15" s="3415"/>
      <c r="K15" s="3415"/>
      <c r="L15" s="3415"/>
      <c r="M15" s="3415"/>
      <c r="N15" s="3415"/>
      <c r="O15" s="3415"/>
      <c r="P15" s="3415"/>
      <c r="Q15" s="3415"/>
      <c r="R15" s="3415"/>
      <c r="S15" s="3415"/>
      <c r="T15" s="3415"/>
      <c r="U15" s="3415"/>
      <c r="V15" s="3271"/>
      <c r="W15" s="250"/>
      <c r="X15" s="250"/>
      <c r="Y15" s="250"/>
      <c r="Z15" s="250"/>
      <c r="AA15" s="250"/>
      <c r="AB15" s="250"/>
      <c r="AC15" s="260"/>
      <c r="AD15" s="3413"/>
      <c r="AE15" s="3413"/>
      <c r="AF15" s="3413"/>
      <c r="AG15" s="3413"/>
      <c r="AH15" s="3413"/>
      <c r="AI15" s="3413"/>
      <c r="AJ15" s="3413"/>
      <c r="AK15" s="3413"/>
      <c r="AL15" s="3413"/>
      <c r="AM15" s="3413"/>
      <c r="AN15" s="3413"/>
      <c r="AO15" s="3413"/>
      <c r="AP15" s="3413"/>
      <c r="AQ15" s="284"/>
      <c r="AR15" s="401"/>
      <c r="AS15" s="3161"/>
      <c r="AT15" s="3161"/>
      <c r="AU15" s="3161"/>
      <c r="AV15" s="3161"/>
      <c r="AW15" s="3161"/>
      <c r="AX15" s="402"/>
      <c r="AY15" s="3216"/>
      <c r="AZ15" s="3217"/>
      <c r="BA15" s="3217"/>
      <c r="BB15" s="3217"/>
      <c r="BC15" s="3217"/>
      <c r="BD15" s="3217"/>
      <c r="BE15" s="3217"/>
      <c r="BF15" s="3217"/>
      <c r="BG15" s="3217"/>
      <c r="BH15" s="3217"/>
      <c r="BI15" s="3217"/>
      <c r="BJ15" s="3217"/>
      <c r="BK15" s="3217"/>
      <c r="BL15" s="3218"/>
      <c r="BM15" s="418"/>
      <c r="BN15" s="3267"/>
      <c r="BO15" s="3267"/>
      <c r="BP15" s="3267"/>
      <c r="BQ15" s="3267"/>
      <c r="BR15" s="3267"/>
      <c r="BS15" s="411"/>
      <c r="BT15" s="3277"/>
      <c r="BU15" s="3416"/>
      <c r="BV15" s="3416"/>
      <c r="BW15" s="3416"/>
      <c r="BX15" s="3416"/>
      <c r="BY15" s="3416"/>
      <c r="BZ15" s="3416"/>
      <c r="CA15" s="3416"/>
      <c r="CB15" s="3416"/>
      <c r="CC15" s="3416"/>
      <c r="CD15" s="3416"/>
      <c r="CE15" s="3416"/>
      <c r="CF15" s="3276"/>
    </row>
    <row r="16" spans="1:84" ht="13.5" customHeight="1">
      <c r="A16" s="248"/>
      <c r="B16" s="410"/>
      <c r="C16" s="3160"/>
      <c r="D16" s="3160"/>
      <c r="E16" s="3160"/>
      <c r="F16" s="3160"/>
      <c r="G16" s="3160"/>
      <c r="H16" s="403"/>
      <c r="I16" s="3270"/>
      <c r="J16" s="3415"/>
      <c r="K16" s="3415"/>
      <c r="L16" s="3415"/>
      <c r="M16" s="3415"/>
      <c r="N16" s="3415"/>
      <c r="O16" s="3415"/>
      <c r="P16" s="3415"/>
      <c r="Q16" s="3415"/>
      <c r="R16" s="3415"/>
      <c r="S16" s="3415"/>
      <c r="T16" s="3415"/>
      <c r="U16" s="3415"/>
      <c r="V16" s="3271"/>
      <c r="W16" s="250"/>
      <c r="X16" s="250"/>
      <c r="Y16" s="3417" t="s">
        <v>554</v>
      </c>
      <c r="Z16" s="3417"/>
      <c r="AA16" s="3417"/>
      <c r="AB16" s="3417"/>
      <c r="AC16" s="260"/>
      <c r="AD16" s="250"/>
      <c r="AE16" s="250"/>
      <c r="AF16" s="250"/>
      <c r="AG16" s="250"/>
      <c r="AH16" s="250"/>
      <c r="AI16" s="250"/>
      <c r="AJ16" s="250"/>
      <c r="AK16" s="250"/>
      <c r="AL16" s="250"/>
      <c r="AM16" s="249"/>
      <c r="AN16" s="249"/>
      <c r="AO16" s="249"/>
      <c r="AP16" s="249"/>
      <c r="AQ16" s="249"/>
      <c r="AR16" s="410"/>
      <c r="AS16" s="3175" t="s">
        <v>555</v>
      </c>
      <c r="AT16" s="3160"/>
      <c r="AU16" s="3160"/>
      <c r="AV16" s="3160"/>
      <c r="AW16" s="3160"/>
      <c r="AX16" s="411"/>
      <c r="AY16" s="3242" t="s">
        <v>481</v>
      </c>
      <c r="AZ16" s="3243"/>
      <c r="BA16" s="3243"/>
      <c r="BB16" s="3243"/>
      <c r="BC16" s="3243"/>
      <c r="BD16" s="3243"/>
      <c r="BE16" s="3243"/>
      <c r="BF16" s="3243"/>
      <c r="BG16" s="3243"/>
      <c r="BH16" s="3243"/>
      <c r="BI16" s="3243"/>
      <c r="BJ16" s="3243"/>
      <c r="BK16" s="3243"/>
      <c r="BL16" s="3244"/>
      <c r="BM16" s="418"/>
      <c r="BN16" s="3267"/>
      <c r="BO16" s="3267"/>
      <c r="BP16" s="3267"/>
      <c r="BQ16" s="3267"/>
      <c r="BR16" s="3267"/>
      <c r="BS16" s="411"/>
      <c r="BT16" s="3277"/>
      <c r="BU16" s="3416"/>
      <c r="BV16" s="3416"/>
      <c r="BW16" s="3416"/>
      <c r="BX16" s="3416"/>
      <c r="BY16" s="3416"/>
      <c r="BZ16" s="3416"/>
      <c r="CA16" s="3416"/>
      <c r="CB16" s="3416"/>
      <c r="CC16" s="3416"/>
      <c r="CD16" s="3416"/>
      <c r="CE16" s="3416"/>
      <c r="CF16" s="3276"/>
    </row>
    <row r="17" spans="1:84" ht="13.5" customHeight="1">
      <c r="A17" s="248"/>
      <c r="B17" s="401"/>
      <c r="C17" s="3161"/>
      <c r="D17" s="3161"/>
      <c r="E17" s="3161"/>
      <c r="F17" s="3161"/>
      <c r="G17" s="3161"/>
      <c r="H17" s="392"/>
      <c r="I17" s="3231"/>
      <c r="J17" s="3172"/>
      <c r="K17" s="3172"/>
      <c r="L17" s="3172"/>
      <c r="M17" s="3172"/>
      <c r="N17" s="3172"/>
      <c r="O17" s="3172"/>
      <c r="P17" s="3172"/>
      <c r="Q17" s="3172"/>
      <c r="R17" s="3172"/>
      <c r="S17" s="3172"/>
      <c r="T17" s="3172"/>
      <c r="U17" s="3172"/>
      <c r="V17" s="3232"/>
      <c r="W17" s="250"/>
      <c r="X17" s="250"/>
      <c r="Y17" s="3417"/>
      <c r="Z17" s="3417"/>
      <c r="AA17" s="3417"/>
      <c r="AB17" s="3417"/>
      <c r="AC17" s="260"/>
      <c r="AD17" s="3172"/>
      <c r="AE17" s="3172"/>
      <c r="AF17" s="3172"/>
      <c r="AG17" s="3172"/>
      <c r="AH17" s="3172"/>
      <c r="AI17" s="3172"/>
      <c r="AJ17" s="3172"/>
      <c r="AK17" s="3172"/>
      <c r="AL17" s="3172"/>
      <c r="AM17" s="3172"/>
      <c r="AN17" s="3172"/>
      <c r="AO17" s="3172"/>
      <c r="AP17" s="3172"/>
      <c r="AQ17" s="250"/>
      <c r="AR17" s="401"/>
      <c r="AS17" s="3161"/>
      <c r="AT17" s="3161"/>
      <c r="AU17" s="3161"/>
      <c r="AV17" s="3161"/>
      <c r="AW17" s="3161"/>
      <c r="AX17" s="402"/>
      <c r="AY17" s="3245"/>
      <c r="AZ17" s="3246"/>
      <c r="BA17" s="3246"/>
      <c r="BB17" s="3246"/>
      <c r="BC17" s="3246"/>
      <c r="BD17" s="3246"/>
      <c r="BE17" s="3246"/>
      <c r="BF17" s="3246"/>
      <c r="BG17" s="3246"/>
      <c r="BH17" s="3246"/>
      <c r="BI17" s="3246"/>
      <c r="BJ17" s="3246"/>
      <c r="BK17" s="3246"/>
      <c r="BL17" s="3247"/>
      <c r="BM17" s="412"/>
      <c r="BN17" s="3161"/>
      <c r="BO17" s="3161"/>
      <c r="BP17" s="3161"/>
      <c r="BQ17" s="3161"/>
      <c r="BR17" s="3161"/>
      <c r="BS17" s="402"/>
      <c r="BT17" s="3250"/>
      <c r="BU17" s="3240"/>
      <c r="BV17" s="3240"/>
      <c r="BW17" s="3240"/>
      <c r="BX17" s="3240"/>
      <c r="BY17" s="3240"/>
      <c r="BZ17" s="3240"/>
      <c r="CA17" s="3240"/>
      <c r="CB17" s="3240"/>
      <c r="CC17" s="3240"/>
      <c r="CD17" s="3240"/>
      <c r="CE17" s="3240"/>
      <c r="CF17" s="3241"/>
    </row>
    <row r="18" spans="1:84" ht="13.5" customHeight="1">
      <c r="A18" s="248"/>
      <c r="B18" s="249"/>
      <c r="C18" s="394"/>
      <c r="D18" s="282"/>
      <c r="E18" s="282"/>
      <c r="F18" s="282"/>
      <c r="G18" s="282"/>
      <c r="H18" s="282"/>
      <c r="I18" s="250"/>
      <c r="J18" s="250"/>
      <c r="K18" s="250"/>
      <c r="L18" s="250"/>
      <c r="M18" s="250"/>
      <c r="N18" s="250"/>
      <c r="O18" s="250"/>
      <c r="P18" s="250"/>
      <c r="Q18" s="250"/>
      <c r="R18" s="250"/>
      <c r="S18" s="250"/>
      <c r="T18" s="250"/>
      <c r="U18" s="250"/>
      <c r="V18" s="250"/>
      <c r="W18" s="250"/>
      <c r="X18" s="250"/>
      <c r="Y18" s="403"/>
      <c r="Z18" s="403"/>
      <c r="AA18" s="403"/>
      <c r="AB18" s="403"/>
      <c r="AC18" s="260"/>
      <c r="AD18" s="250"/>
      <c r="AE18" s="250"/>
      <c r="AF18" s="250"/>
      <c r="AG18" s="250"/>
      <c r="AH18" s="250"/>
      <c r="AI18" s="250"/>
      <c r="AJ18" s="250"/>
      <c r="AK18" s="250"/>
      <c r="AL18" s="250"/>
      <c r="AM18" s="250"/>
      <c r="AN18" s="250"/>
      <c r="AO18" s="250"/>
      <c r="AP18" s="250"/>
      <c r="AQ18" s="250"/>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row>
    <row r="19" spans="1:84" ht="13.5" customHeight="1">
      <c r="A19" s="248"/>
      <c r="B19" s="249"/>
      <c r="C19" s="394"/>
      <c r="D19" s="282"/>
      <c r="E19" s="282"/>
      <c r="F19" s="282"/>
      <c r="G19" s="282"/>
      <c r="H19" s="282"/>
      <c r="I19" s="250"/>
      <c r="J19" s="250"/>
      <c r="K19" s="250"/>
      <c r="L19" s="250"/>
      <c r="M19" s="250"/>
      <c r="N19" s="250"/>
      <c r="O19" s="250"/>
      <c r="P19" s="250"/>
      <c r="Q19" s="250"/>
      <c r="R19" s="250"/>
      <c r="S19" s="250"/>
      <c r="T19" s="250"/>
      <c r="U19" s="250"/>
      <c r="V19" s="250"/>
      <c r="W19" s="250"/>
      <c r="X19" s="250"/>
      <c r="Y19" s="3267" t="s">
        <v>447</v>
      </c>
      <c r="Z19" s="3267"/>
      <c r="AA19" s="3267"/>
      <c r="AB19" s="3267"/>
      <c r="AC19" s="260"/>
      <c r="AD19" s="3414"/>
      <c r="AE19" s="3414"/>
      <c r="AF19" s="3414"/>
      <c r="AG19" s="3414"/>
      <c r="AH19" s="3414"/>
      <c r="AI19" s="3414"/>
      <c r="AJ19" s="3414"/>
      <c r="AK19" s="3414"/>
      <c r="AL19" s="3414"/>
      <c r="AM19" s="3414"/>
      <c r="AN19" s="3414"/>
      <c r="AO19" s="3414"/>
      <c r="AP19" s="3414"/>
      <c r="AQ19" s="285"/>
      <c r="AR19" s="415"/>
      <c r="AS19" s="3174" t="s">
        <v>465</v>
      </c>
      <c r="AT19" s="3174"/>
      <c r="AU19" s="3174"/>
      <c r="AV19" s="3174"/>
      <c r="AW19" s="3174"/>
      <c r="AX19" s="400"/>
      <c r="AY19" s="3183" t="s">
        <v>500</v>
      </c>
      <c r="AZ19" s="3184"/>
      <c r="BA19" s="3184"/>
      <c r="BB19" s="3184"/>
      <c r="BC19" s="3184"/>
      <c r="BD19" s="3184"/>
      <c r="BE19" s="3184"/>
      <c r="BF19" s="3184"/>
      <c r="BG19" s="3184"/>
      <c r="BH19" s="3185"/>
      <c r="BI19" s="3183" t="s">
        <v>467</v>
      </c>
      <c r="BJ19" s="3184"/>
      <c r="BK19" s="3184"/>
      <c r="BL19" s="3184"/>
      <c r="BM19" s="3184"/>
      <c r="BN19" s="3184"/>
      <c r="BO19" s="3184"/>
      <c r="BP19" s="3184"/>
      <c r="BQ19" s="3184"/>
      <c r="BR19" s="3184"/>
      <c r="BS19" s="3184"/>
      <c r="BT19" s="3184"/>
      <c r="BU19" s="3184"/>
      <c r="BV19" s="3185"/>
      <c r="BW19" s="3183" t="s">
        <v>468</v>
      </c>
      <c r="BX19" s="3184"/>
      <c r="BY19" s="3184"/>
      <c r="BZ19" s="3184"/>
      <c r="CA19" s="3184"/>
      <c r="CB19" s="3184"/>
      <c r="CC19" s="3184"/>
      <c r="CD19" s="3184"/>
      <c r="CE19" s="3184"/>
      <c r="CF19" s="3185"/>
    </row>
    <row r="20" spans="1:84" ht="13.5" customHeight="1">
      <c r="A20" s="248"/>
      <c r="B20" s="249"/>
      <c r="C20" s="3418" t="s">
        <v>556</v>
      </c>
      <c r="D20" s="3418"/>
      <c r="E20" s="3418"/>
      <c r="F20" s="3418"/>
      <c r="G20" s="3418"/>
      <c r="H20" s="3418"/>
      <c r="I20" s="3418"/>
      <c r="J20" s="3418"/>
      <c r="K20" s="3418"/>
      <c r="L20" s="3418"/>
      <c r="M20" s="3418"/>
      <c r="N20" s="3418"/>
      <c r="O20" s="3418"/>
      <c r="P20" s="3418"/>
      <c r="Q20" s="3418"/>
      <c r="R20" s="3418"/>
      <c r="S20" s="3418"/>
      <c r="T20" s="3418"/>
      <c r="U20" s="3418"/>
      <c r="V20" s="3418"/>
      <c r="W20" s="3418"/>
      <c r="X20" s="3418"/>
      <c r="Y20" s="3418"/>
      <c r="Z20" s="3418"/>
      <c r="AA20" s="3418"/>
      <c r="AB20" s="3418"/>
      <c r="AC20" s="3418"/>
      <c r="AD20" s="3418"/>
      <c r="AE20" s="3418"/>
      <c r="AF20" s="3418"/>
      <c r="AG20" s="3418"/>
      <c r="AH20" s="3418"/>
      <c r="AI20" s="3418"/>
      <c r="AJ20" s="3418"/>
      <c r="AK20" s="3418"/>
      <c r="AL20" s="3418"/>
      <c r="AM20" s="3418"/>
      <c r="AN20" s="3418"/>
      <c r="AO20" s="3418"/>
      <c r="AP20" s="3418"/>
      <c r="AQ20" s="417"/>
      <c r="AR20" s="410"/>
      <c r="AS20" s="3175"/>
      <c r="AT20" s="3175"/>
      <c r="AU20" s="3175"/>
      <c r="AV20" s="3175"/>
      <c r="AW20" s="3175"/>
      <c r="AX20" s="411"/>
      <c r="AY20" s="3186"/>
      <c r="AZ20" s="3187"/>
      <c r="BA20" s="3187"/>
      <c r="BB20" s="3187"/>
      <c r="BC20" s="3187"/>
      <c r="BD20" s="3187"/>
      <c r="BE20" s="3187"/>
      <c r="BF20" s="3187"/>
      <c r="BG20" s="3187"/>
      <c r="BH20" s="3188"/>
      <c r="BI20" s="3186"/>
      <c r="BJ20" s="3187"/>
      <c r="BK20" s="3187"/>
      <c r="BL20" s="3187"/>
      <c r="BM20" s="3187"/>
      <c r="BN20" s="3187"/>
      <c r="BO20" s="3187"/>
      <c r="BP20" s="3187"/>
      <c r="BQ20" s="3187"/>
      <c r="BR20" s="3187"/>
      <c r="BS20" s="3187"/>
      <c r="BT20" s="3187"/>
      <c r="BU20" s="3187"/>
      <c r="BV20" s="3188"/>
      <c r="BW20" s="3186"/>
      <c r="BX20" s="3187"/>
      <c r="BY20" s="3187"/>
      <c r="BZ20" s="3187"/>
      <c r="CA20" s="3187"/>
      <c r="CB20" s="3187"/>
      <c r="CC20" s="3187"/>
      <c r="CD20" s="3187"/>
      <c r="CE20" s="3187"/>
      <c r="CF20" s="3188"/>
    </row>
    <row r="21" spans="1:84" ht="13.5" customHeight="1">
      <c r="A21" s="248"/>
      <c r="B21" s="249"/>
      <c r="C21" s="3419"/>
      <c r="D21" s="3419"/>
      <c r="E21" s="3419"/>
      <c r="F21" s="3419"/>
      <c r="G21" s="3419"/>
      <c r="H21" s="3419"/>
      <c r="I21" s="3419"/>
      <c r="J21" s="3419"/>
      <c r="K21" s="3419"/>
      <c r="L21" s="3419"/>
      <c r="M21" s="3419"/>
      <c r="N21" s="3419"/>
      <c r="O21" s="3419"/>
      <c r="P21" s="3419"/>
      <c r="Q21" s="3419"/>
      <c r="R21" s="3419"/>
      <c r="S21" s="3419"/>
      <c r="T21" s="3419"/>
      <c r="U21" s="3419"/>
      <c r="V21" s="3419"/>
      <c r="W21" s="3419"/>
      <c r="X21" s="3419"/>
      <c r="Y21" s="3419"/>
      <c r="Z21" s="3419"/>
      <c r="AA21" s="3419"/>
      <c r="AB21" s="3419"/>
      <c r="AC21" s="3419"/>
      <c r="AD21" s="3419"/>
      <c r="AE21" s="3419"/>
      <c r="AF21" s="3419"/>
      <c r="AG21" s="3419"/>
      <c r="AH21" s="3419"/>
      <c r="AI21" s="3419"/>
      <c r="AJ21" s="3419"/>
      <c r="AK21" s="3419"/>
      <c r="AL21" s="3419"/>
      <c r="AM21" s="3419"/>
      <c r="AN21" s="3419"/>
      <c r="AO21" s="3419"/>
      <c r="AP21" s="3419"/>
      <c r="AQ21" s="286"/>
      <c r="AR21" s="410"/>
      <c r="AS21" s="3175"/>
      <c r="AT21" s="3175"/>
      <c r="AU21" s="3175"/>
      <c r="AV21" s="3175"/>
      <c r="AW21" s="3175"/>
      <c r="AX21" s="411"/>
      <c r="AY21" s="3219" t="s">
        <v>471</v>
      </c>
      <c r="AZ21" s="3220"/>
      <c r="BA21" s="3220"/>
      <c r="BB21" s="3220"/>
      <c r="BC21" s="3220"/>
      <c r="BD21" s="3220"/>
      <c r="BE21" s="3220"/>
      <c r="BF21" s="3220"/>
      <c r="BG21" s="3220"/>
      <c r="BH21" s="3221"/>
      <c r="BI21" s="3222" t="s">
        <v>472</v>
      </c>
      <c r="BJ21" s="3223"/>
      <c r="BK21" s="3223"/>
      <c r="BL21" s="3223"/>
      <c r="BM21" s="3223"/>
      <c r="BN21" s="3224" t="s">
        <v>473</v>
      </c>
      <c r="BO21" s="3225"/>
      <c r="BP21" s="3225"/>
      <c r="BQ21" s="3225"/>
      <c r="BR21" s="3225"/>
      <c r="BS21" s="3225"/>
      <c r="BT21" s="3225"/>
      <c r="BU21" s="3225"/>
      <c r="BV21" s="3226"/>
      <c r="BW21" s="3219" t="s">
        <v>474</v>
      </c>
      <c r="BX21" s="3229"/>
      <c r="BY21" s="3229"/>
      <c r="BZ21" s="3229"/>
      <c r="CA21" s="3229"/>
      <c r="CB21" s="3229"/>
      <c r="CC21" s="3229"/>
      <c r="CD21" s="3229"/>
      <c r="CE21" s="3229"/>
      <c r="CF21" s="3230"/>
    </row>
    <row r="22" spans="1:84" ht="13.5" customHeight="1">
      <c r="A22" s="248"/>
      <c r="B22" s="415"/>
      <c r="C22" s="3192" t="s">
        <v>470</v>
      </c>
      <c r="D22" s="3192"/>
      <c r="E22" s="3192"/>
      <c r="F22" s="3192"/>
      <c r="G22" s="3192"/>
      <c r="H22" s="400"/>
      <c r="I22" s="3269"/>
      <c r="J22" s="3229"/>
      <c r="K22" s="3229"/>
      <c r="L22" s="3229"/>
      <c r="M22" s="3229"/>
      <c r="N22" s="3229"/>
      <c r="O22" s="3229"/>
      <c r="P22" s="3229"/>
      <c r="Q22" s="3229"/>
      <c r="R22" s="3229"/>
      <c r="S22" s="3229"/>
      <c r="T22" s="3229"/>
      <c r="U22" s="3229"/>
      <c r="V22" s="3229"/>
      <c r="W22" s="3229"/>
      <c r="X22" s="3229"/>
      <c r="Y22" s="3229"/>
      <c r="Z22" s="3229"/>
      <c r="AA22" s="3229"/>
      <c r="AB22" s="3229"/>
      <c r="AC22" s="3229"/>
      <c r="AD22" s="3229"/>
      <c r="AE22" s="3229"/>
      <c r="AF22" s="3229"/>
      <c r="AG22" s="3229"/>
      <c r="AH22" s="3229"/>
      <c r="AI22" s="3229"/>
      <c r="AJ22" s="3229"/>
      <c r="AK22" s="3229"/>
      <c r="AL22" s="3229"/>
      <c r="AM22" s="3229"/>
      <c r="AN22" s="3229"/>
      <c r="AO22" s="3229"/>
      <c r="AP22" s="3230"/>
      <c r="AQ22" s="250"/>
      <c r="AR22" s="410"/>
      <c r="AS22" s="3175"/>
      <c r="AT22" s="3175"/>
      <c r="AU22" s="3175"/>
      <c r="AV22" s="3175"/>
      <c r="AW22" s="3175"/>
      <c r="AX22" s="411"/>
      <c r="AY22" s="3189"/>
      <c r="AZ22" s="3190"/>
      <c r="BA22" s="3190"/>
      <c r="BB22" s="3190"/>
      <c r="BC22" s="3190"/>
      <c r="BD22" s="3190"/>
      <c r="BE22" s="3190"/>
      <c r="BF22" s="3190"/>
      <c r="BG22" s="3190"/>
      <c r="BH22" s="3191"/>
      <c r="BI22" s="3233" t="s">
        <v>475</v>
      </c>
      <c r="BJ22" s="3234"/>
      <c r="BK22" s="3234"/>
      <c r="BL22" s="3234"/>
      <c r="BM22" s="3234"/>
      <c r="BN22" s="3227"/>
      <c r="BO22" s="3227"/>
      <c r="BP22" s="3227"/>
      <c r="BQ22" s="3227"/>
      <c r="BR22" s="3227"/>
      <c r="BS22" s="3227"/>
      <c r="BT22" s="3227"/>
      <c r="BU22" s="3227"/>
      <c r="BV22" s="3228"/>
      <c r="BW22" s="3231"/>
      <c r="BX22" s="3172"/>
      <c r="BY22" s="3172"/>
      <c r="BZ22" s="3172"/>
      <c r="CA22" s="3172"/>
      <c r="CB22" s="3172"/>
      <c r="CC22" s="3172"/>
      <c r="CD22" s="3172"/>
      <c r="CE22" s="3172"/>
      <c r="CF22" s="3232"/>
    </row>
    <row r="23" spans="1:84" ht="13.5" customHeight="1">
      <c r="A23" s="248"/>
      <c r="B23" s="410"/>
      <c r="C23" s="3193"/>
      <c r="D23" s="3193"/>
      <c r="E23" s="3193"/>
      <c r="F23" s="3193"/>
      <c r="G23" s="3193"/>
      <c r="H23" s="411"/>
      <c r="I23" s="3270"/>
      <c r="J23" s="3257"/>
      <c r="K23" s="3257"/>
      <c r="L23" s="3257"/>
      <c r="M23" s="3257"/>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c r="AL23" s="3257"/>
      <c r="AM23" s="3257"/>
      <c r="AN23" s="3257"/>
      <c r="AO23" s="3257"/>
      <c r="AP23" s="3271"/>
      <c r="AQ23" s="250"/>
      <c r="AR23" s="410"/>
      <c r="AS23" s="3175"/>
      <c r="AT23" s="3175"/>
      <c r="AU23" s="3175"/>
      <c r="AV23" s="3175"/>
      <c r="AW23" s="3175"/>
      <c r="AX23" s="411"/>
      <c r="AY23" s="3195" t="s">
        <v>471</v>
      </c>
      <c r="AZ23" s="3196"/>
      <c r="BA23" s="3196"/>
      <c r="BB23" s="3196"/>
      <c r="BC23" s="3196"/>
      <c r="BD23" s="3196"/>
      <c r="BE23" s="3196"/>
      <c r="BF23" s="3196"/>
      <c r="BG23" s="3196"/>
      <c r="BH23" s="3197"/>
      <c r="BI23" s="3201" t="s">
        <v>472</v>
      </c>
      <c r="BJ23" s="3202"/>
      <c r="BK23" s="3202"/>
      <c r="BL23" s="3202"/>
      <c r="BM23" s="3202"/>
      <c r="BN23" s="3203" t="s">
        <v>473</v>
      </c>
      <c r="BO23" s="3204"/>
      <c r="BP23" s="3204"/>
      <c r="BQ23" s="3204"/>
      <c r="BR23" s="3204"/>
      <c r="BS23" s="3204"/>
      <c r="BT23" s="3204"/>
      <c r="BU23" s="3204"/>
      <c r="BV23" s="3205"/>
      <c r="BW23" s="3195" t="s">
        <v>474</v>
      </c>
      <c r="BX23" s="3208"/>
      <c r="BY23" s="3208"/>
      <c r="BZ23" s="3208"/>
      <c r="CA23" s="3208"/>
      <c r="CB23" s="3208"/>
      <c r="CC23" s="3208"/>
      <c r="CD23" s="3208"/>
      <c r="CE23" s="3208"/>
      <c r="CF23" s="3209"/>
    </row>
    <row r="24" spans="1:84" ht="13.5" customHeight="1">
      <c r="A24" s="248"/>
      <c r="B24" s="401"/>
      <c r="C24" s="3194"/>
      <c r="D24" s="3194"/>
      <c r="E24" s="3194"/>
      <c r="F24" s="3194"/>
      <c r="G24" s="3194"/>
      <c r="H24" s="402"/>
      <c r="I24" s="3231"/>
      <c r="J24" s="3172"/>
      <c r="K24" s="3172"/>
      <c r="L24" s="3172"/>
      <c r="M24" s="3172"/>
      <c r="N24" s="3172"/>
      <c r="O24" s="3172"/>
      <c r="P24" s="3172"/>
      <c r="Q24" s="3172"/>
      <c r="R24" s="3172"/>
      <c r="S24" s="3172"/>
      <c r="T24" s="3172"/>
      <c r="U24" s="3172"/>
      <c r="V24" s="3172"/>
      <c r="W24" s="3172"/>
      <c r="X24" s="3172"/>
      <c r="Y24" s="3172"/>
      <c r="Z24" s="3172"/>
      <c r="AA24" s="3172"/>
      <c r="AB24" s="3172"/>
      <c r="AC24" s="3172"/>
      <c r="AD24" s="3172"/>
      <c r="AE24" s="3172"/>
      <c r="AF24" s="3172"/>
      <c r="AG24" s="3172"/>
      <c r="AH24" s="3172"/>
      <c r="AI24" s="3172"/>
      <c r="AJ24" s="3172"/>
      <c r="AK24" s="3172"/>
      <c r="AL24" s="3172"/>
      <c r="AM24" s="3172"/>
      <c r="AN24" s="3172"/>
      <c r="AO24" s="3172"/>
      <c r="AP24" s="3232"/>
      <c r="AQ24" s="250"/>
      <c r="AR24" s="401"/>
      <c r="AS24" s="3176"/>
      <c r="AT24" s="3176"/>
      <c r="AU24" s="3176"/>
      <c r="AV24" s="3176"/>
      <c r="AW24" s="3176"/>
      <c r="AX24" s="402"/>
      <c r="AY24" s="3198"/>
      <c r="AZ24" s="3199"/>
      <c r="BA24" s="3199"/>
      <c r="BB24" s="3199"/>
      <c r="BC24" s="3199"/>
      <c r="BD24" s="3199"/>
      <c r="BE24" s="3199"/>
      <c r="BF24" s="3199"/>
      <c r="BG24" s="3199"/>
      <c r="BH24" s="3200"/>
      <c r="BI24" s="3237" t="s">
        <v>475</v>
      </c>
      <c r="BJ24" s="3238"/>
      <c r="BK24" s="3238"/>
      <c r="BL24" s="3238"/>
      <c r="BM24" s="3238"/>
      <c r="BN24" s="3206"/>
      <c r="BO24" s="3206"/>
      <c r="BP24" s="3206"/>
      <c r="BQ24" s="3206"/>
      <c r="BR24" s="3206"/>
      <c r="BS24" s="3206"/>
      <c r="BT24" s="3206"/>
      <c r="BU24" s="3206"/>
      <c r="BV24" s="3207"/>
      <c r="BW24" s="3210"/>
      <c r="BX24" s="3211"/>
      <c r="BY24" s="3211"/>
      <c r="BZ24" s="3211"/>
      <c r="CA24" s="3211"/>
      <c r="CB24" s="3211"/>
      <c r="CC24" s="3211"/>
      <c r="CD24" s="3211"/>
      <c r="CE24" s="3211"/>
      <c r="CF24" s="3212"/>
    </row>
    <row r="25" spans="1:84" ht="13.5" customHeight="1">
      <c r="A25" s="248"/>
      <c r="B25" s="415"/>
      <c r="C25" s="3159" t="s">
        <v>476</v>
      </c>
      <c r="D25" s="3159"/>
      <c r="E25" s="3159"/>
      <c r="F25" s="3159"/>
      <c r="G25" s="3159"/>
      <c r="H25" s="400"/>
      <c r="I25" s="3213" t="s">
        <v>477</v>
      </c>
      <c r="J25" s="3214"/>
      <c r="K25" s="3214"/>
      <c r="L25" s="3214"/>
      <c r="M25" s="3214"/>
      <c r="N25" s="3214"/>
      <c r="O25" s="3214"/>
      <c r="P25" s="3214"/>
      <c r="Q25" s="3214"/>
      <c r="R25" s="3214"/>
      <c r="S25" s="3214"/>
      <c r="T25" s="3214"/>
      <c r="U25" s="3214"/>
      <c r="V25" s="3215"/>
      <c r="W25" s="405"/>
      <c r="X25" s="3159" t="s">
        <v>56</v>
      </c>
      <c r="Y25" s="3159"/>
      <c r="Z25" s="3159"/>
      <c r="AA25" s="3159"/>
      <c r="AB25" s="3159"/>
      <c r="AC25" s="400"/>
      <c r="AD25" s="3213" t="s">
        <v>478</v>
      </c>
      <c r="AE25" s="3235"/>
      <c r="AF25" s="3235"/>
      <c r="AG25" s="3235"/>
      <c r="AH25" s="3235"/>
      <c r="AI25" s="3235"/>
      <c r="AJ25" s="3235"/>
      <c r="AK25" s="3235"/>
      <c r="AL25" s="3235"/>
      <c r="AM25" s="3235"/>
      <c r="AN25" s="3235"/>
      <c r="AO25" s="3235"/>
      <c r="AP25" s="3236"/>
      <c r="AQ25" s="416"/>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row>
    <row r="26" spans="1:84" ht="13.5" customHeight="1">
      <c r="A26" s="248"/>
      <c r="B26" s="401"/>
      <c r="C26" s="3161"/>
      <c r="D26" s="3161"/>
      <c r="E26" s="3161"/>
      <c r="F26" s="3161"/>
      <c r="G26" s="3161"/>
      <c r="H26" s="402"/>
      <c r="I26" s="3216"/>
      <c r="J26" s="3217"/>
      <c r="K26" s="3217"/>
      <c r="L26" s="3217"/>
      <c r="M26" s="3217"/>
      <c r="N26" s="3217"/>
      <c r="O26" s="3217"/>
      <c r="P26" s="3217"/>
      <c r="Q26" s="3217"/>
      <c r="R26" s="3217"/>
      <c r="S26" s="3217"/>
      <c r="T26" s="3217"/>
      <c r="U26" s="3217"/>
      <c r="V26" s="3218"/>
      <c r="W26" s="418"/>
      <c r="X26" s="3160"/>
      <c r="Y26" s="3160"/>
      <c r="Z26" s="3160"/>
      <c r="AA26" s="3160"/>
      <c r="AB26" s="3160"/>
      <c r="AC26" s="411"/>
      <c r="AD26" s="3277"/>
      <c r="AE26" s="3275"/>
      <c r="AF26" s="3275"/>
      <c r="AG26" s="3275"/>
      <c r="AH26" s="3275"/>
      <c r="AI26" s="3275"/>
      <c r="AJ26" s="3275"/>
      <c r="AK26" s="3275"/>
      <c r="AL26" s="3275"/>
      <c r="AM26" s="3275"/>
      <c r="AN26" s="3275"/>
      <c r="AO26" s="3275"/>
      <c r="AP26" s="3276"/>
      <c r="AQ26" s="416"/>
      <c r="AR26" s="415"/>
      <c r="AS26" s="3283" t="s">
        <v>516</v>
      </c>
      <c r="AT26" s="3283"/>
      <c r="AU26" s="3283"/>
      <c r="AV26" s="3283"/>
      <c r="AW26" s="3283"/>
      <c r="AX26" s="400"/>
      <c r="AY26" s="396" t="s">
        <v>503</v>
      </c>
      <c r="AZ26" s="3283" t="s">
        <v>508</v>
      </c>
      <c r="BA26" s="3283"/>
      <c r="BB26" s="3283"/>
      <c r="BC26" s="3283"/>
      <c r="BD26" s="397"/>
      <c r="BE26" s="3283" t="s">
        <v>509</v>
      </c>
      <c r="BF26" s="3283"/>
      <c r="BG26" s="3283"/>
      <c r="BH26" s="3283"/>
      <c r="BI26" s="3283"/>
      <c r="BJ26" s="3283"/>
      <c r="BK26" s="3283"/>
      <c r="BL26" s="3283"/>
      <c r="BM26" s="3283"/>
      <c r="BN26" s="3283"/>
      <c r="BO26" s="3286" t="s">
        <v>510</v>
      </c>
      <c r="BP26" s="3286"/>
      <c r="BQ26" s="3286"/>
      <c r="BR26" s="3286"/>
      <c r="BS26" s="3286"/>
      <c r="BT26" s="3286"/>
      <c r="BU26" s="3286"/>
      <c r="BV26" s="3286"/>
      <c r="BW26" s="3286"/>
      <c r="BX26" s="3283" t="s">
        <v>511</v>
      </c>
      <c r="BY26" s="3283"/>
      <c r="BZ26" s="3283"/>
      <c r="CA26" s="3283"/>
      <c r="CB26" s="3283"/>
      <c r="CC26" s="3283"/>
      <c r="CD26" s="3283"/>
      <c r="CE26" s="3283"/>
      <c r="CF26" s="3287"/>
    </row>
    <row r="27" spans="1:84" ht="13.5" customHeight="1">
      <c r="A27" s="248"/>
      <c r="B27" s="410"/>
      <c r="C27" s="3160" t="s">
        <v>501</v>
      </c>
      <c r="D27" s="3160"/>
      <c r="E27" s="3160"/>
      <c r="F27" s="3160"/>
      <c r="G27" s="3160"/>
      <c r="H27" s="411"/>
      <c r="I27" s="3242" t="s">
        <v>481</v>
      </c>
      <c r="J27" s="3243"/>
      <c r="K27" s="3243"/>
      <c r="L27" s="3243"/>
      <c r="M27" s="3243"/>
      <c r="N27" s="3243"/>
      <c r="O27" s="3243"/>
      <c r="P27" s="3243"/>
      <c r="Q27" s="3243"/>
      <c r="R27" s="3243"/>
      <c r="S27" s="3243"/>
      <c r="T27" s="3243"/>
      <c r="U27" s="3243"/>
      <c r="V27" s="3244"/>
      <c r="W27" s="418"/>
      <c r="X27" s="3160"/>
      <c r="Y27" s="3160"/>
      <c r="Z27" s="3160"/>
      <c r="AA27" s="3160"/>
      <c r="AB27" s="3160"/>
      <c r="AC27" s="411"/>
      <c r="AD27" s="3274" t="s">
        <v>479</v>
      </c>
      <c r="AE27" s="3275"/>
      <c r="AF27" s="3275"/>
      <c r="AG27" s="3275"/>
      <c r="AH27" s="3275"/>
      <c r="AI27" s="3275"/>
      <c r="AJ27" s="3275"/>
      <c r="AK27" s="3275"/>
      <c r="AL27" s="3275"/>
      <c r="AM27" s="3275"/>
      <c r="AN27" s="3275"/>
      <c r="AO27" s="3275"/>
      <c r="AP27" s="3276"/>
      <c r="AQ27" s="416"/>
      <c r="AR27" s="410"/>
      <c r="AS27" s="3284"/>
      <c r="AT27" s="3284"/>
      <c r="AU27" s="3284"/>
      <c r="AV27" s="3284"/>
      <c r="AW27" s="3284"/>
      <c r="AX27" s="411"/>
      <c r="AY27" s="413"/>
      <c r="AZ27" s="3284"/>
      <c r="BA27" s="3284"/>
      <c r="BB27" s="3284"/>
      <c r="BC27" s="3284"/>
      <c r="BD27" s="414"/>
      <c r="BE27" s="3285"/>
      <c r="BF27" s="3285"/>
      <c r="BG27" s="3285"/>
      <c r="BH27" s="3285"/>
      <c r="BI27" s="3285"/>
      <c r="BJ27" s="3285"/>
      <c r="BK27" s="3285"/>
      <c r="BL27" s="3285"/>
      <c r="BM27" s="3285"/>
      <c r="BN27" s="3285"/>
      <c r="BO27" s="3286"/>
      <c r="BP27" s="3286"/>
      <c r="BQ27" s="3286"/>
      <c r="BR27" s="3286"/>
      <c r="BS27" s="3286"/>
      <c r="BT27" s="3286"/>
      <c r="BU27" s="3286"/>
      <c r="BV27" s="3286"/>
      <c r="BW27" s="3286"/>
      <c r="BX27" s="3285"/>
      <c r="BY27" s="3285"/>
      <c r="BZ27" s="3285"/>
      <c r="CA27" s="3285"/>
      <c r="CB27" s="3285"/>
      <c r="CC27" s="3285"/>
      <c r="CD27" s="3285"/>
      <c r="CE27" s="3285"/>
      <c r="CF27" s="3288"/>
    </row>
    <row r="28" spans="1:84" ht="13.5" customHeight="1">
      <c r="A28" s="248"/>
      <c r="B28" s="401"/>
      <c r="C28" s="3161"/>
      <c r="D28" s="3161"/>
      <c r="E28" s="3161"/>
      <c r="F28" s="3161"/>
      <c r="G28" s="3161"/>
      <c r="H28" s="402"/>
      <c r="I28" s="3245"/>
      <c r="J28" s="3246"/>
      <c r="K28" s="3246"/>
      <c r="L28" s="3246"/>
      <c r="M28" s="3246"/>
      <c r="N28" s="3246"/>
      <c r="O28" s="3246"/>
      <c r="P28" s="3246"/>
      <c r="Q28" s="3246"/>
      <c r="R28" s="3246"/>
      <c r="S28" s="3246"/>
      <c r="T28" s="3246"/>
      <c r="U28" s="3246"/>
      <c r="V28" s="3247"/>
      <c r="W28" s="412"/>
      <c r="X28" s="3161"/>
      <c r="Y28" s="3161"/>
      <c r="Z28" s="3161"/>
      <c r="AA28" s="3161"/>
      <c r="AB28" s="3161"/>
      <c r="AC28" s="402"/>
      <c r="AD28" s="3250"/>
      <c r="AE28" s="3240"/>
      <c r="AF28" s="3240"/>
      <c r="AG28" s="3240"/>
      <c r="AH28" s="3240"/>
      <c r="AI28" s="3240"/>
      <c r="AJ28" s="3240"/>
      <c r="AK28" s="3240"/>
      <c r="AL28" s="3240"/>
      <c r="AM28" s="3240"/>
      <c r="AN28" s="3240"/>
      <c r="AO28" s="3240"/>
      <c r="AP28" s="3241"/>
      <c r="AQ28" s="285"/>
      <c r="AR28" s="410"/>
      <c r="AS28" s="3284"/>
      <c r="AT28" s="3284"/>
      <c r="AU28" s="3284"/>
      <c r="AV28" s="3284"/>
      <c r="AW28" s="3284"/>
      <c r="AX28" s="411"/>
      <c r="AY28" s="260"/>
      <c r="AZ28" s="3284"/>
      <c r="BA28" s="3284"/>
      <c r="BB28" s="3284"/>
      <c r="BC28" s="3284"/>
      <c r="BD28" s="411"/>
      <c r="BE28" s="3278" t="s">
        <v>513</v>
      </c>
      <c r="BF28" s="3278"/>
      <c r="BG28" s="3278"/>
      <c r="BH28" s="3278"/>
      <c r="BI28" s="3278"/>
      <c r="BJ28" s="3278"/>
      <c r="BK28" s="3278"/>
      <c r="BL28" s="3278"/>
      <c r="BM28" s="3278"/>
      <c r="BN28" s="3278"/>
      <c r="BO28" s="3280" t="s">
        <v>513</v>
      </c>
      <c r="BP28" s="3280"/>
      <c r="BQ28" s="3280"/>
      <c r="BR28" s="3280"/>
      <c r="BS28" s="3280"/>
      <c r="BT28" s="3280"/>
      <c r="BU28" s="3280"/>
      <c r="BV28" s="3280"/>
      <c r="BW28" s="3280"/>
      <c r="BX28" s="3278" t="s">
        <v>513</v>
      </c>
      <c r="BY28" s="3278"/>
      <c r="BZ28" s="3278"/>
      <c r="CA28" s="3278"/>
      <c r="CB28" s="3278"/>
      <c r="CC28" s="3278"/>
      <c r="CD28" s="3278"/>
      <c r="CE28" s="3278"/>
      <c r="CF28" s="3281"/>
    </row>
    <row r="29" spans="1:84" ht="13.5" customHeight="1">
      <c r="A29" s="248"/>
      <c r="B29" s="249"/>
      <c r="C29" s="394"/>
      <c r="D29" s="282"/>
      <c r="E29" s="282"/>
      <c r="F29" s="282"/>
      <c r="G29" s="282"/>
      <c r="H29" s="282"/>
      <c r="I29" s="250"/>
      <c r="J29" s="250"/>
      <c r="K29" s="250"/>
      <c r="L29" s="250"/>
      <c r="M29" s="250"/>
      <c r="N29" s="250"/>
      <c r="O29" s="250"/>
      <c r="P29" s="250"/>
      <c r="Q29" s="250"/>
      <c r="R29" s="250"/>
      <c r="S29" s="250"/>
      <c r="T29" s="250"/>
      <c r="U29" s="250"/>
      <c r="V29" s="250"/>
      <c r="W29" s="250"/>
      <c r="X29" s="250"/>
      <c r="Y29" s="287"/>
      <c r="Z29" s="287"/>
      <c r="AA29" s="287"/>
      <c r="AB29" s="287"/>
      <c r="AC29" s="250"/>
      <c r="AD29" s="285"/>
      <c r="AE29" s="285"/>
      <c r="AF29" s="285"/>
      <c r="AG29" s="285"/>
      <c r="AH29" s="285"/>
      <c r="AI29" s="285"/>
      <c r="AJ29" s="285"/>
      <c r="AK29" s="285"/>
      <c r="AL29" s="285"/>
      <c r="AM29" s="285"/>
      <c r="AN29" s="285"/>
      <c r="AO29" s="285"/>
      <c r="AP29" s="285"/>
      <c r="AQ29" s="254"/>
      <c r="AR29" s="410"/>
      <c r="AS29" s="3284"/>
      <c r="AT29" s="3284"/>
      <c r="AU29" s="3284"/>
      <c r="AV29" s="3284"/>
      <c r="AW29" s="3284"/>
      <c r="AX29" s="411"/>
      <c r="AY29" s="260"/>
      <c r="AZ29" s="3284"/>
      <c r="BA29" s="3284"/>
      <c r="BB29" s="3284"/>
      <c r="BC29" s="3284"/>
      <c r="BD29" s="411"/>
      <c r="BE29" s="3279"/>
      <c r="BF29" s="3279"/>
      <c r="BG29" s="3279"/>
      <c r="BH29" s="3279"/>
      <c r="BI29" s="3279"/>
      <c r="BJ29" s="3279"/>
      <c r="BK29" s="3279"/>
      <c r="BL29" s="3279"/>
      <c r="BM29" s="3279"/>
      <c r="BN29" s="3279"/>
      <c r="BO29" s="3280"/>
      <c r="BP29" s="3280"/>
      <c r="BQ29" s="3280"/>
      <c r="BR29" s="3280"/>
      <c r="BS29" s="3280"/>
      <c r="BT29" s="3280"/>
      <c r="BU29" s="3280"/>
      <c r="BV29" s="3280"/>
      <c r="BW29" s="3280"/>
      <c r="BX29" s="3279"/>
      <c r="BY29" s="3279"/>
      <c r="BZ29" s="3279"/>
      <c r="CA29" s="3279"/>
      <c r="CB29" s="3279"/>
      <c r="CC29" s="3279"/>
      <c r="CD29" s="3279"/>
      <c r="CE29" s="3279"/>
      <c r="CF29" s="3282"/>
    </row>
    <row r="30" spans="1:84" ht="13.5" customHeight="1">
      <c r="A30" s="248"/>
      <c r="B30" s="415"/>
      <c r="C30" s="3174" t="s">
        <v>465</v>
      </c>
      <c r="D30" s="3174"/>
      <c r="E30" s="3174"/>
      <c r="F30" s="3174"/>
      <c r="G30" s="3174"/>
      <c r="H30" s="400"/>
      <c r="I30" s="3183" t="s">
        <v>500</v>
      </c>
      <c r="J30" s="3184"/>
      <c r="K30" s="3184"/>
      <c r="L30" s="3184"/>
      <c r="M30" s="3184"/>
      <c r="N30" s="3184"/>
      <c r="O30" s="3184"/>
      <c r="P30" s="3184"/>
      <c r="Q30" s="3184"/>
      <c r="R30" s="3185"/>
      <c r="S30" s="3183" t="s">
        <v>467</v>
      </c>
      <c r="T30" s="3184"/>
      <c r="U30" s="3184"/>
      <c r="V30" s="3184"/>
      <c r="W30" s="3184"/>
      <c r="X30" s="3184"/>
      <c r="Y30" s="3184"/>
      <c r="Z30" s="3184"/>
      <c r="AA30" s="3184"/>
      <c r="AB30" s="3184"/>
      <c r="AC30" s="3184"/>
      <c r="AD30" s="3184"/>
      <c r="AE30" s="3184"/>
      <c r="AF30" s="3185"/>
      <c r="AG30" s="3183" t="s">
        <v>468</v>
      </c>
      <c r="AH30" s="3184"/>
      <c r="AI30" s="3184"/>
      <c r="AJ30" s="3184"/>
      <c r="AK30" s="3184"/>
      <c r="AL30" s="3184"/>
      <c r="AM30" s="3184"/>
      <c r="AN30" s="3184"/>
      <c r="AO30" s="3184"/>
      <c r="AP30" s="3185"/>
      <c r="AQ30" s="254"/>
      <c r="AR30" s="410"/>
      <c r="AS30" s="3284"/>
      <c r="AT30" s="3284"/>
      <c r="AU30" s="3284"/>
      <c r="AV30" s="3284"/>
      <c r="AW30" s="3284"/>
      <c r="AX30" s="411"/>
      <c r="AY30" s="3289" t="s">
        <v>514</v>
      </c>
      <c r="AZ30" s="3208"/>
      <c r="BA30" s="3208"/>
      <c r="BB30" s="3208"/>
      <c r="BC30" s="3208"/>
      <c r="BD30" s="3209"/>
      <c r="BE30" s="3183" t="s">
        <v>515</v>
      </c>
      <c r="BF30" s="3184"/>
      <c r="BG30" s="3184"/>
      <c r="BH30" s="3184"/>
      <c r="BI30" s="3184"/>
      <c r="BJ30" s="3184"/>
      <c r="BK30" s="3184"/>
      <c r="BL30" s="3183" t="s">
        <v>509</v>
      </c>
      <c r="BM30" s="3184"/>
      <c r="BN30" s="3184"/>
      <c r="BO30" s="3184"/>
      <c r="BP30" s="3184"/>
      <c r="BQ30" s="3184"/>
      <c r="BR30" s="3184"/>
      <c r="BS30" s="3185"/>
      <c r="BT30" s="3183" t="s">
        <v>510</v>
      </c>
      <c r="BU30" s="3184"/>
      <c r="BV30" s="3184"/>
      <c r="BW30" s="3184"/>
      <c r="BX30" s="3184"/>
      <c r="BY30" s="3184"/>
      <c r="BZ30" s="3185"/>
      <c r="CA30" s="3183" t="s">
        <v>511</v>
      </c>
      <c r="CB30" s="3184"/>
      <c r="CC30" s="3184"/>
      <c r="CD30" s="3184"/>
      <c r="CE30" s="3184"/>
      <c r="CF30" s="3185"/>
    </row>
    <row r="31" spans="1:84" ht="13.5" customHeight="1">
      <c r="A31" s="248"/>
      <c r="B31" s="410"/>
      <c r="C31" s="3175"/>
      <c r="D31" s="3175"/>
      <c r="E31" s="3175"/>
      <c r="F31" s="3175"/>
      <c r="G31" s="3175"/>
      <c r="H31" s="411"/>
      <c r="I31" s="3186"/>
      <c r="J31" s="3187"/>
      <c r="K31" s="3187"/>
      <c r="L31" s="3187"/>
      <c r="M31" s="3187"/>
      <c r="N31" s="3187"/>
      <c r="O31" s="3187"/>
      <c r="P31" s="3187"/>
      <c r="Q31" s="3187"/>
      <c r="R31" s="3188"/>
      <c r="S31" s="3186"/>
      <c r="T31" s="3187"/>
      <c r="U31" s="3187"/>
      <c r="V31" s="3187"/>
      <c r="W31" s="3187"/>
      <c r="X31" s="3187"/>
      <c r="Y31" s="3187"/>
      <c r="Z31" s="3187"/>
      <c r="AA31" s="3187"/>
      <c r="AB31" s="3187"/>
      <c r="AC31" s="3187"/>
      <c r="AD31" s="3187"/>
      <c r="AE31" s="3187"/>
      <c r="AF31" s="3188"/>
      <c r="AG31" s="3186"/>
      <c r="AH31" s="3187"/>
      <c r="AI31" s="3187"/>
      <c r="AJ31" s="3187"/>
      <c r="AK31" s="3187"/>
      <c r="AL31" s="3187"/>
      <c r="AM31" s="3187"/>
      <c r="AN31" s="3187"/>
      <c r="AO31" s="3187"/>
      <c r="AP31" s="3188"/>
      <c r="AQ31" s="250"/>
      <c r="AR31" s="410"/>
      <c r="AS31" s="3284"/>
      <c r="AT31" s="3284"/>
      <c r="AU31" s="3284"/>
      <c r="AV31" s="3284"/>
      <c r="AW31" s="3284"/>
      <c r="AX31" s="411"/>
      <c r="AY31" s="3300"/>
      <c r="AZ31" s="3171"/>
      <c r="BA31" s="3171"/>
      <c r="BB31" s="3171"/>
      <c r="BC31" s="3171"/>
      <c r="BD31" s="3301"/>
      <c r="BE31" s="3186"/>
      <c r="BF31" s="3187"/>
      <c r="BG31" s="3187"/>
      <c r="BH31" s="3187"/>
      <c r="BI31" s="3187"/>
      <c r="BJ31" s="3187"/>
      <c r="BK31" s="3187"/>
      <c r="BL31" s="3186"/>
      <c r="BM31" s="3187"/>
      <c r="BN31" s="3187"/>
      <c r="BO31" s="3187"/>
      <c r="BP31" s="3187"/>
      <c r="BQ31" s="3187"/>
      <c r="BR31" s="3187"/>
      <c r="BS31" s="3188"/>
      <c r="BT31" s="3186"/>
      <c r="BU31" s="3187"/>
      <c r="BV31" s="3187"/>
      <c r="BW31" s="3187"/>
      <c r="BX31" s="3187"/>
      <c r="BY31" s="3187"/>
      <c r="BZ31" s="3188"/>
      <c r="CA31" s="3186"/>
      <c r="CB31" s="3187"/>
      <c r="CC31" s="3187"/>
      <c r="CD31" s="3187"/>
      <c r="CE31" s="3187"/>
      <c r="CF31" s="3188"/>
    </row>
    <row r="32" spans="1:84" ht="13.5" customHeight="1">
      <c r="A32" s="248"/>
      <c r="B32" s="410"/>
      <c r="C32" s="3175"/>
      <c r="D32" s="3175"/>
      <c r="E32" s="3175"/>
      <c r="F32" s="3175"/>
      <c r="G32" s="3175"/>
      <c r="H32" s="411"/>
      <c r="I32" s="3219" t="s">
        <v>471</v>
      </c>
      <c r="J32" s="3220"/>
      <c r="K32" s="3220"/>
      <c r="L32" s="3220"/>
      <c r="M32" s="3220"/>
      <c r="N32" s="3220"/>
      <c r="O32" s="3220"/>
      <c r="P32" s="3220"/>
      <c r="Q32" s="3220"/>
      <c r="R32" s="3221"/>
      <c r="S32" s="3222" t="s">
        <v>472</v>
      </c>
      <c r="T32" s="3223"/>
      <c r="U32" s="3223"/>
      <c r="V32" s="3223"/>
      <c r="W32" s="3223"/>
      <c r="X32" s="3224" t="s">
        <v>473</v>
      </c>
      <c r="Y32" s="3225"/>
      <c r="Z32" s="3225"/>
      <c r="AA32" s="3225"/>
      <c r="AB32" s="3225"/>
      <c r="AC32" s="3225"/>
      <c r="AD32" s="3225"/>
      <c r="AE32" s="3225"/>
      <c r="AF32" s="3226"/>
      <c r="AG32" s="3219" t="s">
        <v>474</v>
      </c>
      <c r="AH32" s="3229"/>
      <c r="AI32" s="3229"/>
      <c r="AJ32" s="3229"/>
      <c r="AK32" s="3229"/>
      <c r="AL32" s="3229"/>
      <c r="AM32" s="3229"/>
      <c r="AN32" s="3229"/>
      <c r="AO32" s="3229"/>
      <c r="AP32" s="3230"/>
      <c r="AQ32" s="250"/>
      <c r="AR32" s="410"/>
      <c r="AS32" s="3284"/>
      <c r="AT32" s="3284"/>
      <c r="AU32" s="3284"/>
      <c r="AV32" s="3284"/>
      <c r="AW32" s="3284"/>
      <c r="AX32" s="411"/>
      <c r="AY32" s="3300"/>
      <c r="AZ32" s="3171"/>
      <c r="BA32" s="3171"/>
      <c r="BB32" s="3171"/>
      <c r="BC32" s="3171"/>
      <c r="BD32" s="3301"/>
      <c r="BE32" s="3303"/>
      <c r="BF32" s="3235"/>
      <c r="BG32" s="3235"/>
      <c r="BH32" s="3235"/>
      <c r="BI32" s="3235"/>
      <c r="BJ32" s="3235"/>
      <c r="BK32" s="3235"/>
      <c r="BL32" s="3303"/>
      <c r="BM32" s="3235"/>
      <c r="BN32" s="3235"/>
      <c r="BO32" s="3235"/>
      <c r="BP32" s="3235"/>
      <c r="BQ32" s="3235"/>
      <c r="BR32" s="3235"/>
      <c r="BS32" s="3236"/>
      <c r="BT32" s="3303"/>
      <c r="BU32" s="3235"/>
      <c r="BV32" s="3235"/>
      <c r="BW32" s="3235"/>
      <c r="BX32" s="3235"/>
      <c r="BY32" s="3235"/>
      <c r="BZ32" s="3236"/>
      <c r="CA32" s="3303"/>
      <c r="CB32" s="3235"/>
      <c r="CC32" s="3235"/>
      <c r="CD32" s="3235"/>
      <c r="CE32" s="3235"/>
      <c r="CF32" s="3236"/>
    </row>
    <row r="33" spans="1:84" ht="13.5" customHeight="1">
      <c r="A33" s="248"/>
      <c r="B33" s="410"/>
      <c r="C33" s="3175"/>
      <c r="D33" s="3175"/>
      <c r="E33" s="3175"/>
      <c r="F33" s="3175"/>
      <c r="G33" s="3175"/>
      <c r="H33" s="411"/>
      <c r="I33" s="3189"/>
      <c r="J33" s="3190"/>
      <c r="K33" s="3190"/>
      <c r="L33" s="3190"/>
      <c r="M33" s="3190"/>
      <c r="N33" s="3190"/>
      <c r="O33" s="3190"/>
      <c r="P33" s="3190"/>
      <c r="Q33" s="3190"/>
      <c r="R33" s="3191"/>
      <c r="S33" s="3233" t="s">
        <v>475</v>
      </c>
      <c r="T33" s="3234"/>
      <c r="U33" s="3234"/>
      <c r="V33" s="3234"/>
      <c r="W33" s="3234"/>
      <c r="X33" s="3227"/>
      <c r="Y33" s="3227"/>
      <c r="Z33" s="3227"/>
      <c r="AA33" s="3227"/>
      <c r="AB33" s="3227"/>
      <c r="AC33" s="3227"/>
      <c r="AD33" s="3227"/>
      <c r="AE33" s="3227"/>
      <c r="AF33" s="3228"/>
      <c r="AG33" s="3231"/>
      <c r="AH33" s="3172"/>
      <c r="AI33" s="3172"/>
      <c r="AJ33" s="3172"/>
      <c r="AK33" s="3172"/>
      <c r="AL33" s="3172"/>
      <c r="AM33" s="3172"/>
      <c r="AN33" s="3172"/>
      <c r="AO33" s="3172"/>
      <c r="AP33" s="3232"/>
      <c r="AQ33" s="250"/>
      <c r="AR33" s="401"/>
      <c r="AS33" s="3285"/>
      <c r="AT33" s="3285"/>
      <c r="AU33" s="3285"/>
      <c r="AV33" s="3285"/>
      <c r="AW33" s="3285"/>
      <c r="AX33" s="402"/>
      <c r="AY33" s="3210"/>
      <c r="AZ33" s="3211"/>
      <c r="BA33" s="3211"/>
      <c r="BB33" s="3211"/>
      <c r="BC33" s="3211"/>
      <c r="BD33" s="3212"/>
      <c r="BE33" s="3250"/>
      <c r="BF33" s="3240"/>
      <c r="BG33" s="3240"/>
      <c r="BH33" s="3240"/>
      <c r="BI33" s="3240"/>
      <c r="BJ33" s="3240"/>
      <c r="BK33" s="3240"/>
      <c r="BL33" s="3250"/>
      <c r="BM33" s="3240"/>
      <c r="BN33" s="3240"/>
      <c r="BO33" s="3240"/>
      <c r="BP33" s="3240"/>
      <c r="BQ33" s="3240"/>
      <c r="BR33" s="3240"/>
      <c r="BS33" s="3241"/>
      <c r="BT33" s="3250"/>
      <c r="BU33" s="3240"/>
      <c r="BV33" s="3240"/>
      <c r="BW33" s="3240"/>
      <c r="BX33" s="3240"/>
      <c r="BY33" s="3240"/>
      <c r="BZ33" s="3241"/>
      <c r="CA33" s="3250"/>
      <c r="CB33" s="3240"/>
      <c r="CC33" s="3240"/>
      <c r="CD33" s="3240"/>
      <c r="CE33" s="3240"/>
      <c r="CF33" s="3241"/>
    </row>
    <row r="34" spans="1:84" ht="13.5" customHeight="1">
      <c r="A34" s="248"/>
      <c r="B34" s="410"/>
      <c r="C34" s="3175"/>
      <c r="D34" s="3175"/>
      <c r="E34" s="3175"/>
      <c r="F34" s="3175"/>
      <c r="G34" s="3175"/>
      <c r="H34" s="411"/>
      <c r="I34" s="3195" t="s">
        <v>471</v>
      </c>
      <c r="J34" s="3196"/>
      <c r="K34" s="3196"/>
      <c r="L34" s="3196"/>
      <c r="M34" s="3196"/>
      <c r="N34" s="3196"/>
      <c r="O34" s="3196"/>
      <c r="P34" s="3196"/>
      <c r="Q34" s="3196"/>
      <c r="R34" s="3197"/>
      <c r="S34" s="3201" t="s">
        <v>472</v>
      </c>
      <c r="T34" s="3202"/>
      <c r="U34" s="3202"/>
      <c r="V34" s="3202"/>
      <c r="W34" s="3202"/>
      <c r="X34" s="3203" t="s">
        <v>473</v>
      </c>
      <c r="Y34" s="3204"/>
      <c r="Z34" s="3204"/>
      <c r="AA34" s="3204"/>
      <c r="AB34" s="3204"/>
      <c r="AC34" s="3204"/>
      <c r="AD34" s="3204"/>
      <c r="AE34" s="3204"/>
      <c r="AF34" s="3205"/>
      <c r="AG34" s="3195" t="s">
        <v>474</v>
      </c>
      <c r="AH34" s="3208"/>
      <c r="AI34" s="3208"/>
      <c r="AJ34" s="3208"/>
      <c r="AK34" s="3208"/>
      <c r="AL34" s="3208"/>
      <c r="AM34" s="3208"/>
      <c r="AN34" s="3208"/>
      <c r="AO34" s="3208"/>
      <c r="AP34" s="3209"/>
      <c r="AQ34" s="250"/>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c r="CA34" s="393"/>
      <c r="CB34" s="393"/>
      <c r="CC34" s="393"/>
      <c r="CD34" s="393"/>
      <c r="CE34" s="393"/>
      <c r="CF34" s="393"/>
    </row>
    <row r="35" spans="1:84" ht="13.5" customHeight="1">
      <c r="A35" s="248"/>
      <c r="B35" s="401"/>
      <c r="C35" s="3176"/>
      <c r="D35" s="3176"/>
      <c r="E35" s="3176"/>
      <c r="F35" s="3176"/>
      <c r="G35" s="3176"/>
      <c r="H35" s="402"/>
      <c r="I35" s="3198"/>
      <c r="J35" s="3199"/>
      <c r="K35" s="3199"/>
      <c r="L35" s="3199"/>
      <c r="M35" s="3199"/>
      <c r="N35" s="3199"/>
      <c r="O35" s="3199"/>
      <c r="P35" s="3199"/>
      <c r="Q35" s="3199"/>
      <c r="R35" s="3200"/>
      <c r="S35" s="3237" t="s">
        <v>475</v>
      </c>
      <c r="T35" s="3238"/>
      <c r="U35" s="3238"/>
      <c r="V35" s="3238"/>
      <c r="W35" s="3238"/>
      <c r="X35" s="3206"/>
      <c r="Y35" s="3206"/>
      <c r="Z35" s="3206"/>
      <c r="AA35" s="3206"/>
      <c r="AB35" s="3206"/>
      <c r="AC35" s="3206"/>
      <c r="AD35" s="3206"/>
      <c r="AE35" s="3206"/>
      <c r="AF35" s="3207"/>
      <c r="AG35" s="3210"/>
      <c r="AH35" s="3211"/>
      <c r="AI35" s="3211"/>
      <c r="AJ35" s="3211"/>
      <c r="AK35" s="3211"/>
      <c r="AL35" s="3211"/>
      <c r="AM35" s="3211"/>
      <c r="AN35" s="3211"/>
      <c r="AO35" s="3211"/>
      <c r="AP35" s="3212"/>
      <c r="AQ35" s="250"/>
      <c r="AR35" s="3304" t="s">
        <v>517</v>
      </c>
      <c r="AS35" s="3305"/>
      <c r="AT35" s="3305"/>
      <c r="AU35" s="3305"/>
      <c r="AV35" s="3305"/>
      <c r="AW35" s="3305"/>
      <c r="AX35" s="3305"/>
      <c r="AY35" s="3305"/>
      <c r="AZ35" s="3306"/>
      <c r="BA35" s="3183"/>
      <c r="BB35" s="3184"/>
      <c r="BC35" s="3184"/>
      <c r="BD35" s="3184"/>
      <c r="BE35" s="3184"/>
      <c r="BF35" s="3184"/>
      <c r="BG35" s="3184"/>
      <c r="BH35" s="3184"/>
      <c r="BI35" s="3184"/>
      <c r="BJ35" s="3184"/>
      <c r="BK35" s="3185"/>
      <c r="BL35" s="249"/>
      <c r="BM35" s="3304" t="s">
        <v>518</v>
      </c>
      <c r="BN35" s="3305"/>
      <c r="BO35" s="3305"/>
      <c r="BP35" s="3305"/>
      <c r="BQ35" s="3305"/>
      <c r="BR35" s="3305"/>
      <c r="BS35" s="3305"/>
      <c r="BT35" s="3305"/>
      <c r="BU35" s="3306"/>
      <c r="BV35" s="3183"/>
      <c r="BW35" s="3184"/>
      <c r="BX35" s="3184"/>
      <c r="BY35" s="3184"/>
      <c r="BZ35" s="3184"/>
      <c r="CA35" s="3184"/>
      <c r="CB35" s="3184"/>
      <c r="CC35" s="3184"/>
      <c r="CD35" s="3184"/>
      <c r="CE35" s="3184"/>
      <c r="CF35" s="3185"/>
    </row>
    <row r="36" spans="1:84" ht="13.5" customHeight="1">
      <c r="A36" s="248"/>
      <c r="B36" s="255"/>
      <c r="C36" s="256"/>
      <c r="D36" s="256"/>
      <c r="E36" s="256"/>
      <c r="F36" s="256"/>
      <c r="G36" s="256"/>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0"/>
      <c r="AR36" s="3307"/>
      <c r="AS36" s="3308"/>
      <c r="AT36" s="3308"/>
      <c r="AU36" s="3308"/>
      <c r="AV36" s="3308"/>
      <c r="AW36" s="3308"/>
      <c r="AX36" s="3308"/>
      <c r="AY36" s="3308"/>
      <c r="AZ36" s="3309"/>
      <c r="BA36" s="3310"/>
      <c r="BB36" s="3311"/>
      <c r="BC36" s="3311"/>
      <c r="BD36" s="3311"/>
      <c r="BE36" s="3311"/>
      <c r="BF36" s="3311"/>
      <c r="BG36" s="3311"/>
      <c r="BH36" s="3311"/>
      <c r="BI36" s="3311"/>
      <c r="BJ36" s="3311"/>
      <c r="BK36" s="3312"/>
      <c r="BL36" s="249"/>
      <c r="BM36" s="3307"/>
      <c r="BN36" s="3308"/>
      <c r="BO36" s="3308"/>
      <c r="BP36" s="3308"/>
      <c r="BQ36" s="3308"/>
      <c r="BR36" s="3308"/>
      <c r="BS36" s="3308"/>
      <c r="BT36" s="3308"/>
      <c r="BU36" s="3309"/>
      <c r="BV36" s="3310"/>
      <c r="BW36" s="3311"/>
      <c r="BX36" s="3311"/>
      <c r="BY36" s="3311"/>
      <c r="BZ36" s="3311"/>
      <c r="CA36" s="3311"/>
      <c r="CB36" s="3311"/>
      <c r="CC36" s="3311"/>
      <c r="CD36" s="3311"/>
      <c r="CE36" s="3311"/>
      <c r="CF36" s="3312"/>
    </row>
    <row r="37" spans="1:84" ht="13.5" customHeight="1">
      <c r="A37" s="248"/>
      <c r="B37" s="415"/>
      <c r="C37" s="3283" t="s">
        <v>516</v>
      </c>
      <c r="D37" s="3283"/>
      <c r="E37" s="3283"/>
      <c r="F37" s="3283"/>
      <c r="G37" s="3283"/>
      <c r="H37" s="400"/>
      <c r="I37" s="396" t="s">
        <v>503</v>
      </c>
      <c r="J37" s="3283" t="s">
        <v>508</v>
      </c>
      <c r="K37" s="3283"/>
      <c r="L37" s="3283"/>
      <c r="M37" s="3283"/>
      <c r="N37" s="397"/>
      <c r="O37" s="3283" t="s">
        <v>509</v>
      </c>
      <c r="P37" s="3283"/>
      <c r="Q37" s="3283"/>
      <c r="R37" s="3283"/>
      <c r="S37" s="3283"/>
      <c r="T37" s="3283"/>
      <c r="U37" s="3283"/>
      <c r="V37" s="3283"/>
      <c r="W37" s="3283"/>
      <c r="X37" s="3283"/>
      <c r="Y37" s="3286" t="s">
        <v>510</v>
      </c>
      <c r="Z37" s="3286"/>
      <c r="AA37" s="3286"/>
      <c r="AB37" s="3286"/>
      <c r="AC37" s="3286"/>
      <c r="AD37" s="3286"/>
      <c r="AE37" s="3286"/>
      <c r="AF37" s="3286"/>
      <c r="AG37" s="3286"/>
      <c r="AH37" s="3283" t="s">
        <v>511</v>
      </c>
      <c r="AI37" s="3283"/>
      <c r="AJ37" s="3283"/>
      <c r="AK37" s="3283"/>
      <c r="AL37" s="3283"/>
      <c r="AM37" s="3283"/>
      <c r="AN37" s="3283"/>
      <c r="AO37" s="3283"/>
      <c r="AP37" s="3287"/>
      <c r="AQ37" s="250"/>
      <c r="AR37" s="261"/>
      <c r="AS37" s="250"/>
      <c r="AT37" s="3289" t="s">
        <v>519</v>
      </c>
      <c r="AU37" s="3283"/>
      <c r="AV37" s="3283"/>
      <c r="AW37" s="3283"/>
      <c r="AX37" s="3283"/>
      <c r="AY37" s="3283"/>
      <c r="AZ37" s="3287"/>
      <c r="BA37" s="3183"/>
      <c r="BB37" s="3184"/>
      <c r="BC37" s="3184"/>
      <c r="BD37" s="3184"/>
      <c r="BE37" s="3184"/>
      <c r="BF37" s="3184"/>
      <c r="BG37" s="3184"/>
      <c r="BH37" s="3184"/>
      <c r="BI37" s="3184"/>
      <c r="BJ37" s="3184"/>
      <c r="BK37" s="3185"/>
      <c r="BL37" s="249"/>
      <c r="BM37" s="3304" t="s">
        <v>520</v>
      </c>
      <c r="BN37" s="3305"/>
      <c r="BO37" s="3305"/>
      <c r="BP37" s="3305"/>
      <c r="BQ37" s="3305"/>
      <c r="BR37" s="3305"/>
      <c r="BS37" s="3305"/>
      <c r="BT37" s="3305"/>
      <c r="BU37" s="3306"/>
      <c r="BV37" s="3183"/>
      <c r="BW37" s="3184"/>
      <c r="BX37" s="3184"/>
      <c r="BY37" s="3184"/>
      <c r="BZ37" s="3184"/>
      <c r="CA37" s="3184"/>
      <c r="CB37" s="3184"/>
      <c r="CC37" s="3184"/>
      <c r="CD37" s="3184"/>
      <c r="CE37" s="3184"/>
      <c r="CF37" s="3185"/>
    </row>
    <row r="38" spans="1:84" ht="13.5" customHeight="1">
      <c r="A38" s="248"/>
      <c r="B38" s="410"/>
      <c r="C38" s="3284"/>
      <c r="D38" s="3284"/>
      <c r="E38" s="3284"/>
      <c r="F38" s="3284"/>
      <c r="G38" s="3284"/>
      <c r="H38" s="411"/>
      <c r="I38" s="413"/>
      <c r="J38" s="3284"/>
      <c r="K38" s="3284"/>
      <c r="L38" s="3284"/>
      <c r="M38" s="3284"/>
      <c r="N38" s="414"/>
      <c r="O38" s="3285"/>
      <c r="P38" s="3285"/>
      <c r="Q38" s="3285"/>
      <c r="R38" s="3285"/>
      <c r="S38" s="3285"/>
      <c r="T38" s="3285"/>
      <c r="U38" s="3285"/>
      <c r="V38" s="3285"/>
      <c r="W38" s="3285"/>
      <c r="X38" s="3285"/>
      <c r="Y38" s="3286"/>
      <c r="Z38" s="3286"/>
      <c r="AA38" s="3286"/>
      <c r="AB38" s="3286"/>
      <c r="AC38" s="3286"/>
      <c r="AD38" s="3286"/>
      <c r="AE38" s="3286"/>
      <c r="AF38" s="3286"/>
      <c r="AG38" s="3286"/>
      <c r="AH38" s="3285"/>
      <c r="AI38" s="3285"/>
      <c r="AJ38" s="3285"/>
      <c r="AK38" s="3285"/>
      <c r="AL38" s="3285"/>
      <c r="AM38" s="3285"/>
      <c r="AN38" s="3285"/>
      <c r="AO38" s="3285"/>
      <c r="AP38" s="3288"/>
      <c r="AQ38" s="250"/>
      <c r="AR38" s="261"/>
      <c r="AS38" s="250"/>
      <c r="AT38" s="3420"/>
      <c r="AU38" s="3284"/>
      <c r="AV38" s="3284"/>
      <c r="AW38" s="3284"/>
      <c r="AX38" s="3284"/>
      <c r="AY38" s="3284"/>
      <c r="AZ38" s="3421"/>
      <c r="BA38" s="3310"/>
      <c r="BB38" s="3311"/>
      <c r="BC38" s="3311"/>
      <c r="BD38" s="3311"/>
      <c r="BE38" s="3311"/>
      <c r="BF38" s="3311"/>
      <c r="BG38" s="3311"/>
      <c r="BH38" s="3311"/>
      <c r="BI38" s="3311"/>
      <c r="BJ38" s="3311"/>
      <c r="BK38" s="3312"/>
      <c r="BL38" s="249"/>
      <c r="BM38" s="3307"/>
      <c r="BN38" s="3308"/>
      <c r="BO38" s="3308"/>
      <c r="BP38" s="3308"/>
      <c r="BQ38" s="3308"/>
      <c r="BR38" s="3308"/>
      <c r="BS38" s="3308"/>
      <c r="BT38" s="3308"/>
      <c r="BU38" s="3309"/>
      <c r="BV38" s="3310"/>
      <c r="BW38" s="3311"/>
      <c r="BX38" s="3311"/>
      <c r="BY38" s="3311"/>
      <c r="BZ38" s="3311"/>
      <c r="CA38" s="3311"/>
      <c r="CB38" s="3311"/>
      <c r="CC38" s="3311"/>
      <c r="CD38" s="3311"/>
      <c r="CE38" s="3311"/>
      <c r="CF38" s="3312"/>
    </row>
    <row r="39" spans="1:84" ht="13.5" customHeight="1">
      <c r="A39" s="248"/>
      <c r="B39" s="410"/>
      <c r="C39" s="3284"/>
      <c r="D39" s="3284"/>
      <c r="E39" s="3284"/>
      <c r="F39" s="3284"/>
      <c r="G39" s="3284"/>
      <c r="H39" s="411"/>
      <c r="I39" s="260"/>
      <c r="J39" s="3284"/>
      <c r="K39" s="3284"/>
      <c r="L39" s="3284"/>
      <c r="M39" s="3284"/>
      <c r="N39" s="411"/>
      <c r="O39" s="3278" t="s">
        <v>513</v>
      </c>
      <c r="P39" s="3278"/>
      <c r="Q39" s="3278"/>
      <c r="R39" s="3278"/>
      <c r="S39" s="3278"/>
      <c r="T39" s="3278"/>
      <c r="U39" s="3278"/>
      <c r="V39" s="3278"/>
      <c r="W39" s="3278"/>
      <c r="X39" s="3278"/>
      <c r="Y39" s="3280" t="s">
        <v>513</v>
      </c>
      <c r="Z39" s="3280"/>
      <c r="AA39" s="3280"/>
      <c r="AB39" s="3280"/>
      <c r="AC39" s="3280"/>
      <c r="AD39" s="3280"/>
      <c r="AE39" s="3280"/>
      <c r="AF39" s="3280"/>
      <c r="AG39" s="3280"/>
      <c r="AH39" s="3278" t="s">
        <v>513</v>
      </c>
      <c r="AI39" s="3278"/>
      <c r="AJ39" s="3278"/>
      <c r="AK39" s="3278"/>
      <c r="AL39" s="3278"/>
      <c r="AM39" s="3278"/>
      <c r="AN39" s="3278"/>
      <c r="AO39" s="3278"/>
      <c r="AP39" s="3281"/>
      <c r="AQ39" s="250"/>
      <c r="AR39" s="3325" t="s">
        <v>521</v>
      </c>
      <c r="AS39" s="3326"/>
      <c r="AT39" s="3326"/>
      <c r="AU39" s="3326"/>
      <c r="AV39" s="3326"/>
      <c r="AW39" s="3326"/>
      <c r="AX39" s="3326"/>
      <c r="AY39" s="3326"/>
      <c r="AZ39" s="3327"/>
      <c r="BA39" s="3331" t="s">
        <v>522</v>
      </c>
      <c r="BB39" s="3332"/>
      <c r="BC39" s="3332"/>
      <c r="BD39" s="3332"/>
      <c r="BE39" s="3332"/>
      <c r="BF39" s="3332"/>
      <c r="BG39" s="3332"/>
      <c r="BH39" s="3332"/>
      <c r="BI39" s="3332"/>
      <c r="BJ39" s="3332"/>
      <c r="BK39" s="3333"/>
      <c r="BL39" s="249"/>
      <c r="BM39" s="3304" t="s">
        <v>523</v>
      </c>
      <c r="BN39" s="3305"/>
      <c r="BO39" s="3305"/>
      <c r="BP39" s="3305"/>
      <c r="BQ39" s="3305"/>
      <c r="BR39" s="3305"/>
      <c r="BS39" s="3305"/>
      <c r="BT39" s="3305"/>
      <c r="BU39" s="3306"/>
      <c r="BV39" s="3183"/>
      <c r="BW39" s="3184"/>
      <c r="BX39" s="3184"/>
      <c r="BY39" s="3184"/>
      <c r="BZ39" s="3184"/>
      <c r="CA39" s="3184"/>
      <c r="CB39" s="3184"/>
      <c r="CC39" s="3184"/>
      <c r="CD39" s="3184"/>
      <c r="CE39" s="3184"/>
      <c r="CF39" s="3185"/>
    </row>
    <row r="40" spans="1:84" ht="13.5" customHeight="1">
      <c r="A40" s="248"/>
      <c r="B40" s="410"/>
      <c r="C40" s="3284"/>
      <c r="D40" s="3284"/>
      <c r="E40" s="3284"/>
      <c r="F40" s="3284"/>
      <c r="G40" s="3284"/>
      <c r="H40" s="411"/>
      <c r="I40" s="260"/>
      <c r="J40" s="3284"/>
      <c r="K40" s="3284"/>
      <c r="L40" s="3284"/>
      <c r="M40" s="3284"/>
      <c r="N40" s="411"/>
      <c r="O40" s="3279"/>
      <c r="P40" s="3279"/>
      <c r="Q40" s="3279"/>
      <c r="R40" s="3279"/>
      <c r="S40" s="3279"/>
      <c r="T40" s="3279"/>
      <c r="U40" s="3279"/>
      <c r="V40" s="3279"/>
      <c r="W40" s="3279"/>
      <c r="X40" s="3279"/>
      <c r="Y40" s="3280"/>
      <c r="Z40" s="3280"/>
      <c r="AA40" s="3280"/>
      <c r="AB40" s="3280"/>
      <c r="AC40" s="3280"/>
      <c r="AD40" s="3280"/>
      <c r="AE40" s="3280"/>
      <c r="AF40" s="3280"/>
      <c r="AG40" s="3280"/>
      <c r="AH40" s="3279"/>
      <c r="AI40" s="3279"/>
      <c r="AJ40" s="3279"/>
      <c r="AK40" s="3279"/>
      <c r="AL40" s="3279"/>
      <c r="AM40" s="3279"/>
      <c r="AN40" s="3279"/>
      <c r="AO40" s="3279"/>
      <c r="AP40" s="3282"/>
      <c r="AQ40" s="250"/>
      <c r="AR40" s="3328"/>
      <c r="AS40" s="3329"/>
      <c r="AT40" s="3329"/>
      <c r="AU40" s="3329"/>
      <c r="AV40" s="3329"/>
      <c r="AW40" s="3329"/>
      <c r="AX40" s="3329"/>
      <c r="AY40" s="3329"/>
      <c r="AZ40" s="3330"/>
      <c r="BA40" s="3334"/>
      <c r="BB40" s="3335"/>
      <c r="BC40" s="3335"/>
      <c r="BD40" s="3335"/>
      <c r="BE40" s="3335"/>
      <c r="BF40" s="3335"/>
      <c r="BG40" s="3335"/>
      <c r="BH40" s="3335"/>
      <c r="BI40" s="3335"/>
      <c r="BJ40" s="3335"/>
      <c r="BK40" s="3336"/>
      <c r="BL40" s="249"/>
      <c r="BM40" s="3307"/>
      <c r="BN40" s="3308"/>
      <c r="BO40" s="3308"/>
      <c r="BP40" s="3308"/>
      <c r="BQ40" s="3308"/>
      <c r="BR40" s="3308"/>
      <c r="BS40" s="3308"/>
      <c r="BT40" s="3308"/>
      <c r="BU40" s="3309"/>
      <c r="BV40" s="3310"/>
      <c r="BW40" s="3311"/>
      <c r="BX40" s="3311"/>
      <c r="BY40" s="3311"/>
      <c r="BZ40" s="3311"/>
      <c r="CA40" s="3311"/>
      <c r="CB40" s="3311"/>
      <c r="CC40" s="3311"/>
      <c r="CD40" s="3311"/>
      <c r="CE40" s="3311"/>
      <c r="CF40" s="3312"/>
    </row>
    <row r="41" spans="1:84" ht="13.5" customHeight="1">
      <c r="A41" s="248"/>
      <c r="B41" s="410"/>
      <c r="C41" s="3284"/>
      <c r="D41" s="3284"/>
      <c r="E41" s="3284"/>
      <c r="F41" s="3284"/>
      <c r="G41" s="3284"/>
      <c r="H41" s="411"/>
      <c r="I41" s="3289" t="s">
        <v>514</v>
      </c>
      <c r="J41" s="3208"/>
      <c r="K41" s="3208"/>
      <c r="L41" s="3208"/>
      <c r="M41" s="3208"/>
      <c r="N41" s="3209"/>
      <c r="O41" s="3183" t="s">
        <v>515</v>
      </c>
      <c r="P41" s="3184"/>
      <c r="Q41" s="3184"/>
      <c r="R41" s="3184"/>
      <c r="S41" s="3184"/>
      <c r="T41" s="3184"/>
      <c r="U41" s="3184"/>
      <c r="V41" s="3183" t="s">
        <v>509</v>
      </c>
      <c r="W41" s="3184"/>
      <c r="X41" s="3184"/>
      <c r="Y41" s="3184"/>
      <c r="Z41" s="3184"/>
      <c r="AA41" s="3184"/>
      <c r="AB41" s="3184"/>
      <c r="AC41" s="3185"/>
      <c r="AD41" s="3183" t="s">
        <v>510</v>
      </c>
      <c r="AE41" s="3184"/>
      <c r="AF41" s="3184"/>
      <c r="AG41" s="3184"/>
      <c r="AH41" s="3184"/>
      <c r="AI41" s="3184"/>
      <c r="AJ41" s="3185"/>
      <c r="AK41" s="3183" t="s">
        <v>511</v>
      </c>
      <c r="AL41" s="3184"/>
      <c r="AM41" s="3184"/>
      <c r="AN41" s="3184"/>
      <c r="AO41" s="3184"/>
      <c r="AP41" s="3185"/>
      <c r="AQ41" s="250"/>
      <c r="AR41" s="261"/>
      <c r="AS41" s="250"/>
      <c r="AT41" s="3304" t="s">
        <v>524</v>
      </c>
      <c r="AU41" s="3305"/>
      <c r="AV41" s="3305"/>
      <c r="AW41" s="3305"/>
      <c r="AX41" s="3305"/>
      <c r="AY41" s="3305"/>
      <c r="AZ41" s="3306"/>
      <c r="BA41" s="3303"/>
      <c r="BB41" s="3235"/>
      <c r="BC41" s="3235"/>
      <c r="BD41" s="3235"/>
      <c r="BE41" s="3235"/>
      <c r="BF41" s="3235"/>
      <c r="BG41" s="3235"/>
      <c r="BH41" s="3235"/>
      <c r="BI41" s="3235"/>
      <c r="BJ41" s="3235"/>
      <c r="BK41" s="3236"/>
      <c r="BL41" s="249"/>
      <c r="BM41" s="3304" t="s">
        <v>449</v>
      </c>
      <c r="BN41" s="3305"/>
      <c r="BO41" s="3305"/>
      <c r="BP41" s="3305"/>
      <c r="BQ41" s="3305"/>
      <c r="BR41" s="3305"/>
      <c r="BS41" s="3305"/>
      <c r="BT41" s="3305"/>
      <c r="BU41" s="3306"/>
      <c r="BV41" s="3183"/>
      <c r="BW41" s="3184"/>
      <c r="BX41" s="3184"/>
      <c r="BY41" s="3184"/>
      <c r="BZ41" s="3184"/>
      <c r="CA41" s="3184"/>
      <c r="CB41" s="3184"/>
      <c r="CC41" s="3184"/>
      <c r="CD41" s="3184"/>
      <c r="CE41" s="3184"/>
      <c r="CF41" s="3185"/>
    </row>
    <row r="42" spans="1:84" ht="13.5" customHeight="1">
      <c r="A42" s="248"/>
      <c r="B42" s="410"/>
      <c r="C42" s="3284"/>
      <c r="D42" s="3284"/>
      <c r="E42" s="3284"/>
      <c r="F42" s="3284"/>
      <c r="G42" s="3284"/>
      <c r="H42" s="411"/>
      <c r="I42" s="3300"/>
      <c r="J42" s="3171"/>
      <c r="K42" s="3171"/>
      <c r="L42" s="3171"/>
      <c r="M42" s="3171"/>
      <c r="N42" s="3301"/>
      <c r="O42" s="3186"/>
      <c r="P42" s="3187"/>
      <c r="Q42" s="3187"/>
      <c r="R42" s="3187"/>
      <c r="S42" s="3187"/>
      <c r="T42" s="3187"/>
      <c r="U42" s="3187"/>
      <c r="V42" s="3186"/>
      <c r="W42" s="3187"/>
      <c r="X42" s="3187"/>
      <c r="Y42" s="3187"/>
      <c r="Z42" s="3187"/>
      <c r="AA42" s="3187"/>
      <c r="AB42" s="3187"/>
      <c r="AC42" s="3188"/>
      <c r="AD42" s="3186"/>
      <c r="AE42" s="3187"/>
      <c r="AF42" s="3187"/>
      <c r="AG42" s="3187"/>
      <c r="AH42" s="3187"/>
      <c r="AI42" s="3187"/>
      <c r="AJ42" s="3188"/>
      <c r="AK42" s="3186"/>
      <c r="AL42" s="3187"/>
      <c r="AM42" s="3187"/>
      <c r="AN42" s="3187"/>
      <c r="AO42" s="3187"/>
      <c r="AP42" s="3188"/>
      <c r="AQ42" s="250"/>
      <c r="AR42" s="262"/>
      <c r="AS42" s="263"/>
      <c r="AT42" s="3337"/>
      <c r="AU42" s="3338"/>
      <c r="AV42" s="3338"/>
      <c r="AW42" s="3338"/>
      <c r="AX42" s="3338"/>
      <c r="AY42" s="3338"/>
      <c r="AZ42" s="3339"/>
      <c r="BA42" s="3250"/>
      <c r="BB42" s="3240"/>
      <c r="BC42" s="3240"/>
      <c r="BD42" s="3240"/>
      <c r="BE42" s="3240"/>
      <c r="BF42" s="3240"/>
      <c r="BG42" s="3240"/>
      <c r="BH42" s="3240"/>
      <c r="BI42" s="3240"/>
      <c r="BJ42" s="3240"/>
      <c r="BK42" s="3241"/>
      <c r="BL42" s="249"/>
      <c r="BM42" s="3307"/>
      <c r="BN42" s="3308"/>
      <c r="BO42" s="3308"/>
      <c r="BP42" s="3308"/>
      <c r="BQ42" s="3308"/>
      <c r="BR42" s="3308"/>
      <c r="BS42" s="3308"/>
      <c r="BT42" s="3308"/>
      <c r="BU42" s="3309"/>
      <c r="BV42" s="3310"/>
      <c r="BW42" s="3311"/>
      <c r="BX42" s="3311"/>
      <c r="BY42" s="3311"/>
      <c r="BZ42" s="3311"/>
      <c r="CA42" s="3311"/>
      <c r="CB42" s="3311"/>
      <c r="CC42" s="3311"/>
      <c r="CD42" s="3311"/>
      <c r="CE42" s="3311"/>
      <c r="CF42" s="3312"/>
    </row>
    <row r="43" spans="1:84" ht="13.5" customHeight="1">
      <c r="A43" s="248"/>
      <c r="B43" s="410"/>
      <c r="C43" s="3284"/>
      <c r="D43" s="3284"/>
      <c r="E43" s="3284"/>
      <c r="F43" s="3284"/>
      <c r="G43" s="3284"/>
      <c r="H43" s="411"/>
      <c r="I43" s="3300"/>
      <c r="J43" s="3171"/>
      <c r="K43" s="3171"/>
      <c r="L43" s="3171"/>
      <c r="M43" s="3171"/>
      <c r="N43" s="3301"/>
      <c r="O43" s="3303"/>
      <c r="P43" s="3235"/>
      <c r="Q43" s="3235"/>
      <c r="R43" s="3235"/>
      <c r="S43" s="3235"/>
      <c r="T43" s="3235"/>
      <c r="U43" s="3235"/>
      <c r="V43" s="3303"/>
      <c r="W43" s="3235"/>
      <c r="X43" s="3235"/>
      <c r="Y43" s="3235"/>
      <c r="Z43" s="3235"/>
      <c r="AA43" s="3235"/>
      <c r="AB43" s="3235"/>
      <c r="AC43" s="3236"/>
      <c r="AD43" s="3303"/>
      <c r="AE43" s="3235"/>
      <c r="AF43" s="3235"/>
      <c r="AG43" s="3235"/>
      <c r="AH43" s="3235"/>
      <c r="AI43" s="3235"/>
      <c r="AJ43" s="3236"/>
      <c r="AK43" s="3303"/>
      <c r="AL43" s="3235"/>
      <c r="AM43" s="3235"/>
      <c r="AN43" s="3235"/>
      <c r="AO43" s="3235"/>
      <c r="AP43" s="3236"/>
      <c r="AQ43" s="250"/>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61"/>
      <c r="BN43" s="250"/>
      <c r="BO43" s="3304" t="s">
        <v>524</v>
      </c>
      <c r="BP43" s="3305"/>
      <c r="BQ43" s="3305"/>
      <c r="BR43" s="3305"/>
      <c r="BS43" s="3305"/>
      <c r="BT43" s="3305"/>
      <c r="BU43" s="3306"/>
      <c r="BV43" s="3183"/>
      <c r="BW43" s="3184"/>
      <c r="BX43" s="3184"/>
      <c r="BY43" s="3184"/>
      <c r="BZ43" s="3184"/>
      <c r="CA43" s="3184"/>
      <c r="CB43" s="3184"/>
      <c r="CC43" s="3184"/>
      <c r="CD43" s="3184"/>
      <c r="CE43" s="3184"/>
      <c r="CF43" s="3185"/>
    </row>
    <row r="44" spans="1:84" ht="13.5" customHeight="1">
      <c r="A44" s="248"/>
      <c r="B44" s="401"/>
      <c r="C44" s="3285"/>
      <c r="D44" s="3285"/>
      <c r="E44" s="3285"/>
      <c r="F44" s="3285"/>
      <c r="G44" s="3285"/>
      <c r="H44" s="402"/>
      <c r="I44" s="3210"/>
      <c r="J44" s="3211"/>
      <c r="K44" s="3211"/>
      <c r="L44" s="3211"/>
      <c r="M44" s="3211"/>
      <c r="N44" s="3212"/>
      <c r="O44" s="3250"/>
      <c r="P44" s="3240"/>
      <c r="Q44" s="3240"/>
      <c r="R44" s="3240"/>
      <c r="S44" s="3240"/>
      <c r="T44" s="3240"/>
      <c r="U44" s="3240"/>
      <c r="V44" s="3250"/>
      <c r="W44" s="3240"/>
      <c r="X44" s="3240"/>
      <c r="Y44" s="3240"/>
      <c r="Z44" s="3240"/>
      <c r="AA44" s="3240"/>
      <c r="AB44" s="3240"/>
      <c r="AC44" s="3241"/>
      <c r="AD44" s="3250"/>
      <c r="AE44" s="3240"/>
      <c r="AF44" s="3240"/>
      <c r="AG44" s="3240"/>
      <c r="AH44" s="3240"/>
      <c r="AI44" s="3240"/>
      <c r="AJ44" s="3241"/>
      <c r="AK44" s="3250"/>
      <c r="AL44" s="3240"/>
      <c r="AM44" s="3240"/>
      <c r="AN44" s="3240"/>
      <c r="AO44" s="3240"/>
      <c r="AP44" s="3241"/>
      <c r="AQ44" s="250"/>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61"/>
      <c r="BN44" s="250"/>
      <c r="BO44" s="3307"/>
      <c r="BP44" s="3308"/>
      <c r="BQ44" s="3308"/>
      <c r="BR44" s="3308"/>
      <c r="BS44" s="3308"/>
      <c r="BT44" s="3308"/>
      <c r="BU44" s="3309"/>
      <c r="BV44" s="3310"/>
      <c r="BW44" s="3311"/>
      <c r="BX44" s="3311"/>
      <c r="BY44" s="3311"/>
      <c r="BZ44" s="3311"/>
      <c r="CA44" s="3311"/>
      <c r="CB44" s="3311"/>
      <c r="CC44" s="3311"/>
      <c r="CD44" s="3311"/>
      <c r="CE44" s="3311"/>
      <c r="CF44" s="3312"/>
    </row>
    <row r="45" spans="1:84" ht="13.5" customHeight="1">
      <c r="A45" s="248"/>
      <c r="B45" s="250"/>
      <c r="C45" s="264"/>
      <c r="D45" s="264"/>
      <c r="E45" s="264"/>
      <c r="F45" s="264"/>
      <c r="G45" s="264"/>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61"/>
      <c r="BN45" s="250"/>
      <c r="BO45" s="3183" t="s">
        <v>451</v>
      </c>
      <c r="BP45" s="3184"/>
      <c r="BQ45" s="3184"/>
      <c r="BR45" s="3184"/>
      <c r="BS45" s="3184"/>
      <c r="BT45" s="3184"/>
      <c r="BU45" s="3185"/>
      <c r="BV45" s="3183"/>
      <c r="BW45" s="3184"/>
      <c r="BX45" s="3184"/>
      <c r="BY45" s="3184"/>
      <c r="BZ45" s="3184"/>
      <c r="CA45" s="3184"/>
      <c r="CB45" s="3184"/>
      <c r="CC45" s="3184"/>
      <c r="CD45" s="3184"/>
      <c r="CE45" s="3184"/>
      <c r="CF45" s="3185"/>
    </row>
    <row r="46" spans="1:84" ht="13.5" customHeight="1">
      <c r="A46" s="248"/>
      <c r="B46" s="3422" t="s">
        <v>84</v>
      </c>
      <c r="C46" s="3423"/>
      <c r="D46" s="3423"/>
      <c r="E46" s="3423"/>
      <c r="F46" s="3423"/>
      <c r="G46" s="3423"/>
      <c r="H46" s="3423"/>
      <c r="I46" s="3423"/>
      <c r="J46" s="3424"/>
      <c r="K46" s="3183"/>
      <c r="L46" s="3184"/>
      <c r="M46" s="3184"/>
      <c r="N46" s="3184"/>
      <c r="O46" s="3184"/>
      <c r="P46" s="3184"/>
      <c r="Q46" s="3184"/>
      <c r="R46" s="3184"/>
      <c r="S46" s="3184"/>
      <c r="T46" s="3184"/>
      <c r="U46" s="3185"/>
      <c r="V46" s="249"/>
      <c r="W46" s="3422" t="s">
        <v>518</v>
      </c>
      <c r="X46" s="3423"/>
      <c r="Y46" s="3423"/>
      <c r="Z46" s="3423"/>
      <c r="AA46" s="3423"/>
      <c r="AB46" s="3423"/>
      <c r="AC46" s="3423"/>
      <c r="AD46" s="3423"/>
      <c r="AE46" s="3424"/>
      <c r="AF46" s="3183"/>
      <c r="AG46" s="3184"/>
      <c r="AH46" s="3184"/>
      <c r="AI46" s="3184"/>
      <c r="AJ46" s="3184"/>
      <c r="AK46" s="3184"/>
      <c r="AL46" s="3184"/>
      <c r="AM46" s="3184"/>
      <c r="AN46" s="3184"/>
      <c r="AO46" s="3184"/>
      <c r="AP46" s="3185"/>
      <c r="AQ46" s="25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62"/>
      <c r="BN46" s="263"/>
      <c r="BO46" s="3186"/>
      <c r="BP46" s="3187"/>
      <c r="BQ46" s="3187"/>
      <c r="BR46" s="3187"/>
      <c r="BS46" s="3187"/>
      <c r="BT46" s="3187"/>
      <c r="BU46" s="3188"/>
      <c r="BV46" s="3186"/>
      <c r="BW46" s="3187"/>
      <c r="BX46" s="3187"/>
      <c r="BY46" s="3187"/>
      <c r="BZ46" s="3187"/>
      <c r="CA46" s="3187"/>
      <c r="CB46" s="3187"/>
      <c r="CC46" s="3187"/>
      <c r="CD46" s="3187"/>
      <c r="CE46" s="3187"/>
      <c r="CF46" s="3188"/>
    </row>
    <row r="47" spans="1:84" ht="13.5" customHeight="1">
      <c r="A47" s="248"/>
      <c r="B47" s="3425"/>
      <c r="C47" s="3426"/>
      <c r="D47" s="3426"/>
      <c r="E47" s="3426"/>
      <c r="F47" s="3426"/>
      <c r="G47" s="3426"/>
      <c r="H47" s="3426"/>
      <c r="I47" s="3426"/>
      <c r="J47" s="3427"/>
      <c r="K47" s="3310"/>
      <c r="L47" s="3311"/>
      <c r="M47" s="3311"/>
      <c r="N47" s="3311"/>
      <c r="O47" s="3311"/>
      <c r="P47" s="3311"/>
      <c r="Q47" s="3311"/>
      <c r="R47" s="3311"/>
      <c r="S47" s="3311"/>
      <c r="T47" s="3311"/>
      <c r="U47" s="3312"/>
      <c r="V47" s="249"/>
      <c r="W47" s="3425"/>
      <c r="X47" s="3426"/>
      <c r="Y47" s="3426"/>
      <c r="Z47" s="3426"/>
      <c r="AA47" s="3426"/>
      <c r="AB47" s="3426"/>
      <c r="AC47" s="3426"/>
      <c r="AD47" s="3426"/>
      <c r="AE47" s="3427"/>
      <c r="AF47" s="3310"/>
      <c r="AG47" s="3311"/>
      <c r="AH47" s="3311"/>
      <c r="AI47" s="3311"/>
      <c r="AJ47" s="3311"/>
      <c r="AK47" s="3311"/>
      <c r="AL47" s="3311"/>
      <c r="AM47" s="3311"/>
      <c r="AN47" s="3311"/>
      <c r="AO47" s="3311"/>
      <c r="AP47" s="3312"/>
      <c r="AQ47" s="25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row>
    <row r="48" spans="1:84" ht="13.5" customHeight="1">
      <c r="A48" s="248"/>
      <c r="B48" s="261"/>
      <c r="C48" s="250"/>
      <c r="D48" s="3289" t="s">
        <v>519</v>
      </c>
      <c r="E48" s="3283"/>
      <c r="F48" s="3283"/>
      <c r="G48" s="3283"/>
      <c r="H48" s="3283"/>
      <c r="I48" s="3283"/>
      <c r="J48" s="3287"/>
      <c r="K48" s="3183"/>
      <c r="L48" s="3184"/>
      <c r="M48" s="3184"/>
      <c r="N48" s="3184"/>
      <c r="O48" s="3184"/>
      <c r="P48" s="3184"/>
      <c r="Q48" s="3184"/>
      <c r="R48" s="3184"/>
      <c r="S48" s="3184"/>
      <c r="T48" s="3184"/>
      <c r="U48" s="3185"/>
      <c r="V48" s="249"/>
      <c r="W48" s="3422" t="s">
        <v>520</v>
      </c>
      <c r="X48" s="3423"/>
      <c r="Y48" s="3423"/>
      <c r="Z48" s="3423"/>
      <c r="AA48" s="3423"/>
      <c r="AB48" s="3423"/>
      <c r="AC48" s="3423"/>
      <c r="AD48" s="3423"/>
      <c r="AE48" s="3424"/>
      <c r="AF48" s="3183"/>
      <c r="AG48" s="3184"/>
      <c r="AH48" s="3184"/>
      <c r="AI48" s="3184"/>
      <c r="AJ48" s="3184"/>
      <c r="AK48" s="3184"/>
      <c r="AL48" s="3184"/>
      <c r="AM48" s="3184"/>
      <c r="AN48" s="3184"/>
      <c r="AO48" s="3184"/>
      <c r="AP48" s="3185"/>
      <c r="AQ48" s="259"/>
      <c r="AR48" s="3369" t="s">
        <v>529</v>
      </c>
      <c r="AS48" s="3369"/>
      <c r="AT48" s="3369"/>
      <c r="AU48" s="3369"/>
      <c r="AV48" s="3369"/>
      <c r="AW48" s="3369"/>
      <c r="AX48" s="3369"/>
      <c r="AY48" s="3369"/>
      <c r="AZ48" s="3372" t="s">
        <v>530</v>
      </c>
      <c r="BA48" s="3372"/>
      <c r="BB48" s="3372"/>
      <c r="BC48" s="3372"/>
      <c r="BD48" s="3372"/>
      <c r="BE48" s="3372"/>
      <c r="BF48" s="3394" t="s">
        <v>531</v>
      </c>
      <c r="BG48" s="3351"/>
      <c r="BH48" s="3351"/>
      <c r="BI48" s="3351"/>
      <c r="BJ48" s="3351"/>
      <c r="BK48" s="3351"/>
      <c r="BL48" s="3351"/>
      <c r="BM48" s="3352"/>
      <c r="BN48" s="3213" t="s">
        <v>530</v>
      </c>
      <c r="BO48" s="3251"/>
      <c r="BP48" s="3251"/>
      <c r="BQ48" s="3251"/>
      <c r="BR48" s="3251"/>
      <c r="BS48" s="3345"/>
      <c r="BT48" s="3350" t="s">
        <v>532</v>
      </c>
      <c r="BU48" s="3351"/>
      <c r="BV48" s="3351"/>
      <c r="BW48" s="3351"/>
      <c r="BX48" s="3351"/>
      <c r="BY48" s="3351"/>
      <c r="BZ48" s="3352"/>
      <c r="CA48" s="3213" t="s">
        <v>530</v>
      </c>
      <c r="CB48" s="3251"/>
      <c r="CC48" s="3251"/>
      <c r="CD48" s="3251"/>
      <c r="CE48" s="3251"/>
      <c r="CF48" s="3345"/>
    </row>
    <row r="49" spans="1:84" ht="13.5" customHeight="1">
      <c r="A49" s="248"/>
      <c r="B49" s="261"/>
      <c r="C49" s="250"/>
      <c r="D49" s="3420"/>
      <c r="E49" s="3284"/>
      <c r="F49" s="3284"/>
      <c r="G49" s="3284"/>
      <c r="H49" s="3284"/>
      <c r="I49" s="3284"/>
      <c r="J49" s="3421"/>
      <c r="K49" s="3310"/>
      <c r="L49" s="3311"/>
      <c r="M49" s="3311"/>
      <c r="N49" s="3311"/>
      <c r="O49" s="3311"/>
      <c r="P49" s="3311"/>
      <c r="Q49" s="3311"/>
      <c r="R49" s="3311"/>
      <c r="S49" s="3311"/>
      <c r="T49" s="3311"/>
      <c r="U49" s="3312"/>
      <c r="V49" s="249"/>
      <c r="W49" s="3425"/>
      <c r="X49" s="3426"/>
      <c r="Y49" s="3426"/>
      <c r="Z49" s="3426"/>
      <c r="AA49" s="3426"/>
      <c r="AB49" s="3426"/>
      <c r="AC49" s="3426"/>
      <c r="AD49" s="3426"/>
      <c r="AE49" s="3427"/>
      <c r="AF49" s="3310"/>
      <c r="AG49" s="3311"/>
      <c r="AH49" s="3311"/>
      <c r="AI49" s="3311"/>
      <c r="AJ49" s="3311"/>
      <c r="AK49" s="3311"/>
      <c r="AL49" s="3311"/>
      <c r="AM49" s="3311"/>
      <c r="AN49" s="3311"/>
      <c r="AO49" s="3311"/>
      <c r="AP49" s="3312"/>
      <c r="AQ49" s="259"/>
      <c r="AR49" s="3370"/>
      <c r="AS49" s="3370"/>
      <c r="AT49" s="3370"/>
      <c r="AU49" s="3370"/>
      <c r="AV49" s="3370"/>
      <c r="AW49" s="3370"/>
      <c r="AX49" s="3370"/>
      <c r="AY49" s="3370"/>
      <c r="AZ49" s="3373"/>
      <c r="BA49" s="3373"/>
      <c r="BB49" s="3373"/>
      <c r="BC49" s="3373"/>
      <c r="BD49" s="3373"/>
      <c r="BE49" s="3373"/>
      <c r="BF49" s="3354"/>
      <c r="BG49" s="3354"/>
      <c r="BH49" s="3354"/>
      <c r="BI49" s="3354"/>
      <c r="BJ49" s="3354"/>
      <c r="BK49" s="3354"/>
      <c r="BL49" s="3354"/>
      <c r="BM49" s="3355"/>
      <c r="BN49" s="3274"/>
      <c r="BO49" s="3346"/>
      <c r="BP49" s="3346"/>
      <c r="BQ49" s="3346"/>
      <c r="BR49" s="3346"/>
      <c r="BS49" s="3347"/>
      <c r="BT49" s="3353"/>
      <c r="BU49" s="3354"/>
      <c r="BV49" s="3354"/>
      <c r="BW49" s="3354"/>
      <c r="BX49" s="3354"/>
      <c r="BY49" s="3354"/>
      <c r="BZ49" s="3355"/>
      <c r="CA49" s="3274"/>
      <c r="CB49" s="3346"/>
      <c r="CC49" s="3346"/>
      <c r="CD49" s="3346"/>
      <c r="CE49" s="3346"/>
      <c r="CF49" s="3347"/>
    </row>
    <row r="50" spans="1:84" ht="13.5" customHeight="1">
      <c r="A50" s="248"/>
      <c r="B50" s="3422" t="s">
        <v>517</v>
      </c>
      <c r="C50" s="3423"/>
      <c r="D50" s="3423"/>
      <c r="E50" s="3423"/>
      <c r="F50" s="3423"/>
      <c r="G50" s="3423"/>
      <c r="H50" s="3423"/>
      <c r="I50" s="3423"/>
      <c r="J50" s="3424"/>
      <c r="K50" s="3183"/>
      <c r="L50" s="3184"/>
      <c r="M50" s="3184"/>
      <c r="N50" s="3184"/>
      <c r="O50" s="3184"/>
      <c r="P50" s="3184"/>
      <c r="Q50" s="3184"/>
      <c r="R50" s="3184"/>
      <c r="S50" s="3184"/>
      <c r="T50" s="3184"/>
      <c r="U50" s="3185"/>
      <c r="V50" s="249"/>
      <c r="W50" s="3422" t="s">
        <v>523</v>
      </c>
      <c r="X50" s="3423"/>
      <c r="Y50" s="3423"/>
      <c r="Z50" s="3423"/>
      <c r="AA50" s="3423"/>
      <c r="AB50" s="3423"/>
      <c r="AC50" s="3423"/>
      <c r="AD50" s="3423"/>
      <c r="AE50" s="3424"/>
      <c r="AF50" s="3183"/>
      <c r="AG50" s="3184"/>
      <c r="AH50" s="3184"/>
      <c r="AI50" s="3184"/>
      <c r="AJ50" s="3184"/>
      <c r="AK50" s="3184"/>
      <c r="AL50" s="3184"/>
      <c r="AM50" s="3184"/>
      <c r="AN50" s="3184"/>
      <c r="AO50" s="3184"/>
      <c r="AP50" s="3185"/>
      <c r="AQ50" s="259"/>
      <c r="AR50" s="3371"/>
      <c r="AS50" s="3371"/>
      <c r="AT50" s="3371"/>
      <c r="AU50" s="3371"/>
      <c r="AV50" s="3371"/>
      <c r="AW50" s="3371"/>
      <c r="AX50" s="3371"/>
      <c r="AY50" s="3371"/>
      <c r="AZ50" s="3374"/>
      <c r="BA50" s="3374"/>
      <c r="BB50" s="3374"/>
      <c r="BC50" s="3374"/>
      <c r="BD50" s="3374"/>
      <c r="BE50" s="3374"/>
      <c r="BF50" s="3357"/>
      <c r="BG50" s="3357"/>
      <c r="BH50" s="3357"/>
      <c r="BI50" s="3357"/>
      <c r="BJ50" s="3357"/>
      <c r="BK50" s="3357"/>
      <c r="BL50" s="3357"/>
      <c r="BM50" s="3358"/>
      <c r="BN50" s="3239"/>
      <c r="BO50" s="3348"/>
      <c r="BP50" s="3348"/>
      <c r="BQ50" s="3348"/>
      <c r="BR50" s="3348"/>
      <c r="BS50" s="3349"/>
      <c r="BT50" s="3356"/>
      <c r="BU50" s="3357"/>
      <c r="BV50" s="3357"/>
      <c r="BW50" s="3357"/>
      <c r="BX50" s="3357"/>
      <c r="BY50" s="3357"/>
      <c r="BZ50" s="3358"/>
      <c r="CA50" s="3239"/>
      <c r="CB50" s="3348"/>
      <c r="CC50" s="3348"/>
      <c r="CD50" s="3348"/>
      <c r="CE50" s="3348"/>
      <c r="CF50" s="3349"/>
    </row>
    <row r="51" spans="1:84" ht="13.5" customHeight="1">
      <c r="A51" s="248"/>
      <c r="B51" s="3425"/>
      <c r="C51" s="3426"/>
      <c r="D51" s="3426"/>
      <c r="E51" s="3426"/>
      <c r="F51" s="3426"/>
      <c r="G51" s="3426"/>
      <c r="H51" s="3426"/>
      <c r="I51" s="3426"/>
      <c r="J51" s="3427"/>
      <c r="K51" s="3310"/>
      <c r="L51" s="3311"/>
      <c r="M51" s="3311"/>
      <c r="N51" s="3311"/>
      <c r="O51" s="3311"/>
      <c r="P51" s="3311"/>
      <c r="Q51" s="3311"/>
      <c r="R51" s="3311"/>
      <c r="S51" s="3311"/>
      <c r="T51" s="3311"/>
      <c r="U51" s="3312"/>
      <c r="V51" s="249"/>
      <c r="W51" s="3425"/>
      <c r="X51" s="3426"/>
      <c r="Y51" s="3426"/>
      <c r="Z51" s="3426"/>
      <c r="AA51" s="3426"/>
      <c r="AB51" s="3426"/>
      <c r="AC51" s="3426"/>
      <c r="AD51" s="3426"/>
      <c r="AE51" s="3427"/>
      <c r="AF51" s="3310"/>
      <c r="AG51" s="3311"/>
      <c r="AH51" s="3311"/>
      <c r="AI51" s="3311"/>
      <c r="AJ51" s="3311"/>
      <c r="AK51" s="3311"/>
      <c r="AL51" s="3311"/>
      <c r="AM51" s="3311"/>
      <c r="AN51" s="3311"/>
      <c r="AO51" s="3311"/>
      <c r="AP51" s="3312"/>
      <c r="AQ51" s="259"/>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9"/>
      <c r="BN51" s="289"/>
      <c r="BO51" s="289"/>
      <c r="BP51" s="289"/>
      <c r="BQ51" s="289"/>
      <c r="BR51" s="289"/>
      <c r="BS51" s="289"/>
      <c r="BT51" s="289"/>
      <c r="BU51" s="289"/>
      <c r="BV51" s="289"/>
      <c r="BW51" s="289"/>
      <c r="BX51" s="289"/>
      <c r="BY51" s="289"/>
      <c r="BZ51" s="289"/>
      <c r="CA51" s="289"/>
      <c r="CB51" s="289"/>
      <c r="CC51" s="289"/>
      <c r="CD51" s="289"/>
      <c r="CE51" s="289"/>
      <c r="CF51" s="289"/>
    </row>
    <row r="52" spans="1:84" ht="13.5" customHeight="1">
      <c r="A52" s="248"/>
      <c r="B52" s="261"/>
      <c r="C52" s="250"/>
      <c r="D52" s="3289" t="s">
        <v>519</v>
      </c>
      <c r="E52" s="3283"/>
      <c r="F52" s="3283"/>
      <c r="G52" s="3283"/>
      <c r="H52" s="3283"/>
      <c r="I52" s="3283"/>
      <c r="J52" s="3287"/>
      <c r="K52" s="3183"/>
      <c r="L52" s="3184"/>
      <c r="M52" s="3184"/>
      <c r="N52" s="3184"/>
      <c r="O52" s="3184"/>
      <c r="P52" s="3184"/>
      <c r="Q52" s="3184"/>
      <c r="R52" s="3184"/>
      <c r="S52" s="3184"/>
      <c r="T52" s="3184"/>
      <c r="U52" s="3185"/>
      <c r="V52" s="249"/>
      <c r="W52" s="3422" t="s">
        <v>449</v>
      </c>
      <c r="X52" s="3423"/>
      <c r="Y52" s="3423"/>
      <c r="Z52" s="3423"/>
      <c r="AA52" s="3423"/>
      <c r="AB52" s="3423"/>
      <c r="AC52" s="3423"/>
      <c r="AD52" s="3423"/>
      <c r="AE52" s="3424"/>
      <c r="AF52" s="3183"/>
      <c r="AG52" s="3184"/>
      <c r="AH52" s="3184"/>
      <c r="AI52" s="3184"/>
      <c r="AJ52" s="3184"/>
      <c r="AK52" s="3184"/>
      <c r="AL52" s="3184"/>
      <c r="AM52" s="3184"/>
      <c r="AN52" s="3184"/>
      <c r="AO52" s="3184"/>
      <c r="AP52" s="3185"/>
      <c r="AQ52" s="259"/>
      <c r="AR52" s="252" t="s">
        <v>535</v>
      </c>
      <c r="AS52" s="290"/>
      <c r="AT52" s="290"/>
      <c r="AU52" s="290"/>
      <c r="AV52" s="3428" t="s">
        <v>538</v>
      </c>
      <c r="AW52" s="3429"/>
      <c r="AX52" s="3429"/>
      <c r="AY52" s="3429"/>
      <c r="AZ52" s="3429"/>
      <c r="BA52" s="3429"/>
      <c r="BB52" s="3429"/>
      <c r="BC52" s="3429"/>
      <c r="BD52" s="3429"/>
      <c r="BE52" s="3429"/>
      <c r="BF52" s="3429"/>
      <c r="BG52" s="3429"/>
      <c r="BH52" s="3429"/>
      <c r="BI52" s="3429"/>
      <c r="BJ52" s="3429"/>
      <c r="BK52" s="3429"/>
      <c r="BL52" s="3429"/>
      <c r="BM52" s="3429"/>
      <c r="BN52" s="3429"/>
      <c r="BO52" s="3429"/>
      <c r="BP52" s="3429"/>
      <c r="BQ52" s="3429"/>
      <c r="BR52" s="3429"/>
      <c r="BS52" s="3429"/>
      <c r="BT52" s="3429"/>
      <c r="BU52" s="3429"/>
      <c r="BV52" s="3429"/>
      <c r="BW52" s="3429"/>
      <c r="BX52" s="3429"/>
      <c r="BY52" s="3429"/>
      <c r="BZ52" s="3429"/>
      <c r="CA52" s="3429"/>
      <c r="CB52" s="3429"/>
      <c r="CC52" s="3429"/>
      <c r="CD52" s="3429"/>
      <c r="CE52" s="3429"/>
      <c r="CF52" s="3429"/>
    </row>
    <row r="53" spans="1:84" ht="13.5" customHeight="1">
      <c r="A53" s="248"/>
      <c r="B53" s="261"/>
      <c r="C53" s="250"/>
      <c r="D53" s="3420"/>
      <c r="E53" s="3284"/>
      <c r="F53" s="3284"/>
      <c r="G53" s="3284"/>
      <c r="H53" s="3284"/>
      <c r="I53" s="3284"/>
      <c r="J53" s="3421"/>
      <c r="K53" s="3310"/>
      <c r="L53" s="3311"/>
      <c r="M53" s="3311"/>
      <c r="N53" s="3311"/>
      <c r="O53" s="3311"/>
      <c r="P53" s="3311"/>
      <c r="Q53" s="3311"/>
      <c r="R53" s="3311"/>
      <c r="S53" s="3311"/>
      <c r="T53" s="3311"/>
      <c r="U53" s="3312"/>
      <c r="V53" s="249"/>
      <c r="W53" s="3425"/>
      <c r="X53" s="3426"/>
      <c r="Y53" s="3426"/>
      <c r="Z53" s="3426"/>
      <c r="AA53" s="3426"/>
      <c r="AB53" s="3426"/>
      <c r="AC53" s="3426"/>
      <c r="AD53" s="3426"/>
      <c r="AE53" s="3427"/>
      <c r="AF53" s="3310"/>
      <c r="AG53" s="3311"/>
      <c r="AH53" s="3311"/>
      <c r="AI53" s="3311"/>
      <c r="AJ53" s="3311"/>
      <c r="AK53" s="3311"/>
      <c r="AL53" s="3311"/>
      <c r="AM53" s="3311"/>
      <c r="AN53" s="3311"/>
      <c r="AO53" s="3311"/>
      <c r="AP53" s="3312"/>
      <c r="AQ53" s="259"/>
      <c r="AR53" s="289"/>
      <c r="AS53" s="290"/>
      <c r="AT53" s="290"/>
      <c r="AU53" s="290"/>
      <c r="AV53" s="3429"/>
      <c r="AW53" s="3429"/>
      <c r="AX53" s="3429"/>
      <c r="AY53" s="3429"/>
      <c r="AZ53" s="3429"/>
      <c r="BA53" s="3429"/>
      <c r="BB53" s="3429"/>
      <c r="BC53" s="3429"/>
      <c r="BD53" s="3429"/>
      <c r="BE53" s="3429"/>
      <c r="BF53" s="3429"/>
      <c r="BG53" s="3429"/>
      <c r="BH53" s="3429"/>
      <c r="BI53" s="3429"/>
      <c r="BJ53" s="3429"/>
      <c r="BK53" s="3429"/>
      <c r="BL53" s="3429"/>
      <c r="BM53" s="3429"/>
      <c r="BN53" s="3429"/>
      <c r="BO53" s="3429"/>
      <c r="BP53" s="3429"/>
      <c r="BQ53" s="3429"/>
      <c r="BR53" s="3429"/>
      <c r="BS53" s="3429"/>
      <c r="BT53" s="3429"/>
      <c r="BU53" s="3429"/>
      <c r="BV53" s="3429"/>
      <c r="BW53" s="3429"/>
      <c r="BX53" s="3429"/>
      <c r="BY53" s="3429"/>
      <c r="BZ53" s="3429"/>
      <c r="CA53" s="3429"/>
      <c r="CB53" s="3429"/>
      <c r="CC53" s="3429"/>
      <c r="CD53" s="3429"/>
      <c r="CE53" s="3429"/>
      <c r="CF53" s="3429"/>
    </row>
    <row r="54" spans="1:84" ht="13.5" customHeight="1">
      <c r="A54" s="248"/>
      <c r="B54" s="3430" t="s">
        <v>521</v>
      </c>
      <c r="C54" s="3431"/>
      <c r="D54" s="3431"/>
      <c r="E54" s="3431"/>
      <c r="F54" s="3431"/>
      <c r="G54" s="3431"/>
      <c r="H54" s="3431"/>
      <c r="I54" s="3431"/>
      <c r="J54" s="3432"/>
      <c r="K54" s="3331" t="s">
        <v>522</v>
      </c>
      <c r="L54" s="3332"/>
      <c r="M54" s="3332"/>
      <c r="N54" s="3332"/>
      <c r="O54" s="3332"/>
      <c r="P54" s="3332"/>
      <c r="Q54" s="3332"/>
      <c r="R54" s="3332"/>
      <c r="S54" s="3332"/>
      <c r="T54" s="3332"/>
      <c r="U54" s="3333"/>
      <c r="V54" s="249"/>
      <c r="W54" s="261"/>
      <c r="X54" s="250"/>
      <c r="Y54" s="3422" t="s">
        <v>524</v>
      </c>
      <c r="Z54" s="3423"/>
      <c r="AA54" s="3423"/>
      <c r="AB54" s="3423"/>
      <c r="AC54" s="3423"/>
      <c r="AD54" s="3423"/>
      <c r="AE54" s="3424"/>
      <c r="AF54" s="3183"/>
      <c r="AG54" s="3184"/>
      <c r="AH54" s="3184"/>
      <c r="AI54" s="3184"/>
      <c r="AJ54" s="3184"/>
      <c r="AK54" s="3184"/>
      <c r="AL54" s="3184"/>
      <c r="AM54" s="3184"/>
      <c r="AN54" s="3184"/>
      <c r="AO54" s="3184"/>
      <c r="AP54" s="3185"/>
      <c r="AQ54" s="259"/>
      <c r="AS54" s="407"/>
      <c r="AT54" s="407"/>
      <c r="AU54" s="407"/>
      <c r="AV54" s="407"/>
      <c r="AW54" s="407"/>
      <c r="AX54" s="407"/>
      <c r="AY54" s="407"/>
      <c r="AZ54" s="407"/>
      <c r="BA54" s="407"/>
      <c r="BB54" s="407"/>
      <c r="BC54" s="407"/>
      <c r="BD54" s="407"/>
      <c r="BE54" s="407"/>
      <c r="BF54" s="407"/>
      <c r="BG54" s="407"/>
      <c r="BH54" s="407"/>
      <c r="BI54" s="407"/>
      <c r="BJ54" s="407"/>
      <c r="BK54" s="407"/>
      <c r="BL54" s="407"/>
      <c r="BM54" s="273"/>
      <c r="BN54" s="273"/>
      <c r="BO54" s="273"/>
      <c r="BP54" s="273"/>
      <c r="BQ54" s="273"/>
      <c r="BR54" s="273"/>
      <c r="BS54" s="273"/>
      <c r="BT54" s="273"/>
      <c r="BU54" s="273"/>
      <c r="BV54" s="273"/>
      <c r="BW54" s="273"/>
      <c r="BX54" s="273"/>
      <c r="BY54" s="273"/>
      <c r="BZ54" s="273"/>
      <c r="CA54" s="273"/>
      <c r="CB54" s="273"/>
      <c r="CC54" s="273"/>
      <c r="CD54" s="273"/>
      <c r="CE54" s="273"/>
      <c r="CF54" s="273"/>
    </row>
    <row r="55" spans="1:84" ht="13.5" customHeight="1">
      <c r="A55" s="248"/>
      <c r="B55" s="3433"/>
      <c r="C55" s="3434"/>
      <c r="D55" s="3434"/>
      <c r="E55" s="3434"/>
      <c r="F55" s="3434"/>
      <c r="G55" s="3434"/>
      <c r="H55" s="3434"/>
      <c r="I55" s="3434"/>
      <c r="J55" s="3435"/>
      <c r="K55" s="3334"/>
      <c r="L55" s="3335"/>
      <c r="M55" s="3335"/>
      <c r="N55" s="3335"/>
      <c r="O55" s="3335"/>
      <c r="P55" s="3335"/>
      <c r="Q55" s="3335"/>
      <c r="R55" s="3335"/>
      <c r="S55" s="3335"/>
      <c r="T55" s="3335"/>
      <c r="U55" s="3336"/>
      <c r="V55" s="249"/>
      <c r="W55" s="261"/>
      <c r="X55" s="250"/>
      <c r="Y55" s="3425"/>
      <c r="Z55" s="3426"/>
      <c r="AA55" s="3426"/>
      <c r="AB55" s="3426"/>
      <c r="AC55" s="3426"/>
      <c r="AD55" s="3426"/>
      <c r="AE55" s="3427"/>
      <c r="AF55" s="3310"/>
      <c r="AG55" s="3311"/>
      <c r="AH55" s="3311"/>
      <c r="AI55" s="3311"/>
      <c r="AJ55" s="3311"/>
      <c r="AK55" s="3311"/>
      <c r="AL55" s="3311"/>
      <c r="AM55" s="3311"/>
      <c r="AN55" s="3311"/>
      <c r="AO55" s="3311"/>
      <c r="AP55" s="3312"/>
      <c r="AQ55" s="259"/>
      <c r="AR55" s="291" t="s">
        <v>1068</v>
      </c>
      <c r="AS55" s="407"/>
      <c r="AT55" s="407"/>
      <c r="AU55" s="407"/>
      <c r="AV55" s="407"/>
      <c r="AW55" s="407"/>
      <c r="AX55" s="407"/>
      <c r="AY55" s="407"/>
      <c r="AZ55" s="407"/>
      <c r="BA55" s="407"/>
      <c r="BB55" s="407"/>
      <c r="BC55" s="407"/>
      <c r="BD55" s="407"/>
      <c r="BE55" s="407"/>
      <c r="BF55" s="407"/>
      <c r="BG55" s="407"/>
      <c r="BH55" s="407"/>
      <c r="BI55" s="407"/>
      <c r="BJ55" s="407"/>
      <c r="BK55" s="407"/>
      <c r="BL55" s="407"/>
      <c r="BM55" s="407"/>
      <c r="BN55" s="407"/>
      <c r="BO55" s="407"/>
      <c r="BP55" s="407"/>
      <c r="BQ55" s="407"/>
      <c r="BR55" s="407"/>
      <c r="BS55" s="407"/>
      <c r="BT55" s="407"/>
      <c r="BU55" s="407"/>
      <c r="BV55" s="407"/>
      <c r="BW55" s="407"/>
      <c r="BX55" s="407"/>
      <c r="BY55" s="407"/>
      <c r="BZ55" s="407"/>
      <c r="CA55" s="407"/>
      <c r="CB55" s="407"/>
      <c r="CC55" s="407"/>
      <c r="CD55" s="407"/>
      <c r="CE55" s="407"/>
      <c r="CF55" s="407"/>
    </row>
    <row r="56" spans="1:84" ht="13.5" customHeight="1">
      <c r="A56" s="248"/>
      <c r="B56" s="261"/>
      <c r="C56" s="250"/>
      <c r="D56" s="3422" t="s">
        <v>524</v>
      </c>
      <c r="E56" s="3423"/>
      <c r="F56" s="3423"/>
      <c r="G56" s="3423"/>
      <c r="H56" s="3423"/>
      <c r="I56" s="3423"/>
      <c r="J56" s="3424"/>
      <c r="K56" s="3303"/>
      <c r="L56" s="3235"/>
      <c r="M56" s="3235"/>
      <c r="N56" s="3235"/>
      <c r="O56" s="3235"/>
      <c r="P56" s="3235"/>
      <c r="Q56" s="3235"/>
      <c r="R56" s="3235"/>
      <c r="S56" s="3235"/>
      <c r="T56" s="3235"/>
      <c r="U56" s="3236"/>
      <c r="V56" s="249"/>
      <c r="W56" s="261"/>
      <c r="X56" s="250"/>
      <c r="Y56" s="3422" t="s">
        <v>451</v>
      </c>
      <c r="Z56" s="3423"/>
      <c r="AA56" s="3423"/>
      <c r="AB56" s="3423"/>
      <c r="AC56" s="3423"/>
      <c r="AD56" s="3423"/>
      <c r="AE56" s="3424"/>
      <c r="AF56" s="3183"/>
      <c r="AG56" s="3184"/>
      <c r="AH56" s="3184"/>
      <c r="AI56" s="3184"/>
      <c r="AJ56" s="3184"/>
      <c r="AK56" s="3184"/>
      <c r="AL56" s="3184"/>
      <c r="AM56" s="3184"/>
      <c r="AN56" s="3184"/>
      <c r="AO56" s="3184"/>
      <c r="AP56" s="3185"/>
      <c r="AQ56" s="259"/>
      <c r="AR56" s="291"/>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row>
    <row r="57" spans="1:84" ht="13.5" customHeight="1">
      <c r="A57" s="248"/>
      <c r="B57" s="262"/>
      <c r="C57" s="263"/>
      <c r="D57" s="3436"/>
      <c r="E57" s="3437"/>
      <c r="F57" s="3437"/>
      <c r="G57" s="3437"/>
      <c r="H57" s="3437"/>
      <c r="I57" s="3437"/>
      <c r="J57" s="3438"/>
      <c r="K57" s="3250"/>
      <c r="L57" s="3240"/>
      <c r="M57" s="3240"/>
      <c r="N57" s="3240"/>
      <c r="O57" s="3240"/>
      <c r="P57" s="3240"/>
      <c r="Q57" s="3240"/>
      <c r="R57" s="3240"/>
      <c r="S57" s="3240"/>
      <c r="T57" s="3240"/>
      <c r="U57" s="3241"/>
      <c r="V57" s="249"/>
      <c r="W57" s="262"/>
      <c r="X57" s="263"/>
      <c r="Y57" s="3436"/>
      <c r="Z57" s="3437"/>
      <c r="AA57" s="3437"/>
      <c r="AB57" s="3437"/>
      <c r="AC57" s="3437"/>
      <c r="AD57" s="3437"/>
      <c r="AE57" s="3438"/>
      <c r="AF57" s="3186"/>
      <c r="AG57" s="3187"/>
      <c r="AH57" s="3187"/>
      <c r="AI57" s="3187"/>
      <c r="AJ57" s="3187"/>
      <c r="AK57" s="3187"/>
      <c r="AL57" s="3187"/>
      <c r="AM57" s="3187"/>
      <c r="AN57" s="3187"/>
      <c r="AO57" s="3187"/>
      <c r="AP57" s="3188"/>
      <c r="AQ57" s="259"/>
      <c r="AR57" s="289"/>
      <c r="AS57" s="293"/>
      <c r="AT57" s="293"/>
      <c r="AU57" s="293"/>
      <c r="AV57" s="407"/>
      <c r="AW57" s="407"/>
      <c r="AX57" s="407"/>
      <c r="AY57" s="407"/>
      <c r="AZ57" s="407"/>
      <c r="BA57" s="407"/>
      <c r="BB57" s="407"/>
      <c r="BC57" s="407"/>
      <c r="BD57" s="407"/>
      <c r="BE57" s="407"/>
      <c r="BF57" s="407"/>
      <c r="BG57" s="407"/>
      <c r="BH57" s="407"/>
      <c r="BI57" s="407"/>
      <c r="BJ57" s="407"/>
      <c r="BK57" s="407"/>
      <c r="BL57" s="407"/>
      <c r="BM57" s="407"/>
      <c r="BN57" s="407"/>
      <c r="BO57" s="407"/>
      <c r="BP57" s="407"/>
      <c r="BQ57" s="407"/>
      <c r="BR57" s="407"/>
      <c r="BS57" s="407"/>
      <c r="BT57" s="407"/>
      <c r="BU57" s="407"/>
      <c r="BV57" s="407"/>
      <c r="BW57" s="407"/>
      <c r="BX57" s="407"/>
      <c r="BY57" s="407"/>
      <c r="BZ57" s="407"/>
      <c r="CA57" s="407"/>
      <c r="CB57" s="407"/>
      <c r="CC57" s="407"/>
      <c r="CD57" s="407"/>
      <c r="CE57" s="407"/>
      <c r="CF57" s="407"/>
    </row>
    <row r="58" spans="1:84" ht="13.5" customHeight="1">
      <c r="A58" s="248"/>
      <c r="B58" s="250"/>
      <c r="C58" s="250"/>
      <c r="D58" s="274"/>
      <c r="E58" s="274"/>
      <c r="F58" s="274"/>
      <c r="G58" s="274"/>
      <c r="H58" s="274"/>
      <c r="I58" s="250"/>
      <c r="J58" s="250"/>
      <c r="K58" s="250"/>
      <c r="L58" s="250"/>
      <c r="M58" s="250"/>
      <c r="N58" s="250"/>
      <c r="O58" s="250"/>
      <c r="P58" s="250"/>
      <c r="Q58" s="250"/>
      <c r="R58" s="250"/>
      <c r="S58" s="250"/>
      <c r="T58" s="250"/>
      <c r="U58" s="250"/>
      <c r="V58" s="250"/>
      <c r="W58" s="250"/>
      <c r="X58" s="250"/>
      <c r="Y58" s="274"/>
      <c r="Z58" s="274"/>
      <c r="AA58" s="274"/>
      <c r="AB58" s="274"/>
      <c r="AC58" s="274"/>
      <c r="AD58" s="250"/>
      <c r="AE58" s="250"/>
      <c r="AF58" s="250"/>
      <c r="AG58" s="250"/>
      <c r="AH58" s="250"/>
      <c r="AI58" s="250"/>
      <c r="AJ58" s="250"/>
      <c r="AK58" s="250"/>
      <c r="AL58" s="250"/>
      <c r="AM58" s="250"/>
      <c r="AN58" s="250"/>
      <c r="AO58" s="250"/>
      <c r="AP58" s="250"/>
      <c r="AQ58" s="259"/>
      <c r="AR58" s="291"/>
      <c r="AS58" s="407"/>
      <c r="AT58" s="407"/>
      <c r="AU58" s="407"/>
      <c r="AV58" s="407"/>
      <c r="AW58" s="407"/>
      <c r="AX58" s="407"/>
      <c r="AY58" s="407"/>
      <c r="AZ58" s="407"/>
      <c r="BA58" s="407"/>
      <c r="BB58" s="407"/>
      <c r="BC58" s="407"/>
      <c r="BD58" s="407"/>
      <c r="BE58" s="407"/>
      <c r="BF58" s="407"/>
      <c r="BG58" s="407"/>
      <c r="BH58" s="407"/>
      <c r="BI58" s="407"/>
      <c r="BJ58" s="407"/>
      <c r="BK58" s="407"/>
      <c r="BL58" s="407"/>
      <c r="BM58" s="407"/>
      <c r="BN58" s="407"/>
      <c r="BO58" s="407"/>
      <c r="BP58" s="407"/>
      <c r="BQ58" s="407"/>
      <c r="BR58" s="407"/>
      <c r="BS58" s="407"/>
      <c r="BT58" s="407"/>
      <c r="BU58" s="407"/>
      <c r="BV58" s="407"/>
      <c r="BW58" s="407"/>
      <c r="BX58" s="407"/>
      <c r="BY58" s="407"/>
      <c r="BZ58" s="407"/>
      <c r="CA58" s="407"/>
      <c r="CB58" s="407"/>
      <c r="CC58" s="407"/>
      <c r="CD58" s="407"/>
      <c r="CE58" s="407"/>
      <c r="CF58" s="407"/>
    </row>
    <row r="59" spans="1:84" ht="13.5" customHeight="1">
      <c r="A59" s="248"/>
      <c r="B59" s="3369" t="s">
        <v>529</v>
      </c>
      <c r="C59" s="3369"/>
      <c r="D59" s="3369"/>
      <c r="E59" s="3369"/>
      <c r="F59" s="3369"/>
      <c r="G59" s="3369"/>
      <c r="H59" s="3369"/>
      <c r="I59" s="3369"/>
      <c r="J59" s="3372" t="s">
        <v>530</v>
      </c>
      <c r="K59" s="3372"/>
      <c r="L59" s="3372"/>
      <c r="M59" s="3372"/>
      <c r="N59" s="3372"/>
      <c r="O59" s="3372"/>
      <c r="P59" s="3394" t="s">
        <v>531</v>
      </c>
      <c r="Q59" s="3351"/>
      <c r="R59" s="3351"/>
      <c r="S59" s="3351"/>
      <c r="T59" s="3351"/>
      <c r="U59" s="3351"/>
      <c r="V59" s="3351"/>
      <c r="W59" s="3352"/>
      <c r="X59" s="3213" t="s">
        <v>530</v>
      </c>
      <c r="Y59" s="3251"/>
      <c r="Z59" s="3251"/>
      <c r="AA59" s="3251"/>
      <c r="AB59" s="3251"/>
      <c r="AC59" s="3345"/>
      <c r="AD59" s="3350" t="s">
        <v>532</v>
      </c>
      <c r="AE59" s="3351"/>
      <c r="AF59" s="3351"/>
      <c r="AG59" s="3351"/>
      <c r="AH59" s="3351"/>
      <c r="AI59" s="3351"/>
      <c r="AJ59" s="3352"/>
      <c r="AK59" s="3213" t="s">
        <v>530</v>
      </c>
      <c r="AL59" s="3251"/>
      <c r="AM59" s="3251"/>
      <c r="AN59" s="3251"/>
      <c r="AO59" s="3251"/>
      <c r="AP59" s="3345"/>
      <c r="AQ59" s="259"/>
      <c r="AR59" s="291"/>
      <c r="AS59" s="407"/>
      <c r="AT59" s="407"/>
      <c r="AU59" s="407"/>
      <c r="AV59" s="407"/>
      <c r="AW59" s="407"/>
      <c r="AX59" s="407"/>
      <c r="AY59" s="407"/>
      <c r="AZ59" s="407"/>
      <c r="BA59" s="407"/>
      <c r="BB59" s="407"/>
      <c r="BC59" s="407"/>
      <c r="BD59" s="407"/>
      <c r="BE59" s="407"/>
      <c r="BF59" s="407"/>
      <c r="BG59" s="407"/>
      <c r="BH59" s="407"/>
      <c r="BI59" s="407"/>
      <c r="BJ59" s="407"/>
      <c r="BK59" s="407"/>
      <c r="BL59" s="407"/>
      <c r="BM59" s="407"/>
      <c r="BN59" s="407"/>
      <c r="BO59" s="407"/>
      <c r="BP59" s="407"/>
      <c r="BQ59" s="407"/>
      <c r="BR59" s="407"/>
      <c r="BS59" s="407"/>
      <c r="BT59" s="407"/>
      <c r="BU59" s="407"/>
      <c r="BV59" s="407"/>
      <c r="BW59" s="407"/>
      <c r="BX59" s="407"/>
      <c r="BY59" s="407"/>
      <c r="BZ59" s="407"/>
      <c r="CA59" s="407"/>
      <c r="CB59" s="407"/>
      <c r="CC59" s="407"/>
      <c r="CD59" s="407"/>
      <c r="CE59" s="407"/>
      <c r="CF59" s="407"/>
    </row>
    <row r="60" spans="1:84" ht="13.5" customHeight="1">
      <c r="A60" s="248"/>
      <c r="B60" s="3370"/>
      <c r="C60" s="3370"/>
      <c r="D60" s="3370"/>
      <c r="E60" s="3370"/>
      <c r="F60" s="3370"/>
      <c r="G60" s="3370"/>
      <c r="H60" s="3370"/>
      <c r="I60" s="3370"/>
      <c r="J60" s="3373"/>
      <c r="K60" s="3373"/>
      <c r="L60" s="3373"/>
      <c r="M60" s="3373"/>
      <c r="N60" s="3373"/>
      <c r="O60" s="3373"/>
      <c r="P60" s="3354"/>
      <c r="Q60" s="3354"/>
      <c r="R60" s="3354"/>
      <c r="S60" s="3354"/>
      <c r="T60" s="3354"/>
      <c r="U60" s="3354"/>
      <c r="V60" s="3354"/>
      <c r="W60" s="3355"/>
      <c r="X60" s="3274"/>
      <c r="Y60" s="3346"/>
      <c r="Z60" s="3346"/>
      <c r="AA60" s="3346"/>
      <c r="AB60" s="3346"/>
      <c r="AC60" s="3347"/>
      <c r="AD60" s="3353"/>
      <c r="AE60" s="3354"/>
      <c r="AF60" s="3354"/>
      <c r="AG60" s="3354"/>
      <c r="AH60" s="3354"/>
      <c r="AI60" s="3354"/>
      <c r="AJ60" s="3355"/>
      <c r="AK60" s="3274"/>
      <c r="AL60" s="3346"/>
      <c r="AM60" s="3346"/>
      <c r="AN60" s="3346"/>
      <c r="AO60" s="3346"/>
      <c r="AP60" s="3347"/>
      <c r="AQ60" s="259"/>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row>
    <row r="61" spans="1:84" ht="13.5" customHeight="1">
      <c r="A61" s="248"/>
      <c r="B61" s="3371"/>
      <c r="C61" s="3371"/>
      <c r="D61" s="3371"/>
      <c r="E61" s="3371"/>
      <c r="F61" s="3371"/>
      <c r="G61" s="3371"/>
      <c r="H61" s="3371"/>
      <c r="I61" s="3371"/>
      <c r="J61" s="3374"/>
      <c r="K61" s="3374"/>
      <c r="L61" s="3374"/>
      <c r="M61" s="3374"/>
      <c r="N61" s="3374"/>
      <c r="O61" s="3374"/>
      <c r="P61" s="3357"/>
      <c r="Q61" s="3357"/>
      <c r="R61" s="3357"/>
      <c r="S61" s="3357"/>
      <c r="T61" s="3357"/>
      <c r="U61" s="3357"/>
      <c r="V61" s="3357"/>
      <c r="W61" s="3358"/>
      <c r="X61" s="3239"/>
      <c r="Y61" s="3348"/>
      <c r="Z61" s="3348"/>
      <c r="AA61" s="3348"/>
      <c r="AB61" s="3348"/>
      <c r="AC61" s="3349"/>
      <c r="AD61" s="3356"/>
      <c r="AE61" s="3357"/>
      <c r="AF61" s="3357"/>
      <c r="AG61" s="3357"/>
      <c r="AH61" s="3357"/>
      <c r="AI61" s="3357"/>
      <c r="AJ61" s="3358"/>
      <c r="AK61" s="3239"/>
      <c r="AL61" s="3348"/>
      <c r="AM61" s="3348"/>
      <c r="AN61" s="3348"/>
      <c r="AO61" s="3348"/>
      <c r="AP61" s="3349"/>
      <c r="AQ61" s="259"/>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row>
    <row r="62" spans="1:84" ht="13.5" customHeight="1">
      <c r="A62" s="248"/>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94"/>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row>
    <row r="63" spans="1:84" ht="13.5" customHeight="1">
      <c r="A63" s="248"/>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94"/>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row>
    <row r="64" spans="1:84" ht="13.5" customHeight="1">
      <c r="A64" s="248"/>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94"/>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row>
    <row r="65" spans="1:84" ht="13.5" customHeight="1">
      <c r="A65" s="248"/>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94"/>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row>
    <row r="66" spans="1:84" ht="13.5" customHeight="1">
      <c r="A66" s="248"/>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94"/>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row>
  </sheetData>
  <mergeCells count="161">
    <mergeCell ref="D56:J57"/>
    <mergeCell ref="K56:U57"/>
    <mergeCell ref="Y56:AE57"/>
    <mergeCell ref="AF56:AP57"/>
    <mergeCell ref="B59:I61"/>
    <mergeCell ref="J59:O61"/>
    <mergeCell ref="P59:W61"/>
    <mergeCell ref="X59:AC61"/>
    <mergeCell ref="AD59:AJ61"/>
    <mergeCell ref="AK59:AP61"/>
    <mergeCell ref="D52:J53"/>
    <mergeCell ref="K52:U53"/>
    <mergeCell ref="W52:AE53"/>
    <mergeCell ref="AF52:AP53"/>
    <mergeCell ref="AV52:CF53"/>
    <mergeCell ref="B54:J55"/>
    <mergeCell ref="K54:U55"/>
    <mergeCell ref="Y54:AE55"/>
    <mergeCell ref="AF54:AP55"/>
    <mergeCell ref="BF48:BM50"/>
    <mergeCell ref="BN48:BS50"/>
    <mergeCell ref="BT48:BZ50"/>
    <mergeCell ref="CA48:CF50"/>
    <mergeCell ref="B50:J51"/>
    <mergeCell ref="K50:U51"/>
    <mergeCell ref="W50:AE51"/>
    <mergeCell ref="AF50:AP51"/>
    <mergeCell ref="D48:J49"/>
    <mergeCell ref="K48:U49"/>
    <mergeCell ref="W48:AE49"/>
    <mergeCell ref="AF48:AP49"/>
    <mergeCell ref="AR48:AY50"/>
    <mergeCell ref="AZ48:BE50"/>
    <mergeCell ref="BA37:BK38"/>
    <mergeCell ref="BO45:BU46"/>
    <mergeCell ref="BV45:CF46"/>
    <mergeCell ref="B46:J47"/>
    <mergeCell ref="K46:U47"/>
    <mergeCell ref="W46:AE47"/>
    <mergeCell ref="AF46:AP47"/>
    <mergeCell ref="O43:U44"/>
    <mergeCell ref="V43:AC44"/>
    <mergeCell ref="AD43:AJ44"/>
    <mergeCell ref="AK43:AP44"/>
    <mergeCell ref="BO43:BU44"/>
    <mergeCell ref="BV43:CF44"/>
    <mergeCell ref="BT32:BZ33"/>
    <mergeCell ref="C30:G35"/>
    <mergeCell ref="BV39:CF40"/>
    <mergeCell ref="I41:N44"/>
    <mergeCell ref="O41:U42"/>
    <mergeCell ref="V41:AC42"/>
    <mergeCell ref="AD41:AJ42"/>
    <mergeCell ref="AK41:AP42"/>
    <mergeCell ref="AT41:AZ42"/>
    <mergeCell ref="BA41:BK42"/>
    <mergeCell ref="BM41:BU42"/>
    <mergeCell ref="BV41:CF42"/>
    <mergeCell ref="O39:X40"/>
    <mergeCell ref="Y39:AG40"/>
    <mergeCell ref="AH39:AP40"/>
    <mergeCell ref="AR39:AZ40"/>
    <mergeCell ref="BA39:BK40"/>
    <mergeCell ref="BM39:BU40"/>
    <mergeCell ref="C37:G44"/>
    <mergeCell ref="J37:M40"/>
    <mergeCell ref="O37:X38"/>
    <mergeCell ref="Y37:AG38"/>
    <mergeCell ref="AH37:AP38"/>
    <mergeCell ref="AT37:AZ38"/>
    <mergeCell ref="BE30:BK31"/>
    <mergeCell ref="C22:G24"/>
    <mergeCell ref="I22:AP24"/>
    <mergeCell ref="BI22:BM22"/>
    <mergeCell ref="AY23:BH24"/>
    <mergeCell ref="BM37:BU38"/>
    <mergeCell ref="BV37:CF38"/>
    <mergeCell ref="CA32:CF33"/>
    <mergeCell ref="S33:W33"/>
    <mergeCell ref="I34:R35"/>
    <mergeCell ref="S34:W34"/>
    <mergeCell ref="X34:AF35"/>
    <mergeCell ref="AG34:AP35"/>
    <mergeCell ref="S35:W35"/>
    <mergeCell ref="AR35:AZ36"/>
    <mergeCell ref="BA35:BK36"/>
    <mergeCell ref="BM35:BU36"/>
    <mergeCell ref="BV35:CF36"/>
    <mergeCell ref="I32:R33"/>
    <mergeCell ref="S32:W32"/>
    <mergeCell ref="X32:AF33"/>
    <mergeCell ref="AG32:AP33"/>
    <mergeCell ref="BE32:BK33"/>
    <mergeCell ref="BL32:BS33"/>
    <mergeCell ref="BX26:CF27"/>
    <mergeCell ref="C27:G28"/>
    <mergeCell ref="I27:V28"/>
    <mergeCell ref="AD27:AP28"/>
    <mergeCell ref="BE28:BN29"/>
    <mergeCell ref="BO28:BW29"/>
    <mergeCell ref="BX28:CF29"/>
    <mergeCell ref="BW23:CF24"/>
    <mergeCell ref="BI24:BM24"/>
    <mergeCell ref="C25:G26"/>
    <mergeCell ref="I25:V26"/>
    <mergeCell ref="X25:AB28"/>
    <mergeCell ref="AD25:AP26"/>
    <mergeCell ref="AS26:AW33"/>
    <mergeCell ref="AZ26:BC29"/>
    <mergeCell ref="BE26:BN27"/>
    <mergeCell ref="BO26:BW27"/>
    <mergeCell ref="BL30:BS31"/>
    <mergeCell ref="BT30:BZ31"/>
    <mergeCell ref="CA30:CF31"/>
    <mergeCell ref="I30:R31"/>
    <mergeCell ref="S30:AF31"/>
    <mergeCell ref="AG30:AP31"/>
    <mergeCell ref="AY30:BD33"/>
    <mergeCell ref="AD17:AP17"/>
    <mergeCell ref="Y19:AB19"/>
    <mergeCell ref="AD19:AP19"/>
    <mergeCell ref="AS19:AW24"/>
    <mergeCell ref="AY19:BH20"/>
    <mergeCell ref="BI19:BV20"/>
    <mergeCell ref="BI23:BM23"/>
    <mergeCell ref="BN23:BV24"/>
    <mergeCell ref="C14:G17"/>
    <mergeCell ref="I14:V17"/>
    <mergeCell ref="AS14:AW15"/>
    <mergeCell ref="AY14:BL15"/>
    <mergeCell ref="BN14:BR17"/>
    <mergeCell ref="BT14:CF17"/>
    <mergeCell ref="AD15:AP15"/>
    <mergeCell ref="Y16:AB17"/>
    <mergeCell ref="AS16:AW17"/>
    <mergeCell ref="AY16:BL17"/>
    <mergeCell ref="BW19:CF20"/>
    <mergeCell ref="C20:AP21"/>
    <mergeCell ref="AY21:BH22"/>
    <mergeCell ref="BI21:BM21"/>
    <mergeCell ref="BN21:BV22"/>
    <mergeCell ref="BW21:CF22"/>
    <mergeCell ref="AR3:BB4"/>
    <mergeCell ref="B4:AP5"/>
    <mergeCell ref="BC4:CF4"/>
    <mergeCell ref="AS5:AW7"/>
    <mergeCell ref="AY5:BL7"/>
    <mergeCell ref="BN5:BR7"/>
    <mergeCell ref="BT5:CF7"/>
    <mergeCell ref="C7:G8"/>
    <mergeCell ref="AS8:AW10"/>
    <mergeCell ref="AY8:CF9"/>
    <mergeCell ref="X9:AF9"/>
    <mergeCell ref="C10:G11"/>
    <mergeCell ref="AY10:CF10"/>
    <mergeCell ref="H11:V11"/>
    <mergeCell ref="Y11:AB11"/>
    <mergeCell ref="AD11:AP11"/>
    <mergeCell ref="AS11:AW13"/>
    <mergeCell ref="AY11:CF13"/>
    <mergeCell ref="AD13:AP13"/>
  </mergeCells>
  <phoneticPr fontId="14"/>
  <printOptions horizontalCentered="1"/>
  <pageMargins left="0.70866141732283472" right="0.70866141732283472" top="0.74803149606299213" bottom="0.74803149606299213" header="0.31496062992125984" footer="0.31496062992125984"/>
  <pageSetup paperSize="8" scale="88" orientation="landscape"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V54"/>
  <sheetViews>
    <sheetView view="pageBreakPreview" topLeftCell="A28" zoomScaleNormal="100" zoomScaleSheetLayoutView="100" workbookViewId="0"/>
  </sheetViews>
  <sheetFormatPr defaultRowHeight="13.2"/>
  <cols>
    <col min="1" max="2" width="4.44140625" style="212" customWidth="1"/>
    <col min="3" max="4" width="8.88671875" style="212"/>
    <col min="5" max="5" width="12.44140625" style="212" customWidth="1"/>
    <col min="6" max="9" width="8.88671875" style="212"/>
    <col min="10" max="10" width="18.6640625" style="212" customWidth="1"/>
    <col min="11" max="11" width="9.88671875" style="212" customWidth="1"/>
    <col min="12" max="256" width="8.88671875" style="212"/>
    <col min="257" max="258" width="4.44140625" style="212" customWidth="1"/>
    <col min="259" max="260" width="8.88671875" style="212"/>
    <col min="261" max="261" width="12.44140625" style="212" customWidth="1"/>
    <col min="262" max="265" width="8.88671875" style="212"/>
    <col min="266" max="266" width="18.6640625" style="212" customWidth="1"/>
    <col min="267" max="267" width="9.88671875" style="212" customWidth="1"/>
    <col min="268" max="512" width="8.88671875" style="212"/>
    <col min="513" max="514" width="4.44140625" style="212" customWidth="1"/>
    <col min="515" max="516" width="8.88671875" style="212"/>
    <col min="517" max="517" width="12.44140625" style="212" customWidth="1"/>
    <col min="518" max="521" width="8.88671875" style="212"/>
    <col min="522" max="522" width="18.6640625" style="212" customWidth="1"/>
    <col min="523" max="523" width="9.88671875" style="212" customWidth="1"/>
    <col min="524" max="768" width="8.88671875" style="212"/>
    <col min="769" max="770" width="4.44140625" style="212" customWidth="1"/>
    <col min="771" max="772" width="8.88671875" style="212"/>
    <col min="773" max="773" width="12.44140625" style="212" customWidth="1"/>
    <col min="774" max="777" width="8.88671875" style="212"/>
    <col min="778" max="778" width="18.6640625" style="212" customWidth="1"/>
    <col min="779" max="779" width="9.88671875" style="212" customWidth="1"/>
    <col min="780" max="1024" width="8.88671875" style="212"/>
    <col min="1025" max="1026" width="4.44140625" style="212" customWidth="1"/>
    <col min="1027" max="1028" width="8.88671875" style="212"/>
    <col min="1029" max="1029" width="12.44140625" style="212" customWidth="1"/>
    <col min="1030" max="1033" width="8.88671875" style="212"/>
    <col min="1034" max="1034" width="18.6640625" style="212" customWidth="1"/>
    <col min="1035" max="1035" width="9.88671875" style="212" customWidth="1"/>
    <col min="1036" max="1280" width="8.88671875" style="212"/>
    <col min="1281" max="1282" width="4.44140625" style="212" customWidth="1"/>
    <col min="1283" max="1284" width="8.88671875" style="212"/>
    <col min="1285" max="1285" width="12.44140625" style="212" customWidth="1"/>
    <col min="1286" max="1289" width="8.88671875" style="212"/>
    <col min="1290" max="1290" width="18.6640625" style="212" customWidth="1"/>
    <col min="1291" max="1291" width="9.88671875" style="212" customWidth="1"/>
    <col min="1292" max="1536" width="8.88671875" style="212"/>
    <col min="1537" max="1538" width="4.44140625" style="212" customWidth="1"/>
    <col min="1539" max="1540" width="8.88671875" style="212"/>
    <col min="1541" max="1541" width="12.44140625" style="212" customWidth="1"/>
    <col min="1542" max="1545" width="8.88671875" style="212"/>
    <col min="1546" max="1546" width="18.6640625" style="212" customWidth="1"/>
    <col min="1547" max="1547" width="9.88671875" style="212" customWidth="1"/>
    <col min="1548" max="1792" width="8.88671875" style="212"/>
    <col min="1793" max="1794" width="4.44140625" style="212" customWidth="1"/>
    <col min="1795" max="1796" width="8.88671875" style="212"/>
    <col min="1797" max="1797" width="12.44140625" style="212" customWidth="1"/>
    <col min="1798" max="1801" width="8.88671875" style="212"/>
    <col min="1802" max="1802" width="18.6640625" style="212" customWidth="1"/>
    <col min="1803" max="1803" width="9.88671875" style="212" customWidth="1"/>
    <col min="1804" max="2048" width="8.88671875" style="212"/>
    <col min="2049" max="2050" width="4.44140625" style="212" customWidth="1"/>
    <col min="2051" max="2052" width="8.88671875" style="212"/>
    <col min="2053" max="2053" width="12.44140625" style="212" customWidth="1"/>
    <col min="2054" max="2057" width="8.88671875" style="212"/>
    <col min="2058" max="2058" width="18.6640625" style="212" customWidth="1"/>
    <col min="2059" max="2059" width="9.88671875" style="212" customWidth="1"/>
    <col min="2060" max="2304" width="8.88671875" style="212"/>
    <col min="2305" max="2306" width="4.44140625" style="212" customWidth="1"/>
    <col min="2307" max="2308" width="8.88671875" style="212"/>
    <col min="2309" max="2309" width="12.44140625" style="212" customWidth="1"/>
    <col min="2310" max="2313" width="8.88671875" style="212"/>
    <col min="2314" max="2314" width="18.6640625" style="212" customWidth="1"/>
    <col min="2315" max="2315" width="9.88671875" style="212" customWidth="1"/>
    <col min="2316" max="2560" width="8.88671875" style="212"/>
    <col min="2561" max="2562" width="4.44140625" style="212" customWidth="1"/>
    <col min="2563" max="2564" width="8.88671875" style="212"/>
    <col min="2565" max="2565" width="12.44140625" style="212" customWidth="1"/>
    <col min="2566" max="2569" width="8.88671875" style="212"/>
    <col min="2570" max="2570" width="18.6640625" style="212" customWidth="1"/>
    <col min="2571" max="2571" width="9.88671875" style="212" customWidth="1"/>
    <col min="2572" max="2816" width="8.88671875" style="212"/>
    <col min="2817" max="2818" width="4.44140625" style="212" customWidth="1"/>
    <col min="2819" max="2820" width="8.88671875" style="212"/>
    <col min="2821" max="2821" width="12.44140625" style="212" customWidth="1"/>
    <col min="2822" max="2825" width="8.88671875" style="212"/>
    <col min="2826" max="2826" width="18.6640625" style="212" customWidth="1"/>
    <col min="2827" max="2827" width="9.88671875" style="212" customWidth="1"/>
    <col min="2828" max="3072" width="8.88671875" style="212"/>
    <col min="3073" max="3074" width="4.44140625" style="212" customWidth="1"/>
    <col min="3075" max="3076" width="8.88671875" style="212"/>
    <col min="3077" max="3077" width="12.44140625" style="212" customWidth="1"/>
    <col min="3078" max="3081" width="8.88671875" style="212"/>
    <col min="3082" max="3082" width="18.6640625" style="212" customWidth="1"/>
    <col min="3083" max="3083" width="9.88671875" style="212" customWidth="1"/>
    <col min="3084" max="3328" width="8.88671875" style="212"/>
    <col min="3329" max="3330" width="4.44140625" style="212" customWidth="1"/>
    <col min="3331" max="3332" width="8.88671875" style="212"/>
    <col min="3333" max="3333" width="12.44140625" style="212" customWidth="1"/>
    <col min="3334" max="3337" width="8.88671875" style="212"/>
    <col min="3338" max="3338" width="18.6640625" style="212" customWidth="1"/>
    <col min="3339" max="3339" width="9.88671875" style="212" customWidth="1"/>
    <col min="3340" max="3584" width="8.88671875" style="212"/>
    <col min="3585" max="3586" width="4.44140625" style="212" customWidth="1"/>
    <col min="3587" max="3588" width="8.88671875" style="212"/>
    <col min="3589" max="3589" width="12.44140625" style="212" customWidth="1"/>
    <col min="3590" max="3593" width="8.88671875" style="212"/>
    <col min="3594" max="3594" width="18.6640625" style="212" customWidth="1"/>
    <col min="3595" max="3595" width="9.88671875" style="212" customWidth="1"/>
    <col min="3596" max="3840" width="8.88671875" style="212"/>
    <col min="3841" max="3842" width="4.44140625" style="212" customWidth="1"/>
    <col min="3843" max="3844" width="8.88671875" style="212"/>
    <col min="3845" max="3845" width="12.44140625" style="212" customWidth="1"/>
    <col min="3846" max="3849" width="8.88671875" style="212"/>
    <col min="3850" max="3850" width="18.6640625" style="212" customWidth="1"/>
    <col min="3851" max="3851" width="9.88671875" style="212" customWidth="1"/>
    <col min="3852" max="4096" width="8.88671875" style="212"/>
    <col min="4097" max="4098" width="4.44140625" style="212" customWidth="1"/>
    <col min="4099" max="4100" width="8.88671875" style="212"/>
    <col min="4101" max="4101" width="12.44140625" style="212" customWidth="1"/>
    <col min="4102" max="4105" width="8.88671875" style="212"/>
    <col min="4106" max="4106" width="18.6640625" style="212" customWidth="1"/>
    <col min="4107" max="4107" width="9.88671875" style="212" customWidth="1"/>
    <col min="4108" max="4352" width="8.88671875" style="212"/>
    <col min="4353" max="4354" width="4.44140625" style="212" customWidth="1"/>
    <col min="4355" max="4356" width="8.88671875" style="212"/>
    <col min="4357" max="4357" width="12.44140625" style="212" customWidth="1"/>
    <col min="4358" max="4361" width="8.88671875" style="212"/>
    <col min="4362" max="4362" width="18.6640625" style="212" customWidth="1"/>
    <col min="4363" max="4363" width="9.88671875" style="212" customWidth="1"/>
    <col min="4364" max="4608" width="8.88671875" style="212"/>
    <col min="4609" max="4610" width="4.44140625" style="212" customWidth="1"/>
    <col min="4611" max="4612" width="8.88671875" style="212"/>
    <col min="4613" max="4613" width="12.44140625" style="212" customWidth="1"/>
    <col min="4614" max="4617" width="8.88671875" style="212"/>
    <col min="4618" max="4618" width="18.6640625" style="212" customWidth="1"/>
    <col min="4619" max="4619" width="9.88671875" style="212" customWidth="1"/>
    <col min="4620" max="4864" width="8.88671875" style="212"/>
    <col min="4865" max="4866" width="4.44140625" style="212" customWidth="1"/>
    <col min="4867" max="4868" width="8.88671875" style="212"/>
    <col min="4869" max="4869" width="12.44140625" style="212" customWidth="1"/>
    <col min="4870" max="4873" width="8.88671875" style="212"/>
    <col min="4874" max="4874" width="18.6640625" style="212" customWidth="1"/>
    <col min="4875" max="4875" width="9.88671875" style="212" customWidth="1"/>
    <col min="4876" max="5120" width="8.88671875" style="212"/>
    <col min="5121" max="5122" width="4.44140625" style="212" customWidth="1"/>
    <col min="5123" max="5124" width="8.88671875" style="212"/>
    <col min="5125" max="5125" width="12.44140625" style="212" customWidth="1"/>
    <col min="5126" max="5129" width="8.88671875" style="212"/>
    <col min="5130" max="5130" width="18.6640625" style="212" customWidth="1"/>
    <col min="5131" max="5131" width="9.88671875" style="212" customWidth="1"/>
    <col min="5132" max="5376" width="8.88671875" style="212"/>
    <col min="5377" max="5378" width="4.44140625" style="212" customWidth="1"/>
    <col min="5379" max="5380" width="8.88671875" style="212"/>
    <col min="5381" max="5381" width="12.44140625" style="212" customWidth="1"/>
    <col min="5382" max="5385" width="8.88671875" style="212"/>
    <col min="5386" max="5386" width="18.6640625" style="212" customWidth="1"/>
    <col min="5387" max="5387" width="9.88671875" style="212" customWidth="1"/>
    <col min="5388" max="5632" width="8.88671875" style="212"/>
    <col min="5633" max="5634" width="4.44140625" style="212" customWidth="1"/>
    <col min="5635" max="5636" width="8.88671875" style="212"/>
    <col min="5637" max="5637" width="12.44140625" style="212" customWidth="1"/>
    <col min="5638" max="5641" width="8.88671875" style="212"/>
    <col min="5642" max="5642" width="18.6640625" style="212" customWidth="1"/>
    <col min="5643" max="5643" width="9.88671875" style="212" customWidth="1"/>
    <col min="5644" max="5888" width="8.88671875" style="212"/>
    <col min="5889" max="5890" width="4.44140625" style="212" customWidth="1"/>
    <col min="5891" max="5892" width="8.88671875" style="212"/>
    <col min="5893" max="5893" width="12.44140625" style="212" customWidth="1"/>
    <col min="5894" max="5897" width="8.88671875" style="212"/>
    <col min="5898" max="5898" width="18.6640625" style="212" customWidth="1"/>
    <col min="5899" max="5899" width="9.88671875" style="212" customWidth="1"/>
    <col min="5900" max="6144" width="8.88671875" style="212"/>
    <col min="6145" max="6146" width="4.44140625" style="212" customWidth="1"/>
    <col min="6147" max="6148" width="8.88671875" style="212"/>
    <col min="6149" max="6149" width="12.44140625" style="212" customWidth="1"/>
    <col min="6150" max="6153" width="8.88671875" style="212"/>
    <col min="6154" max="6154" width="18.6640625" style="212" customWidth="1"/>
    <col min="6155" max="6155" width="9.88671875" style="212" customWidth="1"/>
    <col min="6156" max="6400" width="8.88671875" style="212"/>
    <col min="6401" max="6402" width="4.44140625" style="212" customWidth="1"/>
    <col min="6403" max="6404" width="8.88671875" style="212"/>
    <col min="6405" max="6405" width="12.44140625" style="212" customWidth="1"/>
    <col min="6406" max="6409" width="8.88671875" style="212"/>
    <col min="6410" max="6410" width="18.6640625" style="212" customWidth="1"/>
    <col min="6411" max="6411" width="9.88671875" style="212" customWidth="1"/>
    <col min="6412" max="6656" width="8.88671875" style="212"/>
    <col min="6657" max="6658" width="4.44140625" style="212" customWidth="1"/>
    <col min="6659" max="6660" width="8.88671875" style="212"/>
    <col min="6661" max="6661" width="12.44140625" style="212" customWidth="1"/>
    <col min="6662" max="6665" width="8.88671875" style="212"/>
    <col min="6666" max="6666" width="18.6640625" style="212" customWidth="1"/>
    <col min="6667" max="6667" width="9.88671875" style="212" customWidth="1"/>
    <col min="6668" max="6912" width="8.88671875" style="212"/>
    <col min="6913" max="6914" width="4.44140625" style="212" customWidth="1"/>
    <col min="6915" max="6916" width="8.88671875" style="212"/>
    <col min="6917" max="6917" width="12.44140625" style="212" customWidth="1"/>
    <col min="6918" max="6921" width="8.88671875" style="212"/>
    <col min="6922" max="6922" width="18.6640625" style="212" customWidth="1"/>
    <col min="6923" max="6923" width="9.88671875" style="212" customWidth="1"/>
    <col min="6924" max="7168" width="8.88671875" style="212"/>
    <col min="7169" max="7170" width="4.44140625" style="212" customWidth="1"/>
    <col min="7171" max="7172" width="8.88671875" style="212"/>
    <col min="7173" max="7173" width="12.44140625" style="212" customWidth="1"/>
    <col min="7174" max="7177" width="8.88671875" style="212"/>
    <col min="7178" max="7178" width="18.6640625" style="212" customWidth="1"/>
    <col min="7179" max="7179" width="9.88671875" style="212" customWidth="1"/>
    <col min="7180" max="7424" width="8.88671875" style="212"/>
    <col min="7425" max="7426" width="4.44140625" style="212" customWidth="1"/>
    <col min="7427" max="7428" width="8.88671875" style="212"/>
    <col min="7429" max="7429" width="12.44140625" style="212" customWidth="1"/>
    <col min="7430" max="7433" width="8.88671875" style="212"/>
    <col min="7434" max="7434" width="18.6640625" style="212" customWidth="1"/>
    <col min="7435" max="7435" width="9.88671875" style="212" customWidth="1"/>
    <col min="7436" max="7680" width="8.88671875" style="212"/>
    <col min="7681" max="7682" width="4.44140625" style="212" customWidth="1"/>
    <col min="7683" max="7684" width="8.88671875" style="212"/>
    <col min="7685" max="7685" width="12.44140625" style="212" customWidth="1"/>
    <col min="7686" max="7689" width="8.88671875" style="212"/>
    <col min="7690" max="7690" width="18.6640625" style="212" customWidth="1"/>
    <col min="7691" max="7691" width="9.88671875" style="212" customWidth="1"/>
    <col min="7692" max="7936" width="8.88671875" style="212"/>
    <col min="7937" max="7938" width="4.44140625" style="212" customWidth="1"/>
    <col min="7939" max="7940" width="8.88671875" style="212"/>
    <col min="7941" max="7941" width="12.44140625" style="212" customWidth="1"/>
    <col min="7942" max="7945" width="8.88671875" style="212"/>
    <col min="7946" max="7946" width="18.6640625" style="212" customWidth="1"/>
    <col min="7947" max="7947" width="9.88671875" style="212" customWidth="1"/>
    <col min="7948" max="8192" width="8.88671875" style="212"/>
    <col min="8193" max="8194" width="4.44140625" style="212" customWidth="1"/>
    <col min="8195" max="8196" width="8.88671875" style="212"/>
    <col min="8197" max="8197" width="12.44140625" style="212" customWidth="1"/>
    <col min="8198" max="8201" width="8.88671875" style="212"/>
    <col min="8202" max="8202" width="18.6640625" style="212" customWidth="1"/>
    <col min="8203" max="8203" width="9.88671875" style="212" customWidth="1"/>
    <col min="8204" max="8448" width="8.88671875" style="212"/>
    <col min="8449" max="8450" width="4.44140625" style="212" customWidth="1"/>
    <col min="8451" max="8452" width="8.88671875" style="212"/>
    <col min="8453" max="8453" width="12.44140625" style="212" customWidth="1"/>
    <col min="8454" max="8457" width="8.88671875" style="212"/>
    <col min="8458" max="8458" width="18.6640625" style="212" customWidth="1"/>
    <col min="8459" max="8459" width="9.88671875" style="212" customWidth="1"/>
    <col min="8460" max="8704" width="8.88671875" style="212"/>
    <col min="8705" max="8706" width="4.44140625" style="212" customWidth="1"/>
    <col min="8707" max="8708" width="8.88671875" style="212"/>
    <col min="8709" max="8709" width="12.44140625" style="212" customWidth="1"/>
    <col min="8710" max="8713" width="8.88671875" style="212"/>
    <col min="8714" max="8714" width="18.6640625" style="212" customWidth="1"/>
    <col min="8715" max="8715" width="9.88671875" style="212" customWidth="1"/>
    <col min="8716" max="8960" width="8.88671875" style="212"/>
    <col min="8961" max="8962" width="4.44140625" style="212" customWidth="1"/>
    <col min="8963" max="8964" width="8.88671875" style="212"/>
    <col min="8965" max="8965" width="12.44140625" style="212" customWidth="1"/>
    <col min="8966" max="8969" width="8.88671875" style="212"/>
    <col min="8970" max="8970" width="18.6640625" style="212" customWidth="1"/>
    <col min="8971" max="8971" width="9.88671875" style="212" customWidth="1"/>
    <col min="8972" max="9216" width="8.88671875" style="212"/>
    <col min="9217" max="9218" width="4.44140625" style="212" customWidth="1"/>
    <col min="9219" max="9220" width="8.88671875" style="212"/>
    <col min="9221" max="9221" width="12.44140625" style="212" customWidth="1"/>
    <col min="9222" max="9225" width="8.88671875" style="212"/>
    <col min="9226" max="9226" width="18.6640625" style="212" customWidth="1"/>
    <col min="9227" max="9227" width="9.88671875" style="212" customWidth="1"/>
    <col min="9228" max="9472" width="8.88671875" style="212"/>
    <col min="9473" max="9474" width="4.44140625" style="212" customWidth="1"/>
    <col min="9475" max="9476" width="8.88671875" style="212"/>
    <col min="9477" max="9477" width="12.44140625" style="212" customWidth="1"/>
    <col min="9478" max="9481" width="8.88671875" style="212"/>
    <col min="9482" max="9482" width="18.6640625" style="212" customWidth="1"/>
    <col min="9483" max="9483" width="9.88671875" style="212" customWidth="1"/>
    <col min="9484" max="9728" width="8.88671875" style="212"/>
    <col min="9729" max="9730" width="4.44140625" style="212" customWidth="1"/>
    <col min="9731" max="9732" width="8.88671875" style="212"/>
    <col min="9733" max="9733" width="12.44140625" style="212" customWidth="1"/>
    <col min="9734" max="9737" width="8.88671875" style="212"/>
    <col min="9738" max="9738" width="18.6640625" style="212" customWidth="1"/>
    <col min="9739" max="9739" width="9.88671875" style="212" customWidth="1"/>
    <col min="9740" max="9984" width="8.88671875" style="212"/>
    <col min="9985" max="9986" width="4.44140625" style="212" customWidth="1"/>
    <col min="9987" max="9988" width="8.88671875" style="212"/>
    <col min="9989" max="9989" width="12.44140625" style="212" customWidth="1"/>
    <col min="9990" max="9993" width="8.88671875" style="212"/>
    <col min="9994" max="9994" width="18.6640625" style="212" customWidth="1"/>
    <col min="9995" max="9995" width="9.88671875" style="212" customWidth="1"/>
    <col min="9996" max="10240" width="8.88671875" style="212"/>
    <col min="10241" max="10242" width="4.44140625" style="212" customWidth="1"/>
    <col min="10243" max="10244" width="8.88671875" style="212"/>
    <col min="10245" max="10245" width="12.44140625" style="212" customWidth="1"/>
    <col min="10246" max="10249" width="8.88671875" style="212"/>
    <col min="10250" max="10250" width="18.6640625" style="212" customWidth="1"/>
    <col min="10251" max="10251" width="9.88671875" style="212" customWidth="1"/>
    <col min="10252" max="10496" width="8.88671875" style="212"/>
    <col min="10497" max="10498" width="4.44140625" style="212" customWidth="1"/>
    <col min="10499" max="10500" width="8.88671875" style="212"/>
    <col min="10501" max="10501" width="12.44140625" style="212" customWidth="1"/>
    <col min="10502" max="10505" width="8.88671875" style="212"/>
    <col min="10506" max="10506" width="18.6640625" style="212" customWidth="1"/>
    <col min="10507" max="10507" width="9.88671875" style="212" customWidth="1"/>
    <col min="10508" max="10752" width="8.88671875" style="212"/>
    <col min="10753" max="10754" width="4.44140625" style="212" customWidth="1"/>
    <col min="10755" max="10756" width="8.88671875" style="212"/>
    <col min="10757" max="10757" width="12.44140625" style="212" customWidth="1"/>
    <col min="10758" max="10761" width="8.88671875" style="212"/>
    <col min="10762" max="10762" width="18.6640625" style="212" customWidth="1"/>
    <col min="10763" max="10763" width="9.88671875" style="212" customWidth="1"/>
    <col min="10764" max="11008" width="8.88671875" style="212"/>
    <col min="11009" max="11010" width="4.44140625" style="212" customWidth="1"/>
    <col min="11011" max="11012" width="8.88671875" style="212"/>
    <col min="11013" max="11013" width="12.44140625" style="212" customWidth="1"/>
    <col min="11014" max="11017" width="8.88671875" style="212"/>
    <col min="11018" max="11018" width="18.6640625" style="212" customWidth="1"/>
    <col min="11019" max="11019" width="9.88671875" style="212" customWidth="1"/>
    <col min="11020" max="11264" width="8.88671875" style="212"/>
    <col min="11265" max="11266" width="4.44140625" style="212" customWidth="1"/>
    <col min="11267" max="11268" width="8.88671875" style="212"/>
    <col min="11269" max="11269" width="12.44140625" style="212" customWidth="1"/>
    <col min="11270" max="11273" width="8.88671875" style="212"/>
    <col min="11274" max="11274" width="18.6640625" style="212" customWidth="1"/>
    <col min="11275" max="11275" width="9.88671875" style="212" customWidth="1"/>
    <col min="11276" max="11520" width="8.88671875" style="212"/>
    <col min="11521" max="11522" width="4.44140625" style="212" customWidth="1"/>
    <col min="11523" max="11524" width="8.88671875" style="212"/>
    <col min="11525" max="11525" width="12.44140625" style="212" customWidth="1"/>
    <col min="11526" max="11529" width="8.88671875" style="212"/>
    <col min="11530" max="11530" width="18.6640625" style="212" customWidth="1"/>
    <col min="11531" max="11531" width="9.88671875" style="212" customWidth="1"/>
    <col min="11532" max="11776" width="8.88671875" style="212"/>
    <col min="11777" max="11778" width="4.44140625" style="212" customWidth="1"/>
    <col min="11779" max="11780" width="8.88671875" style="212"/>
    <col min="11781" max="11781" width="12.44140625" style="212" customWidth="1"/>
    <col min="11782" max="11785" width="8.88671875" style="212"/>
    <col min="11786" max="11786" width="18.6640625" style="212" customWidth="1"/>
    <col min="11787" max="11787" width="9.88671875" style="212" customWidth="1"/>
    <col min="11788" max="12032" width="8.88671875" style="212"/>
    <col min="12033" max="12034" width="4.44140625" style="212" customWidth="1"/>
    <col min="12035" max="12036" width="8.88671875" style="212"/>
    <col min="12037" max="12037" width="12.44140625" style="212" customWidth="1"/>
    <col min="12038" max="12041" width="8.88671875" style="212"/>
    <col min="12042" max="12042" width="18.6640625" style="212" customWidth="1"/>
    <col min="12043" max="12043" width="9.88671875" style="212" customWidth="1"/>
    <col min="12044" max="12288" width="8.88671875" style="212"/>
    <col min="12289" max="12290" width="4.44140625" style="212" customWidth="1"/>
    <col min="12291" max="12292" width="8.88671875" style="212"/>
    <col min="12293" max="12293" width="12.44140625" style="212" customWidth="1"/>
    <col min="12294" max="12297" width="8.88671875" style="212"/>
    <col min="12298" max="12298" width="18.6640625" style="212" customWidth="1"/>
    <col min="12299" max="12299" width="9.88671875" style="212" customWidth="1"/>
    <col min="12300" max="12544" width="8.88671875" style="212"/>
    <col min="12545" max="12546" width="4.44140625" style="212" customWidth="1"/>
    <col min="12547" max="12548" width="8.88671875" style="212"/>
    <col min="12549" max="12549" width="12.44140625" style="212" customWidth="1"/>
    <col min="12550" max="12553" width="8.88671875" style="212"/>
    <col min="12554" max="12554" width="18.6640625" style="212" customWidth="1"/>
    <col min="12555" max="12555" width="9.88671875" style="212" customWidth="1"/>
    <col min="12556" max="12800" width="8.88671875" style="212"/>
    <col min="12801" max="12802" width="4.44140625" style="212" customWidth="1"/>
    <col min="12803" max="12804" width="8.88671875" style="212"/>
    <col min="12805" max="12805" width="12.44140625" style="212" customWidth="1"/>
    <col min="12806" max="12809" width="8.88671875" style="212"/>
    <col min="12810" max="12810" width="18.6640625" style="212" customWidth="1"/>
    <col min="12811" max="12811" width="9.88671875" style="212" customWidth="1"/>
    <col min="12812" max="13056" width="8.88671875" style="212"/>
    <col min="13057" max="13058" width="4.44140625" style="212" customWidth="1"/>
    <col min="13059" max="13060" width="8.88671875" style="212"/>
    <col min="13061" max="13061" width="12.44140625" style="212" customWidth="1"/>
    <col min="13062" max="13065" width="8.88671875" style="212"/>
    <col min="13066" max="13066" width="18.6640625" style="212" customWidth="1"/>
    <col min="13067" max="13067" width="9.88671875" style="212" customWidth="1"/>
    <col min="13068" max="13312" width="8.88671875" style="212"/>
    <col min="13313" max="13314" width="4.44140625" style="212" customWidth="1"/>
    <col min="13315" max="13316" width="8.88671875" style="212"/>
    <col min="13317" max="13317" width="12.44140625" style="212" customWidth="1"/>
    <col min="13318" max="13321" width="8.88671875" style="212"/>
    <col min="13322" max="13322" width="18.6640625" style="212" customWidth="1"/>
    <col min="13323" max="13323" width="9.88671875" style="212" customWidth="1"/>
    <col min="13324" max="13568" width="8.88671875" style="212"/>
    <col min="13569" max="13570" width="4.44140625" style="212" customWidth="1"/>
    <col min="13571" max="13572" width="8.88671875" style="212"/>
    <col min="13573" max="13573" width="12.44140625" style="212" customWidth="1"/>
    <col min="13574" max="13577" width="8.88671875" style="212"/>
    <col min="13578" max="13578" width="18.6640625" style="212" customWidth="1"/>
    <col min="13579" max="13579" width="9.88671875" style="212" customWidth="1"/>
    <col min="13580" max="13824" width="8.88671875" style="212"/>
    <col min="13825" max="13826" width="4.44140625" style="212" customWidth="1"/>
    <col min="13827" max="13828" width="8.88671875" style="212"/>
    <col min="13829" max="13829" width="12.44140625" style="212" customWidth="1"/>
    <col min="13830" max="13833" width="8.88671875" style="212"/>
    <col min="13834" max="13834" width="18.6640625" style="212" customWidth="1"/>
    <col min="13835" max="13835" width="9.88671875" style="212" customWidth="1"/>
    <col min="13836" max="14080" width="8.88671875" style="212"/>
    <col min="14081" max="14082" width="4.44140625" style="212" customWidth="1"/>
    <col min="14083" max="14084" width="8.88671875" style="212"/>
    <col min="14085" max="14085" width="12.44140625" style="212" customWidth="1"/>
    <col min="14086" max="14089" width="8.88671875" style="212"/>
    <col min="14090" max="14090" width="18.6640625" style="212" customWidth="1"/>
    <col min="14091" max="14091" width="9.88671875" style="212" customWidth="1"/>
    <col min="14092" max="14336" width="8.88671875" style="212"/>
    <col min="14337" max="14338" width="4.44140625" style="212" customWidth="1"/>
    <col min="14339" max="14340" width="8.88671875" style="212"/>
    <col min="14341" max="14341" width="12.44140625" style="212" customWidth="1"/>
    <col min="14342" max="14345" width="8.88671875" style="212"/>
    <col min="14346" max="14346" width="18.6640625" style="212" customWidth="1"/>
    <col min="14347" max="14347" width="9.88671875" style="212" customWidth="1"/>
    <col min="14348" max="14592" width="8.88671875" style="212"/>
    <col min="14593" max="14594" width="4.44140625" style="212" customWidth="1"/>
    <col min="14595" max="14596" width="8.88671875" style="212"/>
    <col min="14597" max="14597" width="12.44140625" style="212" customWidth="1"/>
    <col min="14598" max="14601" width="8.88671875" style="212"/>
    <col min="14602" max="14602" width="18.6640625" style="212" customWidth="1"/>
    <col min="14603" max="14603" width="9.88671875" style="212" customWidth="1"/>
    <col min="14604" max="14848" width="8.88671875" style="212"/>
    <col min="14849" max="14850" width="4.44140625" style="212" customWidth="1"/>
    <col min="14851" max="14852" width="8.88671875" style="212"/>
    <col min="14853" max="14853" width="12.44140625" style="212" customWidth="1"/>
    <col min="14854" max="14857" width="8.88671875" style="212"/>
    <col min="14858" max="14858" width="18.6640625" style="212" customWidth="1"/>
    <col min="14859" max="14859" width="9.88671875" style="212" customWidth="1"/>
    <col min="14860" max="15104" width="8.88671875" style="212"/>
    <col min="15105" max="15106" width="4.44140625" style="212" customWidth="1"/>
    <col min="15107" max="15108" width="8.88671875" style="212"/>
    <col min="15109" max="15109" width="12.44140625" style="212" customWidth="1"/>
    <col min="15110" max="15113" width="8.88671875" style="212"/>
    <col min="15114" max="15114" width="18.6640625" style="212" customWidth="1"/>
    <col min="15115" max="15115" width="9.88671875" style="212" customWidth="1"/>
    <col min="15116" max="15360" width="8.88671875" style="212"/>
    <col min="15361" max="15362" width="4.44140625" style="212" customWidth="1"/>
    <col min="15363" max="15364" width="8.88671875" style="212"/>
    <col min="15365" max="15365" width="12.44140625" style="212" customWidth="1"/>
    <col min="15366" max="15369" width="8.88671875" style="212"/>
    <col min="15370" max="15370" width="18.6640625" style="212" customWidth="1"/>
    <col min="15371" max="15371" width="9.88671875" style="212" customWidth="1"/>
    <col min="15372" max="15616" width="8.88671875" style="212"/>
    <col min="15617" max="15618" width="4.44140625" style="212" customWidth="1"/>
    <col min="15619" max="15620" width="8.88671875" style="212"/>
    <col min="15621" max="15621" width="12.44140625" style="212" customWidth="1"/>
    <col min="15622" max="15625" width="8.88671875" style="212"/>
    <col min="15626" max="15626" width="18.6640625" style="212" customWidth="1"/>
    <col min="15627" max="15627" width="9.88671875" style="212" customWidth="1"/>
    <col min="15628" max="15872" width="8.88671875" style="212"/>
    <col min="15873" max="15874" width="4.44140625" style="212" customWidth="1"/>
    <col min="15875" max="15876" width="8.88671875" style="212"/>
    <col min="15877" max="15877" width="12.44140625" style="212" customWidth="1"/>
    <col min="15878" max="15881" width="8.88671875" style="212"/>
    <col min="15882" max="15882" width="18.6640625" style="212" customWidth="1"/>
    <col min="15883" max="15883" width="9.88671875" style="212" customWidth="1"/>
    <col min="15884" max="16128" width="8.88671875" style="212"/>
    <col min="16129" max="16130" width="4.44140625" style="212" customWidth="1"/>
    <col min="16131" max="16132" width="8.88671875" style="212"/>
    <col min="16133" max="16133" width="12.44140625" style="212" customWidth="1"/>
    <col min="16134" max="16137" width="8.88671875" style="212"/>
    <col min="16138" max="16138" width="18.6640625" style="212" customWidth="1"/>
    <col min="16139" max="16139" width="9.88671875" style="212" customWidth="1"/>
    <col min="16140" max="16384" width="8.88671875" style="212"/>
  </cols>
  <sheetData>
    <row r="2" spans="1:21" ht="25.8">
      <c r="A2" s="3440" t="s">
        <v>1076</v>
      </c>
      <c r="B2" s="3440"/>
      <c r="C2" s="3440"/>
      <c r="D2" s="3440"/>
      <c r="E2" s="3440"/>
      <c r="F2" s="3440"/>
      <c r="G2" s="3440"/>
      <c r="H2" s="3440"/>
      <c r="I2" s="3440"/>
      <c r="J2" s="3440"/>
      <c r="K2" s="3440"/>
      <c r="L2" s="572"/>
      <c r="M2" s="572"/>
      <c r="N2" s="572"/>
      <c r="O2" s="572"/>
      <c r="P2" s="572"/>
      <c r="Q2" s="572"/>
      <c r="R2" s="572"/>
      <c r="S2" s="572"/>
      <c r="T2" s="572"/>
      <c r="U2" s="572"/>
    </row>
    <row r="3" spans="1:21" ht="16.350000000000001" customHeight="1">
      <c r="A3" s="573"/>
      <c r="B3" s="573"/>
      <c r="C3" s="572"/>
      <c r="D3" s="572"/>
      <c r="E3" s="572"/>
      <c r="F3" s="572"/>
      <c r="G3" s="572"/>
      <c r="H3" s="572"/>
      <c r="I3" s="3441" t="s">
        <v>1077</v>
      </c>
      <c r="J3" s="3441"/>
      <c r="K3" s="3441"/>
      <c r="L3" s="572"/>
      <c r="M3" s="572"/>
      <c r="N3" s="572"/>
      <c r="O3" s="572"/>
      <c r="P3" s="572"/>
      <c r="Q3" s="572"/>
      <c r="R3" s="572"/>
      <c r="S3" s="572"/>
      <c r="T3" s="572"/>
      <c r="U3" s="572"/>
    </row>
    <row r="4" spans="1:21" ht="16.350000000000001" customHeight="1">
      <c r="A4" s="574"/>
      <c r="B4" s="574"/>
      <c r="C4" s="1903"/>
      <c r="D4" s="1903"/>
      <c r="E4" s="1903"/>
      <c r="F4" s="1903"/>
      <c r="G4" s="1903"/>
      <c r="H4" s="1903"/>
      <c r="I4" s="1903"/>
      <c r="J4" s="1903"/>
      <c r="K4" s="1903"/>
      <c r="L4" s="1903"/>
      <c r="M4" s="1903"/>
      <c r="N4" s="1903"/>
      <c r="O4" s="1903"/>
      <c r="P4" s="1903"/>
      <c r="Q4" s="1903"/>
      <c r="R4" s="1903"/>
      <c r="S4" s="1903"/>
      <c r="T4" s="1903"/>
      <c r="U4" s="1903"/>
    </row>
    <row r="5" spans="1:21" ht="16.350000000000001" customHeight="1">
      <c r="A5" s="3442" t="s">
        <v>1078</v>
      </c>
      <c r="B5" s="3442"/>
      <c r="C5" s="3442"/>
      <c r="D5" s="578"/>
      <c r="E5" s="578"/>
      <c r="F5" s="578" t="s">
        <v>1079</v>
      </c>
      <c r="G5" s="575"/>
      <c r="H5" s="575"/>
      <c r="I5" s="575"/>
      <c r="J5" s="575"/>
      <c r="K5" s="575"/>
      <c r="L5" s="572"/>
      <c r="M5" s="572"/>
      <c r="N5" s="572"/>
      <c r="O5" s="572"/>
      <c r="P5" s="572"/>
      <c r="Q5" s="572"/>
      <c r="R5" s="572"/>
      <c r="S5" s="572"/>
      <c r="T5" s="572"/>
      <c r="U5" s="572"/>
    </row>
    <row r="6" spans="1:21" ht="16.350000000000001" customHeight="1">
      <c r="A6" s="574"/>
      <c r="B6" s="574"/>
      <c r="C6" s="1903"/>
      <c r="D6" s="1903"/>
      <c r="E6" s="1903"/>
      <c r="F6" s="1903"/>
      <c r="G6" s="1903"/>
      <c r="H6" s="1903"/>
      <c r="I6" s="1903"/>
      <c r="J6" s="1903"/>
      <c r="K6" s="1903"/>
      <c r="L6" s="1903"/>
      <c r="M6" s="1903"/>
      <c r="N6" s="1903"/>
      <c r="O6" s="1903"/>
      <c r="P6" s="1903"/>
      <c r="Q6" s="1903"/>
      <c r="R6" s="1903"/>
      <c r="S6" s="1903"/>
      <c r="T6" s="1903"/>
      <c r="U6" s="1903"/>
    </row>
    <row r="7" spans="1:21" ht="16.350000000000001" customHeight="1">
      <c r="A7" s="573"/>
      <c r="B7" s="573"/>
      <c r="C7" s="572"/>
      <c r="D7" s="572"/>
      <c r="E7" s="572"/>
      <c r="F7" s="3443" t="s">
        <v>1080</v>
      </c>
      <c r="G7" s="3443"/>
      <c r="H7" s="579"/>
      <c r="I7" s="579"/>
      <c r="J7" s="579"/>
      <c r="K7" s="572"/>
      <c r="L7" s="572"/>
      <c r="M7" s="572"/>
      <c r="N7" s="572"/>
      <c r="O7" s="572"/>
      <c r="P7" s="572"/>
      <c r="Q7" s="572"/>
      <c r="R7" s="572"/>
      <c r="S7" s="572"/>
      <c r="T7" s="572"/>
      <c r="U7" s="572"/>
    </row>
    <row r="8" spans="1:21" ht="16.350000000000001" customHeight="1">
      <c r="A8" s="573"/>
      <c r="B8" s="573"/>
      <c r="C8" s="572"/>
      <c r="D8" s="572"/>
      <c r="E8" s="572"/>
      <c r="F8" s="3443" t="s">
        <v>1081</v>
      </c>
      <c r="G8" s="3443"/>
      <c r="H8" s="579"/>
      <c r="I8" s="579"/>
      <c r="J8" s="579"/>
      <c r="K8" s="572"/>
      <c r="L8" s="572"/>
      <c r="M8" s="572"/>
      <c r="N8" s="572"/>
      <c r="O8" s="572"/>
      <c r="P8" s="572"/>
      <c r="Q8" s="572"/>
      <c r="R8" s="572"/>
      <c r="S8" s="572"/>
      <c r="T8" s="572"/>
      <c r="U8" s="572"/>
    </row>
    <row r="9" spans="1:21" ht="16.350000000000001" customHeight="1">
      <c r="A9" s="573"/>
      <c r="B9" s="573"/>
      <c r="C9" s="572"/>
      <c r="D9" s="572"/>
      <c r="E9" s="572"/>
      <c r="F9" s="3443" t="s">
        <v>1082</v>
      </c>
      <c r="G9" s="3443"/>
      <c r="H9" s="579"/>
      <c r="I9" s="579"/>
      <c r="J9" s="580" t="s">
        <v>1083</v>
      </c>
      <c r="K9" s="572"/>
      <c r="L9" s="572"/>
      <c r="M9" s="572"/>
      <c r="N9" s="572"/>
      <c r="O9" s="572"/>
      <c r="P9" s="572"/>
      <c r="Q9" s="572"/>
      <c r="R9" s="572"/>
      <c r="S9" s="572"/>
      <c r="T9" s="572"/>
      <c r="U9" s="572"/>
    </row>
    <row r="10" spans="1:21" ht="16.350000000000001" customHeight="1">
      <c r="A10" s="574"/>
      <c r="B10" s="574"/>
      <c r="C10" s="1903"/>
      <c r="D10" s="1903"/>
      <c r="E10" s="1903"/>
      <c r="F10" s="1903"/>
      <c r="G10" s="1903"/>
      <c r="H10" s="1903"/>
      <c r="I10" s="1903"/>
      <c r="J10" s="1903"/>
      <c r="K10" s="1903"/>
      <c r="L10" s="1903"/>
      <c r="M10" s="1903"/>
      <c r="N10" s="1903"/>
      <c r="O10" s="1903"/>
      <c r="P10" s="1903"/>
      <c r="Q10" s="1903"/>
      <c r="R10" s="1903"/>
      <c r="S10" s="1903"/>
      <c r="T10" s="1903"/>
      <c r="U10" s="1903"/>
    </row>
    <row r="11" spans="1:21" ht="16.350000000000001" customHeight="1">
      <c r="A11" s="3444" t="s">
        <v>1084</v>
      </c>
      <c r="B11" s="3444"/>
      <c r="C11" s="3444"/>
      <c r="D11" s="3444"/>
      <c r="E11" s="3444"/>
      <c r="F11" s="3444"/>
      <c r="G11" s="3444"/>
      <c r="H11" s="3444"/>
      <c r="I11" s="3444"/>
      <c r="J11" s="3444"/>
      <c r="K11" s="3444"/>
      <c r="L11" s="572"/>
      <c r="M11" s="572"/>
      <c r="N11" s="572"/>
      <c r="O11" s="572"/>
      <c r="P11" s="572"/>
      <c r="Q11" s="572"/>
      <c r="R11" s="572"/>
      <c r="S11" s="572"/>
      <c r="T11" s="572"/>
      <c r="U11" s="572"/>
    </row>
    <row r="12" spans="1:21" ht="16.350000000000001" customHeight="1">
      <c r="A12" s="3444"/>
      <c r="B12" s="3444"/>
      <c r="C12" s="3444"/>
      <c r="D12" s="3444"/>
      <c r="E12" s="3444"/>
      <c r="F12" s="3444"/>
      <c r="G12" s="3444"/>
      <c r="H12" s="3444"/>
      <c r="I12" s="3444"/>
      <c r="J12" s="3444"/>
      <c r="K12" s="3444"/>
      <c r="L12" s="572"/>
      <c r="M12" s="572"/>
      <c r="N12" s="572"/>
      <c r="O12" s="572"/>
      <c r="P12" s="572"/>
      <c r="Q12" s="572"/>
      <c r="R12" s="572"/>
      <c r="S12" s="572"/>
      <c r="T12" s="572"/>
      <c r="U12" s="572"/>
    </row>
    <row r="13" spans="1:21" ht="16.350000000000001" customHeight="1">
      <c r="A13" s="3444"/>
      <c r="B13" s="3444"/>
      <c r="C13" s="3444"/>
      <c r="D13" s="3444"/>
      <c r="E13" s="3444"/>
      <c r="F13" s="3444"/>
      <c r="G13" s="3444"/>
      <c r="H13" s="3444"/>
      <c r="I13" s="3444"/>
      <c r="J13" s="3444"/>
      <c r="K13" s="3444"/>
      <c r="L13" s="572"/>
      <c r="M13" s="572"/>
      <c r="N13" s="572"/>
      <c r="O13" s="572"/>
      <c r="P13" s="572"/>
      <c r="Q13" s="572"/>
      <c r="R13" s="572"/>
      <c r="S13" s="572"/>
      <c r="T13" s="572"/>
      <c r="U13" s="572"/>
    </row>
    <row r="14" spans="1:21" ht="16.350000000000001" customHeight="1">
      <c r="A14" s="3444"/>
      <c r="B14" s="3444"/>
      <c r="C14" s="3444"/>
      <c r="D14" s="3444"/>
      <c r="E14" s="3444"/>
      <c r="F14" s="3444"/>
      <c r="G14" s="3444"/>
      <c r="H14" s="3444"/>
      <c r="I14" s="3444"/>
      <c r="J14" s="3444"/>
      <c r="K14" s="3444"/>
      <c r="L14" s="572"/>
      <c r="M14" s="572"/>
      <c r="N14" s="572"/>
      <c r="O14" s="572"/>
      <c r="P14" s="572"/>
      <c r="Q14" s="572"/>
      <c r="R14" s="572"/>
      <c r="S14" s="572"/>
      <c r="T14" s="572"/>
      <c r="U14" s="572"/>
    </row>
    <row r="15" spans="1:21" ht="16.350000000000001" customHeight="1">
      <c r="A15" s="3444" t="s">
        <v>1085</v>
      </c>
      <c r="B15" s="3444"/>
      <c r="C15" s="3444"/>
      <c r="D15" s="3444"/>
      <c r="E15" s="3444"/>
      <c r="F15" s="3444"/>
      <c r="G15" s="3444"/>
      <c r="H15" s="3444"/>
      <c r="I15" s="3444"/>
      <c r="J15" s="3444"/>
      <c r="K15" s="3444"/>
      <c r="L15" s="572"/>
      <c r="M15" s="572"/>
      <c r="N15" s="572"/>
      <c r="O15" s="572"/>
      <c r="P15" s="572"/>
      <c r="Q15" s="572"/>
      <c r="R15" s="572"/>
      <c r="S15" s="572"/>
      <c r="T15" s="572"/>
      <c r="U15" s="572"/>
    </row>
    <row r="16" spans="1:21" ht="16.350000000000001" customHeight="1">
      <c r="A16" s="3444"/>
      <c r="B16" s="3444"/>
      <c r="C16" s="3444"/>
      <c r="D16" s="3444"/>
      <c r="E16" s="3444"/>
      <c r="F16" s="3444"/>
      <c r="G16" s="3444"/>
      <c r="H16" s="3444"/>
      <c r="I16" s="3444"/>
      <c r="J16" s="3444"/>
      <c r="K16" s="3444"/>
      <c r="L16" s="572"/>
      <c r="M16" s="572"/>
      <c r="N16" s="572"/>
      <c r="O16" s="572"/>
      <c r="P16" s="572"/>
      <c r="Q16" s="572"/>
      <c r="R16" s="572"/>
      <c r="S16" s="572"/>
      <c r="T16" s="572"/>
      <c r="U16" s="572"/>
    </row>
    <row r="17" spans="1:22" ht="16.350000000000001" customHeight="1">
      <c r="A17" s="3445" t="s">
        <v>8</v>
      </c>
      <c r="B17" s="3445"/>
      <c r="C17" s="3445"/>
      <c r="D17" s="3445"/>
      <c r="E17" s="3445"/>
      <c r="F17" s="3445"/>
      <c r="G17" s="3445"/>
      <c r="H17" s="3445"/>
      <c r="I17" s="3445"/>
      <c r="J17" s="3445"/>
      <c r="K17" s="3445"/>
      <c r="L17" s="572"/>
      <c r="M17" s="572"/>
      <c r="N17" s="572"/>
      <c r="O17" s="572"/>
      <c r="P17" s="572"/>
      <c r="Q17" s="572"/>
      <c r="R17" s="572"/>
      <c r="S17" s="572"/>
      <c r="T17" s="572"/>
      <c r="U17" s="572"/>
    </row>
    <row r="18" spans="1:22" ht="16.350000000000001" customHeight="1">
      <c r="A18" s="1902"/>
      <c r="B18" s="1902"/>
      <c r="C18" s="1902"/>
      <c r="D18" s="1902"/>
      <c r="E18" s="1902"/>
      <c r="F18" s="1902"/>
      <c r="G18" s="1902"/>
      <c r="H18" s="1902"/>
      <c r="I18" s="1902"/>
      <c r="J18" s="1902"/>
      <c r="K18" s="1902"/>
      <c r="L18" s="572"/>
      <c r="M18" s="572"/>
      <c r="N18" s="572"/>
      <c r="O18" s="572"/>
      <c r="P18" s="572"/>
      <c r="Q18" s="572"/>
      <c r="R18" s="572"/>
      <c r="S18" s="572"/>
      <c r="T18" s="572"/>
      <c r="U18" s="572"/>
    </row>
    <row r="19" spans="1:22" ht="16.350000000000001" customHeight="1">
      <c r="A19" s="574"/>
      <c r="B19" s="574"/>
      <c r="C19" s="1903"/>
      <c r="D19" s="1903"/>
      <c r="E19" s="1903"/>
      <c r="F19" s="1903"/>
      <c r="G19" s="1903"/>
      <c r="H19" s="1903"/>
      <c r="I19" s="1903"/>
      <c r="J19" s="1903"/>
      <c r="K19" s="1903"/>
      <c r="L19" s="1903"/>
      <c r="M19" s="1903"/>
      <c r="N19" s="1903"/>
      <c r="O19" s="1903"/>
      <c r="P19" s="1903"/>
      <c r="Q19" s="1903"/>
      <c r="R19" s="1903"/>
      <c r="S19" s="1903"/>
      <c r="T19" s="1903"/>
      <c r="U19" s="1903"/>
    </row>
    <row r="20" spans="1:22" ht="16.350000000000001" customHeight="1">
      <c r="A20" s="3446" t="s">
        <v>1086</v>
      </c>
      <c r="B20" s="3446"/>
      <c r="C20" s="3446"/>
      <c r="D20" s="3446"/>
      <c r="E20" s="3446"/>
      <c r="F20" s="3446"/>
      <c r="G20" s="3446"/>
      <c r="H20" s="3446"/>
      <c r="I20" s="3446"/>
      <c r="J20" s="3446"/>
      <c r="K20" s="3446"/>
      <c r="L20" s="572"/>
      <c r="M20" s="572"/>
      <c r="N20" s="572"/>
      <c r="O20" s="572"/>
      <c r="P20" s="572"/>
      <c r="Q20" s="572"/>
      <c r="R20" s="572"/>
      <c r="S20" s="572"/>
      <c r="T20" s="572"/>
      <c r="U20" s="572"/>
    </row>
    <row r="21" spans="1:22" ht="16.350000000000001" customHeight="1">
      <c r="A21" s="576"/>
      <c r="B21" s="576"/>
      <c r="C21" s="1903"/>
      <c r="D21" s="1903"/>
      <c r="E21" s="1903"/>
      <c r="F21" s="1903"/>
      <c r="G21" s="1903"/>
      <c r="H21" s="1903"/>
      <c r="I21" s="1903"/>
      <c r="J21" s="1903"/>
      <c r="K21" s="1903"/>
      <c r="L21" s="1903"/>
      <c r="M21" s="1903"/>
      <c r="N21" s="1903"/>
      <c r="O21" s="1903"/>
      <c r="P21" s="1903"/>
      <c r="Q21" s="1903"/>
      <c r="R21" s="1903"/>
      <c r="S21" s="1903"/>
      <c r="T21" s="1903"/>
      <c r="U21" s="1903"/>
    </row>
    <row r="22" spans="1:22" ht="16.350000000000001" customHeight="1">
      <c r="B22" s="577" t="s">
        <v>1087</v>
      </c>
      <c r="C22" s="3439" t="s">
        <v>1088</v>
      </c>
      <c r="D22" s="3439"/>
      <c r="E22" s="3439"/>
      <c r="F22" s="3439"/>
      <c r="G22" s="3439"/>
      <c r="H22" s="3439"/>
      <c r="I22" s="3439"/>
      <c r="J22" s="3439"/>
      <c r="K22" s="3439"/>
      <c r="L22" s="572"/>
      <c r="M22" s="572"/>
      <c r="N22" s="572"/>
      <c r="O22" s="572"/>
      <c r="P22" s="572"/>
      <c r="Q22" s="572"/>
      <c r="R22" s="572"/>
      <c r="S22" s="572"/>
      <c r="T22" s="572"/>
      <c r="U22" s="572"/>
      <c r="V22" s="572"/>
    </row>
    <row r="23" spans="1:22" ht="16.350000000000001" customHeight="1">
      <c r="B23" s="577"/>
      <c r="C23" s="3439"/>
      <c r="D23" s="3439"/>
      <c r="E23" s="3439"/>
      <c r="F23" s="3439"/>
      <c r="G23" s="3439"/>
      <c r="H23" s="3439"/>
      <c r="I23" s="3439"/>
      <c r="J23" s="3439"/>
      <c r="K23" s="3439"/>
      <c r="L23" s="572"/>
      <c r="M23" s="572"/>
      <c r="N23" s="572"/>
      <c r="O23" s="572"/>
      <c r="P23" s="572"/>
      <c r="Q23" s="572"/>
      <c r="R23" s="572"/>
      <c r="S23" s="572"/>
      <c r="T23" s="572"/>
      <c r="U23" s="572"/>
      <c r="V23" s="572"/>
    </row>
    <row r="24" spans="1:22" ht="16.350000000000001" customHeight="1">
      <c r="B24" s="577"/>
      <c r="C24" s="3439"/>
      <c r="D24" s="3439"/>
      <c r="E24" s="3439"/>
      <c r="F24" s="3439"/>
      <c r="G24" s="3439"/>
      <c r="H24" s="3439"/>
      <c r="I24" s="3439"/>
      <c r="J24" s="3439"/>
      <c r="K24" s="3439"/>
      <c r="L24" s="572"/>
      <c r="M24" s="572"/>
      <c r="N24" s="572"/>
      <c r="O24" s="572"/>
      <c r="P24" s="572"/>
      <c r="Q24" s="572"/>
      <c r="R24" s="572"/>
      <c r="S24" s="572"/>
      <c r="T24" s="572"/>
      <c r="U24" s="572"/>
      <c r="V24" s="572"/>
    </row>
    <row r="25" spans="1:22" ht="16.350000000000001" customHeight="1">
      <c r="B25" s="577" t="s">
        <v>1089</v>
      </c>
      <c r="C25" s="3439" t="s">
        <v>1090</v>
      </c>
      <c r="D25" s="3439"/>
      <c r="E25" s="3439"/>
      <c r="F25" s="3439"/>
      <c r="G25" s="3439"/>
      <c r="H25" s="3439"/>
      <c r="I25" s="3439"/>
      <c r="J25" s="3439"/>
      <c r="K25" s="3439"/>
      <c r="L25" s="572"/>
      <c r="M25" s="572"/>
      <c r="N25" s="572"/>
      <c r="O25" s="572"/>
      <c r="P25" s="572"/>
      <c r="Q25" s="572"/>
      <c r="R25" s="572"/>
      <c r="S25" s="572"/>
      <c r="T25" s="572"/>
      <c r="U25" s="572"/>
      <c r="V25" s="572"/>
    </row>
    <row r="26" spans="1:22" ht="16.350000000000001" customHeight="1">
      <c r="B26" s="577"/>
      <c r="C26" s="1900"/>
      <c r="D26" s="1900"/>
      <c r="E26" s="1900"/>
      <c r="F26" s="1900"/>
      <c r="G26" s="1900"/>
      <c r="H26" s="1900"/>
      <c r="I26" s="1900"/>
      <c r="J26" s="1900"/>
      <c r="K26" s="1900"/>
      <c r="L26" s="572"/>
      <c r="M26" s="572"/>
      <c r="N26" s="572"/>
      <c r="O26" s="572"/>
      <c r="P26" s="572"/>
      <c r="Q26" s="572"/>
      <c r="R26" s="572"/>
      <c r="S26" s="572"/>
      <c r="T26" s="572"/>
      <c r="U26" s="572"/>
      <c r="V26" s="572"/>
    </row>
    <row r="27" spans="1:22" ht="16.350000000000001" customHeight="1">
      <c r="B27" s="577" t="s">
        <v>1091</v>
      </c>
      <c r="C27" s="3439" t="s">
        <v>1092</v>
      </c>
      <c r="D27" s="3439"/>
      <c r="E27" s="3439"/>
      <c r="F27" s="3439"/>
      <c r="G27" s="3439"/>
      <c r="H27" s="3439"/>
      <c r="I27" s="3439"/>
      <c r="J27" s="3439"/>
      <c r="K27" s="3439"/>
      <c r="L27" s="572"/>
      <c r="M27" s="572"/>
      <c r="N27" s="572"/>
      <c r="O27" s="572"/>
      <c r="P27" s="572"/>
      <c r="Q27" s="572"/>
      <c r="R27" s="572"/>
      <c r="S27" s="572"/>
      <c r="T27" s="572"/>
      <c r="U27" s="572"/>
      <c r="V27" s="572"/>
    </row>
    <row r="28" spans="1:22" ht="16.350000000000001" customHeight="1">
      <c r="B28" s="577"/>
      <c r="C28" s="3439"/>
      <c r="D28" s="3439"/>
      <c r="E28" s="3439"/>
      <c r="F28" s="3439"/>
      <c r="G28" s="3439"/>
      <c r="H28" s="3439"/>
      <c r="I28" s="3439"/>
      <c r="J28" s="3439"/>
      <c r="K28" s="3439"/>
      <c r="L28" s="572"/>
      <c r="M28" s="572"/>
      <c r="N28" s="572"/>
      <c r="O28" s="572"/>
      <c r="P28" s="572"/>
      <c r="Q28" s="572"/>
      <c r="R28" s="572"/>
      <c r="S28" s="572"/>
      <c r="T28" s="572"/>
      <c r="U28" s="572"/>
      <c r="V28" s="572"/>
    </row>
    <row r="29" spans="1:22" ht="16.350000000000001" customHeight="1">
      <c r="B29" s="577" t="s">
        <v>1093</v>
      </c>
      <c r="C29" s="3439" t="s">
        <v>1094</v>
      </c>
      <c r="D29" s="3439"/>
      <c r="E29" s="3439"/>
      <c r="F29" s="3439"/>
      <c r="G29" s="3439"/>
      <c r="H29" s="3439"/>
      <c r="I29" s="3439"/>
      <c r="J29" s="3439"/>
      <c r="K29" s="3439"/>
      <c r="L29" s="572"/>
      <c r="M29" s="572"/>
      <c r="N29" s="572"/>
      <c r="O29" s="572"/>
      <c r="P29" s="572"/>
      <c r="Q29" s="572"/>
      <c r="R29" s="572"/>
      <c r="S29" s="572"/>
      <c r="T29" s="572"/>
      <c r="U29" s="572"/>
      <c r="V29" s="572"/>
    </row>
    <row r="30" spans="1:22" ht="16.350000000000001" customHeight="1">
      <c r="B30" s="577" t="s">
        <v>1095</v>
      </c>
      <c r="C30" s="3439" t="s">
        <v>1096</v>
      </c>
      <c r="D30" s="3439"/>
      <c r="E30" s="3439"/>
      <c r="F30" s="3439"/>
      <c r="G30" s="3439"/>
      <c r="H30" s="3439"/>
      <c r="I30" s="3439"/>
      <c r="J30" s="3439"/>
      <c r="K30" s="3439"/>
      <c r="L30" s="572"/>
      <c r="M30" s="572"/>
      <c r="N30" s="572"/>
      <c r="O30" s="572"/>
      <c r="P30" s="572"/>
      <c r="Q30" s="572"/>
      <c r="R30" s="572"/>
      <c r="S30" s="572"/>
      <c r="T30" s="572"/>
      <c r="U30" s="572"/>
      <c r="V30" s="572"/>
    </row>
    <row r="31" spans="1:22" ht="16.350000000000001" customHeight="1">
      <c r="B31" s="577"/>
      <c r="C31" s="3439"/>
      <c r="D31" s="3439"/>
      <c r="E31" s="3439"/>
      <c r="F31" s="3439"/>
      <c r="G31" s="3439"/>
      <c r="H31" s="3439"/>
      <c r="I31" s="3439"/>
      <c r="J31" s="3439"/>
      <c r="K31" s="3439"/>
      <c r="L31" s="572"/>
      <c r="M31" s="572"/>
      <c r="N31" s="572"/>
      <c r="O31" s="572"/>
      <c r="P31" s="572"/>
      <c r="Q31" s="572"/>
      <c r="R31" s="572"/>
      <c r="S31" s="572"/>
      <c r="T31" s="572"/>
      <c r="U31" s="572"/>
      <c r="V31" s="572"/>
    </row>
    <row r="32" spans="1:22" ht="16.350000000000001" customHeight="1">
      <c r="B32" s="577" t="s">
        <v>1097</v>
      </c>
      <c r="C32" s="3439" t="s">
        <v>1098</v>
      </c>
      <c r="D32" s="3439"/>
      <c r="E32" s="3439"/>
      <c r="F32" s="3439"/>
      <c r="G32" s="3439"/>
      <c r="H32" s="3439"/>
      <c r="I32" s="3439"/>
      <c r="J32" s="3439"/>
      <c r="K32" s="3439"/>
      <c r="L32" s="572"/>
      <c r="M32" s="572"/>
      <c r="N32" s="572"/>
      <c r="O32" s="572"/>
      <c r="P32" s="572"/>
      <c r="Q32" s="572"/>
      <c r="R32" s="572"/>
      <c r="S32" s="572"/>
      <c r="T32" s="572"/>
      <c r="U32" s="572"/>
      <c r="V32" s="572"/>
    </row>
    <row r="33" spans="1:22" ht="16.350000000000001" customHeight="1">
      <c r="B33" s="577"/>
      <c r="C33" s="3439"/>
      <c r="D33" s="3439"/>
      <c r="E33" s="3439"/>
      <c r="F33" s="3439"/>
      <c r="G33" s="3439"/>
      <c r="H33" s="3439"/>
      <c r="I33" s="3439"/>
      <c r="J33" s="3439"/>
      <c r="K33" s="3439"/>
      <c r="L33" s="572"/>
      <c r="M33" s="572"/>
      <c r="N33" s="572"/>
      <c r="O33" s="572"/>
      <c r="P33" s="572"/>
      <c r="Q33" s="572"/>
      <c r="R33" s="572"/>
      <c r="S33" s="572"/>
      <c r="T33" s="572"/>
      <c r="U33" s="572"/>
      <c r="V33" s="572"/>
    </row>
    <row r="34" spans="1:22" ht="16.350000000000001" customHeight="1">
      <c r="B34" s="577" t="s">
        <v>1099</v>
      </c>
      <c r="C34" s="3439" t="s">
        <v>1100</v>
      </c>
      <c r="D34" s="3439"/>
      <c r="E34" s="3439"/>
      <c r="F34" s="3439"/>
      <c r="G34" s="3439"/>
      <c r="H34" s="3439"/>
      <c r="I34" s="3439"/>
      <c r="J34" s="3439"/>
      <c r="K34" s="3439"/>
      <c r="L34" s="572"/>
      <c r="M34" s="572"/>
      <c r="N34" s="572"/>
      <c r="O34" s="572"/>
      <c r="P34" s="572"/>
      <c r="Q34" s="572"/>
      <c r="R34" s="572"/>
      <c r="S34" s="572"/>
      <c r="T34" s="572"/>
      <c r="U34" s="572"/>
      <c r="V34" s="572"/>
    </row>
    <row r="35" spans="1:22" ht="16.350000000000001" customHeight="1">
      <c r="B35" s="577"/>
      <c r="C35" s="3439"/>
      <c r="D35" s="3439"/>
      <c r="E35" s="3439"/>
      <c r="F35" s="3439"/>
      <c r="G35" s="3439"/>
      <c r="H35" s="3439"/>
      <c r="I35" s="3439"/>
      <c r="J35" s="3439"/>
      <c r="K35" s="3439"/>
      <c r="L35" s="572"/>
      <c r="M35" s="572"/>
      <c r="N35" s="572"/>
      <c r="O35" s="572"/>
      <c r="P35" s="572"/>
      <c r="Q35" s="572"/>
      <c r="R35" s="572"/>
      <c r="S35" s="572"/>
      <c r="T35" s="572"/>
      <c r="U35" s="572"/>
      <c r="V35" s="572"/>
    </row>
    <row r="36" spans="1:22" ht="16.350000000000001" customHeight="1">
      <c r="B36" s="577" t="s">
        <v>1101</v>
      </c>
      <c r="C36" s="3439" t="s">
        <v>1102</v>
      </c>
      <c r="D36" s="3439"/>
      <c r="E36" s="3439"/>
      <c r="F36" s="3439"/>
      <c r="G36" s="3439"/>
      <c r="H36" s="3439"/>
      <c r="I36" s="3439"/>
      <c r="J36" s="3439"/>
      <c r="K36" s="3439"/>
      <c r="L36" s="572"/>
      <c r="M36" s="572"/>
      <c r="N36" s="572"/>
      <c r="O36" s="572"/>
      <c r="P36" s="572"/>
      <c r="Q36" s="572"/>
      <c r="R36" s="572"/>
      <c r="S36" s="572"/>
      <c r="T36" s="572"/>
      <c r="U36" s="572"/>
      <c r="V36" s="572"/>
    </row>
    <row r="37" spans="1:22" ht="16.350000000000001" customHeight="1">
      <c r="B37" s="577" t="s">
        <v>1103</v>
      </c>
      <c r="C37" s="3439" t="s">
        <v>1104</v>
      </c>
      <c r="D37" s="3439"/>
      <c r="E37" s="3439"/>
      <c r="F37" s="3439"/>
      <c r="G37" s="3439"/>
      <c r="H37" s="3439"/>
      <c r="I37" s="3439"/>
      <c r="J37" s="3439"/>
      <c r="K37" s="3439"/>
      <c r="L37" s="572"/>
      <c r="M37" s="572"/>
      <c r="N37" s="572"/>
      <c r="O37" s="572"/>
      <c r="P37" s="572"/>
      <c r="Q37" s="572"/>
      <c r="R37" s="572"/>
      <c r="S37" s="572"/>
      <c r="T37" s="572"/>
      <c r="U37" s="572"/>
      <c r="V37" s="572"/>
    </row>
    <row r="38" spans="1:22" ht="16.350000000000001" customHeight="1">
      <c r="B38" s="577"/>
      <c r="C38" s="3439"/>
      <c r="D38" s="3439"/>
      <c r="E38" s="3439"/>
      <c r="F38" s="3439"/>
      <c r="G38" s="3439"/>
      <c r="H38" s="3439"/>
      <c r="I38" s="3439"/>
      <c r="J38" s="3439"/>
      <c r="K38" s="3439"/>
      <c r="L38" s="572"/>
      <c r="M38" s="572"/>
      <c r="N38" s="572"/>
      <c r="O38" s="572"/>
      <c r="P38" s="572"/>
      <c r="Q38" s="572"/>
      <c r="R38" s="572"/>
      <c r="S38" s="572"/>
      <c r="T38" s="572"/>
      <c r="U38" s="572"/>
      <c r="V38" s="572"/>
    </row>
    <row r="39" spans="1:22" ht="16.350000000000001" customHeight="1">
      <c r="B39" s="577"/>
      <c r="C39" s="3439"/>
      <c r="D39" s="3439"/>
      <c r="E39" s="3439"/>
      <c r="F39" s="3439"/>
      <c r="G39" s="3439"/>
      <c r="H39" s="3439"/>
      <c r="I39" s="3439"/>
      <c r="J39" s="3439"/>
      <c r="K39" s="3439"/>
      <c r="L39" s="572"/>
      <c r="M39" s="572"/>
      <c r="N39" s="572"/>
      <c r="O39" s="572"/>
      <c r="P39" s="572"/>
      <c r="Q39" s="572"/>
      <c r="R39" s="572"/>
      <c r="S39" s="572"/>
      <c r="T39" s="572"/>
      <c r="U39" s="572"/>
      <c r="V39" s="572"/>
    </row>
    <row r="40" spans="1:22" ht="16.350000000000001" customHeight="1">
      <c r="B40" s="577" t="s">
        <v>1105</v>
      </c>
      <c r="C40" s="3439" t="s">
        <v>1106</v>
      </c>
      <c r="D40" s="3439"/>
      <c r="E40" s="3439"/>
      <c r="F40" s="3439"/>
      <c r="G40" s="3439"/>
      <c r="H40" s="3439"/>
      <c r="I40" s="3439"/>
      <c r="J40" s="3439"/>
      <c r="K40" s="3439"/>
      <c r="L40" s="572"/>
      <c r="M40" s="572"/>
      <c r="N40" s="572"/>
      <c r="O40" s="572"/>
      <c r="P40" s="572"/>
      <c r="Q40" s="572"/>
      <c r="R40" s="572"/>
      <c r="S40" s="572"/>
      <c r="T40" s="572"/>
      <c r="U40" s="572"/>
      <c r="V40" s="572"/>
    </row>
    <row r="41" spans="1:22" ht="16.350000000000001" customHeight="1">
      <c r="B41" s="577"/>
      <c r="C41" s="3439"/>
      <c r="D41" s="3439"/>
      <c r="E41" s="3439"/>
      <c r="F41" s="3439"/>
      <c r="G41" s="3439"/>
      <c r="H41" s="3439"/>
      <c r="I41" s="3439"/>
      <c r="J41" s="3439"/>
      <c r="K41" s="3439"/>
      <c r="L41" s="572"/>
      <c r="M41" s="572"/>
      <c r="N41" s="572"/>
      <c r="O41" s="572"/>
      <c r="P41" s="572"/>
      <c r="Q41" s="572"/>
      <c r="R41" s="572"/>
      <c r="S41" s="572"/>
      <c r="T41" s="572"/>
      <c r="U41" s="572"/>
      <c r="V41" s="572"/>
    </row>
    <row r="42" spans="1:22" ht="16.350000000000001" customHeight="1">
      <c r="A42" s="576"/>
      <c r="B42" s="576"/>
      <c r="C42" s="1903"/>
      <c r="D42" s="1903"/>
      <c r="E42" s="1903"/>
      <c r="F42" s="1903"/>
      <c r="G42" s="1903"/>
      <c r="H42" s="1903"/>
      <c r="I42" s="1903"/>
      <c r="J42" s="1903"/>
      <c r="K42" s="1903"/>
      <c r="L42" s="1903"/>
      <c r="M42" s="1903"/>
      <c r="N42" s="1903"/>
      <c r="O42" s="1903"/>
      <c r="P42" s="1903"/>
      <c r="Q42" s="1903"/>
      <c r="R42" s="1903"/>
      <c r="S42" s="1903"/>
      <c r="T42" s="1903"/>
      <c r="U42" s="1903"/>
    </row>
    <row r="43" spans="1:22" ht="16.350000000000001" customHeight="1">
      <c r="A43" s="576"/>
      <c r="B43" s="576"/>
      <c r="C43" s="1903"/>
      <c r="D43" s="1903"/>
      <c r="E43" s="1903"/>
      <c r="F43" s="1903"/>
      <c r="G43" s="1903"/>
      <c r="H43" s="1903"/>
      <c r="I43" s="1903"/>
      <c r="J43" s="1903"/>
      <c r="K43" s="1903"/>
      <c r="L43" s="1903"/>
      <c r="M43" s="1903"/>
      <c r="N43" s="1903"/>
      <c r="O43" s="1903"/>
      <c r="P43" s="1903"/>
      <c r="Q43" s="1903"/>
      <c r="R43" s="1903"/>
      <c r="S43" s="1903"/>
      <c r="T43" s="1903"/>
      <c r="U43" s="1903"/>
    </row>
    <row r="44" spans="1:22" ht="16.350000000000001" customHeight="1">
      <c r="A44" s="3446" t="s">
        <v>1107</v>
      </c>
      <c r="B44" s="3446"/>
      <c r="C44" s="3446"/>
      <c r="D44" s="3446"/>
      <c r="E44" s="3446"/>
      <c r="F44" s="3446"/>
      <c r="G44" s="3446"/>
      <c r="H44" s="3446"/>
      <c r="I44" s="3446"/>
      <c r="J44" s="3446"/>
      <c r="K44" s="3446"/>
      <c r="L44" s="572"/>
      <c r="M44" s="572"/>
      <c r="N44" s="572"/>
      <c r="O44" s="572"/>
      <c r="P44" s="572"/>
      <c r="Q44" s="572"/>
      <c r="R44" s="572"/>
      <c r="S44" s="572"/>
      <c r="T44" s="572"/>
      <c r="U44" s="572"/>
    </row>
    <row r="45" spans="1:22" ht="16.350000000000001" customHeight="1">
      <c r="A45" s="1901"/>
      <c r="B45" s="1901"/>
      <c r="C45" s="1901"/>
      <c r="D45" s="1901"/>
      <c r="E45" s="1901"/>
      <c r="F45" s="1901"/>
      <c r="G45" s="1901"/>
      <c r="H45" s="1901"/>
      <c r="I45" s="1901"/>
      <c r="J45" s="1901"/>
      <c r="K45" s="1901"/>
      <c r="L45" s="572"/>
      <c r="M45" s="572"/>
      <c r="N45" s="572"/>
      <c r="O45" s="572"/>
      <c r="P45" s="572"/>
      <c r="Q45" s="572"/>
      <c r="R45" s="572"/>
      <c r="S45" s="572"/>
      <c r="T45" s="572"/>
      <c r="U45" s="572"/>
    </row>
    <row r="46" spans="1:22" ht="16.350000000000001" customHeight="1">
      <c r="A46" s="574"/>
      <c r="B46" s="574"/>
      <c r="C46" s="1903"/>
      <c r="D46" s="1903"/>
      <c r="E46" s="1903"/>
      <c r="F46" s="1903"/>
      <c r="G46" s="1903"/>
      <c r="H46" s="1903"/>
      <c r="I46" s="1903"/>
      <c r="J46" s="1903"/>
      <c r="K46" s="1903"/>
      <c r="L46" s="1903"/>
      <c r="M46" s="1903"/>
      <c r="N46" s="1903"/>
      <c r="O46" s="1903"/>
      <c r="P46" s="1903"/>
      <c r="Q46" s="1903"/>
      <c r="R46" s="1903"/>
      <c r="S46" s="1903"/>
      <c r="T46" s="1903"/>
      <c r="U46" s="1903"/>
    </row>
    <row r="47" spans="1:22" ht="16.350000000000001" customHeight="1">
      <c r="A47" s="3446" t="s">
        <v>1108</v>
      </c>
      <c r="B47" s="3446"/>
      <c r="C47" s="3446"/>
      <c r="D47" s="3446"/>
      <c r="E47" s="3446"/>
      <c r="F47" s="3446"/>
      <c r="G47" s="3446"/>
      <c r="H47" s="3446"/>
      <c r="I47" s="3446"/>
      <c r="J47" s="3446"/>
      <c r="K47" s="3446"/>
      <c r="L47" s="572"/>
      <c r="M47" s="572"/>
      <c r="N47" s="572"/>
      <c r="O47" s="572"/>
      <c r="P47" s="572"/>
      <c r="Q47" s="572"/>
      <c r="R47" s="572"/>
      <c r="S47" s="572"/>
      <c r="T47" s="572"/>
      <c r="U47" s="572"/>
    </row>
    <row r="48" spans="1:22" ht="16.350000000000001" customHeight="1">
      <c r="A48" s="3446"/>
      <c r="B48" s="3446"/>
      <c r="C48" s="3446"/>
      <c r="D48" s="3446"/>
      <c r="E48" s="3446"/>
      <c r="F48" s="3446"/>
      <c r="G48" s="3446"/>
      <c r="H48" s="3446"/>
      <c r="I48" s="3446"/>
      <c r="J48" s="3446"/>
      <c r="K48" s="3446"/>
      <c r="L48" s="572"/>
      <c r="M48" s="572"/>
      <c r="N48" s="572"/>
      <c r="O48" s="572"/>
      <c r="P48" s="572"/>
      <c r="Q48" s="572"/>
      <c r="R48" s="572"/>
      <c r="S48" s="572"/>
      <c r="T48" s="572"/>
      <c r="U48" s="572"/>
    </row>
    <row r="49" spans="1:21" ht="16.350000000000001" customHeight="1">
      <c r="A49" s="1901"/>
      <c r="B49" s="1901"/>
      <c r="C49" s="1901"/>
      <c r="D49" s="1901"/>
      <c r="E49" s="1901"/>
      <c r="F49" s="1901"/>
      <c r="G49" s="1901"/>
      <c r="H49" s="1901"/>
      <c r="I49" s="1901"/>
      <c r="J49" s="1901"/>
      <c r="K49" s="1901"/>
      <c r="L49" s="572"/>
      <c r="M49" s="572"/>
      <c r="N49" s="572"/>
      <c r="O49" s="572"/>
      <c r="P49" s="572"/>
      <c r="Q49" s="572"/>
      <c r="R49" s="572"/>
      <c r="S49" s="572"/>
      <c r="T49" s="572"/>
      <c r="U49" s="572"/>
    </row>
    <row r="50" spans="1:21" ht="16.350000000000001" customHeight="1">
      <c r="A50" s="574"/>
      <c r="B50" s="574"/>
      <c r="C50" s="1903"/>
      <c r="D50" s="1903"/>
      <c r="E50" s="1903"/>
      <c r="F50" s="1903"/>
      <c r="G50" s="1903"/>
      <c r="H50" s="1903"/>
      <c r="I50" s="1903"/>
      <c r="J50" s="1903"/>
      <c r="K50" s="1903"/>
      <c r="L50" s="1903"/>
      <c r="M50" s="1903"/>
      <c r="N50" s="1903"/>
      <c r="O50" s="1903"/>
      <c r="P50" s="1903"/>
      <c r="Q50" s="1903"/>
      <c r="R50" s="1903"/>
      <c r="S50" s="1903"/>
      <c r="T50" s="1903"/>
      <c r="U50" s="1903"/>
    </row>
    <row r="51" spans="1:21" ht="16.350000000000001" customHeight="1">
      <c r="A51" s="3448" t="s">
        <v>1109</v>
      </c>
      <c r="B51" s="3448"/>
      <c r="C51" s="3448"/>
      <c r="D51" s="3448"/>
      <c r="E51" s="3448"/>
      <c r="F51" s="3448"/>
      <c r="G51" s="3448"/>
      <c r="H51" s="3448"/>
      <c r="I51" s="3448"/>
      <c r="J51" s="3448"/>
      <c r="K51" s="3448"/>
      <c r="L51" s="572"/>
      <c r="M51" s="572"/>
      <c r="N51" s="572"/>
      <c r="O51" s="572"/>
      <c r="P51" s="572"/>
      <c r="Q51" s="572"/>
      <c r="R51" s="572"/>
      <c r="S51" s="572"/>
      <c r="T51" s="572"/>
      <c r="U51" s="572"/>
    </row>
    <row r="52" spans="1:21" ht="16.350000000000001" customHeight="1">
      <c r="A52" s="3447" t="s">
        <v>1110</v>
      </c>
      <c r="B52" s="3447"/>
      <c r="C52" s="3447"/>
      <c r="D52" s="3447"/>
      <c r="E52" s="3447"/>
      <c r="F52" s="3447"/>
      <c r="G52" s="3447"/>
      <c r="H52" s="3447"/>
      <c r="I52" s="3447"/>
      <c r="J52" s="3447"/>
      <c r="K52" s="3447"/>
      <c r="L52" s="572"/>
      <c r="M52" s="572"/>
      <c r="N52" s="572"/>
      <c r="O52" s="572"/>
      <c r="P52" s="572"/>
      <c r="Q52" s="572"/>
      <c r="R52" s="572"/>
      <c r="S52" s="572"/>
      <c r="T52" s="572"/>
      <c r="U52" s="572"/>
    </row>
    <row r="53" spans="1:21" ht="16.350000000000001" customHeight="1">
      <c r="A53" s="3447"/>
      <c r="B53" s="3447"/>
      <c r="C53" s="3447"/>
      <c r="D53" s="3447"/>
      <c r="E53" s="3447"/>
      <c r="F53" s="3447"/>
      <c r="G53" s="3447"/>
      <c r="H53" s="3447"/>
      <c r="I53" s="3447"/>
      <c r="J53" s="3447"/>
      <c r="K53" s="3447"/>
      <c r="L53" s="1903"/>
      <c r="M53" s="1903"/>
      <c r="N53" s="1903"/>
      <c r="O53" s="1903"/>
      <c r="P53" s="1903"/>
      <c r="Q53" s="1903"/>
      <c r="R53" s="1903"/>
      <c r="S53" s="1903"/>
      <c r="T53" s="1903"/>
      <c r="U53" s="1903"/>
    </row>
    <row r="54" spans="1:21" ht="16.350000000000001" customHeight="1">
      <c r="A54" s="3447"/>
      <c r="B54" s="3447"/>
      <c r="C54" s="3447"/>
      <c r="D54" s="3447"/>
      <c r="E54" s="3447"/>
      <c r="F54" s="3447"/>
      <c r="G54" s="3447"/>
      <c r="H54" s="3447"/>
      <c r="I54" s="3447"/>
      <c r="J54" s="3447"/>
      <c r="K54" s="3447"/>
      <c r="L54" s="1903"/>
      <c r="M54" s="1903"/>
      <c r="N54" s="1903"/>
      <c r="O54" s="1903"/>
      <c r="P54" s="1903"/>
      <c r="Q54" s="1903"/>
      <c r="R54" s="1903"/>
      <c r="S54" s="1903"/>
      <c r="T54" s="1903"/>
      <c r="U54" s="1903"/>
    </row>
  </sheetData>
  <mergeCells count="24">
    <mergeCell ref="A52:K54"/>
    <mergeCell ref="C27:K28"/>
    <mergeCell ref="C29:K29"/>
    <mergeCell ref="C30:K31"/>
    <mergeCell ref="C32:K33"/>
    <mergeCell ref="C34:K35"/>
    <mergeCell ref="C36:K36"/>
    <mergeCell ref="C37:K39"/>
    <mergeCell ref="C40:K41"/>
    <mergeCell ref="A44:K44"/>
    <mergeCell ref="A47:K48"/>
    <mergeCell ref="A51:K51"/>
    <mergeCell ref="C25:K25"/>
    <mergeCell ref="A2:K2"/>
    <mergeCell ref="I3:K3"/>
    <mergeCell ref="A5:C5"/>
    <mergeCell ref="F7:G7"/>
    <mergeCell ref="F8:G8"/>
    <mergeCell ref="F9:G9"/>
    <mergeCell ref="A11:K14"/>
    <mergeCell ref="A15:K16"/>
    <mergeCell ref="A17:K17"/>
    <mergeCell ref="A20:K20"/>
    <mergeCell ref="C22:K24"/>
  </mergeCells>
  <phoneticPr fontId="14"/>
  <printOptions horizontalCentered="1" verticalCentered="1"/>
  <pageMargins left="0" right="0" top="0.74803149606299213" bottom="0.74803149606299213" header="0.31496062992125984" footer="0.31496062992125984"/>
  <pageSetup paperSize="9" scale="8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37"/>
  <sheetViews>
    <sheetView view="pageBreakPreview" zoomScaleNormal="85" zoomScaleSheetLayoutView="100" workbookViewId="0">
      <selection activeCell="L22" sqref="L22"/>
    </sheetView>
  </sheetViews>
  <sheetFormatPr defaultColWidth="9.6640625" defaultRowHeight="13.2"/>
  <cols>
    <col min="1" max="1" width="1.44140625" style="780" customWidth="1"/>
    <col min="2" max="2" width="22.88671875" style="780" customWidth="1"/>
    <col min="3" max="3" width="5.88671875" style="780" customWidth="1"/>
    <col min="4" max="4" width="10.88671875" style="780" customWidth="1"/>
    <col min="5" max="5" width="7.88671875" style="780" customWidth="1"/>
    <col min="6" max="6" width="9.88671875" style="780" customWidth="1"/>
    <col min="7" max="7" width="22.88671875" style="780" customWidth="1"/>
    <col min="8" max="8" width="6.88671875" style="780" customWidth="1"/>
    <col min="9" max="9" width="3.88671875" style="780" customWidth="1"/>
    <col min="10" max="10" width="1.6640625" style="780" customWidth="1"/>
    <col min="11" max="16384" width="9.6640625" style="780"/>
  </cols>
  <sheetData>
    <row r="1" spans="2:13" ht="17.850000000000001" customHeight="1">
      <c r="B1" s="846" t="s">
        <v>1402</v>
      </c>
      <c r="C1" s="782"/>
      <c r="D1" s="783"/>
      <c r="E1" s="783"/>
      <c r="F1" s="783"/>
      <c r="G1" s="784"/>
      <c r="H1" s="784"/>
      <c r="I1" s="782"/>
      <c r="J1" s="783"/>
    </row>
    <row r="2" spans="2:13" ht="8.1" customHeight="1">
      <c r="B2" s="785"/>
      <c r="C2" s="782"/>
      <c r="D2" s="783"/>
      <c r="E2" s="783"/>
      <c r="F2" s="783"/>
      <c r="G2" s="784"/>
      <c r="H2" s="784"/>
      <c r="I2" s="782"/>
      <c r="J2" s="783"/>
    </row>
    <row r="3" spans="2:13" ht="24" customHeight="1">
      <c r="B3" s="2171" t="s">
        <v>1403</v>
      </c>
      <c r="C3" s="2172"/>
      <c r="D3" s="2172"/>
      <c r="E3" s="2172"/>
      <c r="F3" s="2172"/>
      <c r="G3" s="2172"/>
      <c r="H3" s="2172"/>
      <c r="I3" s="2172"/>
      <c r="J3" s="787"/>
    </row>
    <row r="4" spans="2:13" ht="8.1" customHeight="1">
      <c r="B4" s="832"/>
      <c r="C4" s="832"/>
      <c r="D4" s="832"/>
      <c r="E4" s="832"/>
      <c r="F4" s="832"/>
      <c r="G4" s="832"/>
      <c r="H4" s="832"/>
      <c r="I4" s="832"/>
    </row>
    <row r="5" spans="2:13" ht="18" customHeight="1">
      <c r="B5" s="788"/>
      <c r="C5" s="788"/>
      <c r="D5" s="788"/>
      <c r="E5" s="788"/>
      <c r="F5" s="788"/>
      <c r="G5" s="2175">
        <v>45413</v>
      </c>
      <c r="H5" s="2175"/>
      <c r="I5" s="1891"/>
      <c r="J5" s="1891"/>
      <c r="K5" s="1891"/>
      <c r="L5" s="1891"/>
      <c r="M5" s="1891"/>
    </row>
    <row r="6" spans="2:13" ht="25.35" customHeight="1">
      <c r="B6" s="839" t="str">
        <f>入力シート!C5</f>
        <v>久留米市長</v>
      </c>
      <c r="C6" s="790" t="s">
        <v>2088</v>
      </c>
      <c r="D6" s="786"/>
      <c r="E6" s="786"/>
      <c r="F6" s="786"/>
      <c r="G6" s="786"/>
      <c r="H6" s="786"/>
      <c r="I6" s="786"/>
      <c r="J6" s="786"/>
    </row>
    <row r="7" spans="2:13" ht="18" customHeight="1">
      <c r="B7" s="788"/>
      <c r="C7" s="788"/>
      <c r="D7" s="790" t="s">
        <v>1404</v>
      </c>
      <c r="E7" s="2173" t="s">
        <v>1417</v>
      </c>
      <c r="F7" s="2173"/>
      <c r="G7" s="2174" t="str">
        <f>入力シート!C25</f>
        <v>久留米市〇〇町１２３</v>
      </c>
      <c r="H7" s="2174"/>
      <c r="I7" s="2174"/>
      <c r="J7" s="789"/>
    </row>
    <row r="8" spans="2:13" ht="18" customHeight="1">
      <c r="B8" s="788"/>
      <c r="C8" s="788"/>
      <c r="D8" s="788"/>
      <c r="E8" s="2173" t="s">
        <v>1405</v>
      </c>
      <c r="F8" s="2173"/>
      <c r="G8" s="2174" t="str">
        <f>入力シート!C26</f>
        <v>(株）○○○○建設</v>
      </c>
      <c r="H8" s="2174"/>
      <c r="I8" s="2174"/>
      <c r="J8" s="789"/>
    </row>
    <row r="9" spans="2:13" ht="18" customHeight="1">
      <c r="B9" s="788"/>
      <c r="C9" s="788"/>
      <c r="D9" s="788"/>
      <c r="E9" s="2173" t="s">
        <v>1418</v>
      </c>
      <c r="F9" s="2173"/>
      <c r="G9" s="2174" t="str">
        <f>入力シート!C27</f>
        <v>代表取締役　久留米一郎</v>
      </c>
      <c r="H9" s="2174"/>
      <c r="I9" s="786" t="s">
        <v>1391</v>
      </c>
      <c r="J9" s="789"/>
    </row>
    <row r="10" spans="2:13" ht="18" customHeight="1">
      <c r="B10" s="788"/>
      <c r="C10" s="788"/>
      <c r="D10" s="788"/>
      <c r="E10" s="2173" t="s">
        <v>1378</v>
      </c>
      <c r="F10" s="2173"/>
      <c r="G10" s="2174" t="str">
        <f>入力シート!C28</f>
        <v>0942-12-○○○○</v>
      </c>
      <c r="H10" s="2174"/>
      <c r="I10" s="2174"/>
      <c r="J10" s="789"/>
    </row>
    <row r="11" spans="2:13" ht="18" customHeight="1">
      <c r="B11" s="2176" t="s">
        <v>1406</v>
      </c>
      <c r="C11" s="2176"/>
      <c r="D11" s="2176"/>
      <c r="E11" s="2176"/>
      <c r="F11" s="2176"/>
      <c r="G11" s="2176"/>
      <c r="H11" s="2176"/>
      <c r="I11" s="2176"/>
      <c r="J11" s="792"/>
    </row>
    <row r="12" spans="2:13" ht="30" customHeight="1">
      <c r="B12" s="840" t="s">
        <v>1319</v>
      </c>
      <c r="C12" s="2177" t="str">
        <f>入力シート!C10</f>
        <v>○○校区道路改良工事</v>
      </c>
      <c r="D12" s="2177"/>
      <c r="E12" s="2177"/>
      <c r="F12" s="2177"/>
      <c r="G12" s="2177"/>
      <c r="H12" s="2177"/>
      <c r="I12" s="2177"/>
    </row>
    <row r="13" spans="2:13" ht="30" customHeight="1">
      <c r="B13" s="841" t="s">
        <v>1320</v>
      </c>
      <c r="C13" s="2178" t="str">
        <f>入力シート!C12</f>
        <v>久留米市○○町</v>
      </c>
      <c r="D13" s="2179"/>
      <c r="E13" s="2179"/>
      <c r="F13" s="2179"/>
      <c r="G13" s="2179"/>
      <c r="H13" s="2179"/>
      <c r="I13" s="2180"/>
    </row>
    <row r="14" spans="2:13" ht="20.100000000000001" customHeight="1">
      <c r="B14" s="2181" t="s">
        <v>1321</v>
      </c>
      <c r="C14" s="793"/>
      <c r="D14" s="2183" t="str">
        <f>TEXT(入力シート!C14,"令和　　　e　年　　　m　月　　　d　日")</f>
        <v>令和   6 年   4 月   2 日</v>
      </c>
      <c r="E14" s="2183"/>
      <c r="F14" s="2183"/>
      <c r="G14" s="2183"/>
      <c r="H14" s="800" t="s">
        <v>1133</v>
      </c>
      <c r="I14" s="795"/>
    </row>
    <row r="15" spans="2:13" ht="20.100000000000001" customHeight="1">
      <c r="B15" s="2182"/>
      <c r="C15" s="796"/>
      <c r="D15" s="2184" t="str">
        <f>TEXT(入力シート!C15,"令和　　　e　年　　　m　月　　　d　日")</f>
        <v>令和   6 年   6 月   30 日</v>
      </c>
      <c r="E15" s="2184"/>
      <c r="F15" s="2184"/>
      <c r="G15" s="2184"/>
      <c r="H15" s="801" t="s">
        <v>260</v>
      </c>
      <c r="I15" s="798"/>
    </row>
    <row r="16" spans="2:13" ht="30" customHeight="1">
      <c r="B16" s="841" t="s">
        <v>1324</v>
      </c>
      <c r="C16" s="842"/>
      <c r="D16" s="2187">
        <f>入力シート!C24</f>
        <v>13000000</v>
      </c>
      <c r="E16" s="2188"/>
      <c r="F16" s="2188"/>
      <c r="G16" s="843" t="s">
        <v>608</v>
      </c>
      <c r="H16" s="843"/>
      <c r="I16" s="835"/>
    </row>
    <row r="17" spans="2:10" ht="30" customHeight="1">
      <c r="B17" s="2181" t="s">
        <v>1393</v>
      </c>
      <c r="C17" s="833" t="s">
        <v>1339</v>
      </c>
      <c r="D17" s="2186"/>
      <c r="E17" s="2186"/>
      <c r="F17" s="2186"/>
      <c r="G17" s="2186"/>
      <c r="H17" s="800"/>
      <c r="I17" s="795"/>
    </row>
    <row r="18" spans="2:10" ht="30" customHeight="1">
      <c r="B18" s="2185"/>
      <c r="C18" s="834" t="s">
        <v>1328</v>
      </c>
      <c r="D18" s="2179" t="str">
        <f>入力シート!C16</f>
        <v>久留米次郎</v>
      </c>
      <c r="E18" s="2179"/>
      <c r="F18" s="2179"/>
      <c r="G18" s="2179"/>
      <c r="H18" s="838"/>
      <c r="I18" s="835"/>
    </row>
    <row r="19" spans="2:10" ht="30" customHeight="1">
      <c r="B19" s="2182"/>
      <c r="C19" s="796"/>
      <c r="D19" s="2189">
        <f>入力シート!C17</f>
        <v>25934</v>
      </c>
      <c r="E19" s="2189"/>
      <c r="F19" s="2189"/>
      <c r="G19" s="875" t="s">
        <v>1491</v>
      </c>
      <c r="H19" s="844"/>
      <c r="I19" s="798"/>
    </row>
    <row r="20" spans="2:10" ht="30" customHeight="1">
      <c r="B20" s="2181" t="s">
        <v>1394</v>
      </c>
      <c r="C20" s="833" t="s">
        <v>1339</v>
      </c>
      <c r="D20" s="2186"/>
      <c r="E20" s="2186"/>
      <c r="F20" s="2186"/>
      <c r="G20" s="2186"/>
      <c r="H20" s="800"/>
      <c r="I20" s="795"/>
    </row>
    <row r="21" spans="2:10" ht="30" customHeight="1">
      <c r="B21" s="2185"/>
      <c r="C21" s="834" t="s">
        <v>1328</v>
      </c>
      <c r="D21" s="2179" t="str">
        <f>入力シート!C20</f>
        <v>久留米三郎</v>
      </c>
      <c r="E21" s="2179"/>
      <c r="F21" s="2179"/>
      <c r="G21" s="2179"/>
      <c r="H21" s="838"/>
      <c r="I21" s="835"/>
    </row>
    <row r="22" spans="2:10" ht="30" customHeight="1">
      <c r="B22" s="2182"/>
      <c r="C22" s="796"/>
      <c r="D22" s="2189">
        <f>入力シート!C21</f>
        <v>26331</v>
      </c>
      <c r="E22" s="2189"/>
      <c r="F22" s="2189"/>
      <c r="G22" s="875" t="s">
        <v>1491</v>
      </c>
      <c r="H22" s="844"/>
      <c r="I22" s="798"/>
    </row>
    <row r="23" spans="2:10" ht="13.5" customHeight="1">
      <c r="B23" s="836"/>
      <c r="C23" s="837"/>
      <c r="D23" s="837"/>
      <c r="E23" s="785"/>
      <c r="F23" s="785"/>
      <c r="G23" s="785"/>
      <c r="H23" s="785"/>
      <c r="I23" s="837"/>
    </row>
    <row r="24" spans="2:10" ht="14.4">
      <c r="B24" s="2190" t="s">
        <v>1407</v>
      </c>
      <c r="C24" s="2190"/>
      <c r="D24" s="2190"/>
      <c r="E24" s="2190"/>
      <c r="F24" s="2190"/>
      <c r="G24" s="2190"/>
      <c r="H24" s="2190"/>
      <c r="I24" s="2190"/>
    </row>
    <row r="25" spans="2:10" ht="14.4">
      <c r="B25" s="2190" t="s">
        <v>1408</v>
      </c>
      <c r="C25" s="2190"/>
      <c r="D25" s="2190"/>
      <c r="E25" s="2190"/>
      <c r="F25" s="2190"/>
      <c r="G25" s="2190"/>
      <c r="H25" s="2190"/>
      <c r="I25" s="2190"/>
    </row>
    <row r="26" spans="2:10" ht="13.5" customHeight="1"/>
    <row r="27" spans="2:10" ht="18" customHeight="1">
      <c r="B27" s="2176" t="s">
        <v>1409</v>
      </c>
      <c r="C27" s="2191"/>
      <c r="D27" s="2191"/>
      <c r="E27" s="2191"/>
      <c r="F27" s="2191"/>
      <c r="G27" s="2191"/>
      <c r="H27" s="2191"/>
      <c r="I27" s="2191"/>
      <c r="J27" s="792"/>
    </row>
    <row r="28" spans="2:10" ht="30" customHeight="1">
      <c r="B28" s="840"/>
      <c r="C28" s="2195" t="s">
        <v>1410</v>
      </c>
      <c r="D28" s="2196"/>
      <c r="E28" s="2196"/>
      <c r="F28" s="2196"/>
      <c r="G28" s="2195" t="s">
        <v>1411</v>
      </c>
      <c r="H28" s="2196"/>
      <c r="I28" s="2197"/>
    </row>
    <row r="29" spans="2:10" ht="30" customHeight="1">
      <c r="B29" s="841" t="s">
        <v>1412</v>
      </c>
      <c r="C29" s="2192"/>
      <c r="D29" s="2193"/>
      <c r="E29" s="2193"/>
      <c r="F29" s="2193"/>
      <c r="G29" s="2192"/>
      <c r="H29" s="2193"/>
      <c r="I29" s="2194"/>
    </row>
    <row r="30" spans="2:10" ht="30" customHeight="1">
      <c r="B30" s="841" t="s">
        <v>1413</v>
      </c>
      <c r="C30" s="2192"/>
      <c r="D30" s="2193"/>
      <c r="E30" s="2193"/>
      <c r="F30" s="2193"/>
      <c r="G30" s="2192"/>
      <c r="H30" s="2193"/>
      <c r="I30" s="2194"/>
    </row>
    <row r="31" spans="2:10" ht="30" customHeight="1">
      <c r="B31" s="841" t="s">
        <v>1414</v>
      </c>
      <c r="C31" s="2192"/>
      <c r="D31" s="2193"/>
      <c r="E31" s="2193"/>
      <c r="F31" s="2193"/>
      <c r="G31" s="2192"/>
      <c r="H31" s="2193"/>
      <c r="I31" s="2194"/>
    </row>
    <row r="32" spans="2:10" ht="20.100000000000001" customHeight="1">
      <c r="B32" s="2181" t="s">
        <v>1415</v>
      </c>
      <c r="C32" s="2200" t="s">
        <v>1420</v>
      </c>
      <c r="D32" s="2186"/>
      <c r="E32" s="2186"/>
      <c r="F32" s="794" t="s">
        <v>1133</v>
      </c>
      <c r="G32" s="853" t="s">
        <v>1420</v>
      </c>
      <c r="H32" s="794" t="s">
        <v>1133</v>
      </c>
      <c r="I32" s="795"/>
    </row>
    <row r="33" spans="2:10" ht="20.100000000000001" customHeight="1">
      <c r="B33" s="2182"/>
      <c r="C33" s="2201" t="s">
        <v>1420</v>
      </c>
      <c r="D33" s="2202"/>
      <c r="E33" s="2202"/>
      <c r="F33" s="797" t="s">
        <v>260</v>
      </c>
      <c r="G33" s="854" t="s">
        <v>1420</v>
      </c>
      <c r="H33" s="797" t="s">
        <v>260</v>
      </c>
      <c r="I33" s="798"/>
    </row>
    <row r="34" spans="2:10" ht="30" customHeight="1">
      <c r="B34" s="841" t="s">
        <v>1324</v>
      </c>
      <c r="C34" s="2192"/>
      <c r="D34" s="2193"/>
      <c r="E34" s="2193"/>
      <c r="F34" s="845" t="s">
        <v>608</v>
      </c>
      <c r="G34" s="802"/>
      <c r="H34" s="843" t="s">
        <v>608</v>
      </c>
      <c r="I34" s="835"/>
    </row>
    <row r="35" spans="2:10" ht="13.5" customHeight="1"/>
    <row r="36" spans="2:10" ht="20.100000000000001" customHeight="1">
      <c r="B36" s="2176" t="s">
        <v>1416</v>
      </c>
      <c r="C36" s="2191"/>
      <c r="D36" s="2191"/>
      <c r="E36" s="2191"/>
      <c r="F36" s="2191"/>
      <c r="G36" s="2191"/>
      <c r="H36" s="2191"/>
      <c r="I36" s="2191"/>
      <c r="J36" s="792"/>
    </row>
    <row r="37" spans="2:10" ht="20.100000000000001" customHeight="1">
      <c r="B37" s="2198" t="s">
        <v>1421</v>
      </c>
      <c r="C37" s="2199"/>
      <c r="D37" s="2199"/>
      <c r="E37" s="2199"/>
      <c r="F37" s="2199"/>
      <c r="G37" s="2199"/>
      <c r="H37" s="2199"/>
      <c r="I37" s="2199"/>
    </row>
  </sheetData>
  <mergeCells count="42">
    <mergeCell ref="B27:I27"/>
    <mergeCell ref="G29:I29"/>
    <mergeCell ref="G28:I28"/>
    <mergeCell ref="B36:I36"/>
    <mergeCell ref="B37:I37"/>
    <mergeCell ref="C28:F28"/>
    <mergeCell ref="C29:F29"/>
    <mergeCell ref="B32:B33"/>
    <mergeCell ref="C34:E34"/>
    <mergeCell ref="C32:E32"/>
    <mergeCell ref="C33:E33"/>
    <mergeCell ref="G30:I30"/>
    <mergeCell ref="G31:I31"/>
    <mergeCell ref="C30:F30"/>
    <mergeCell ref="C31:F31"/>
    <mergeCell ref="B20:B22"/>
    <mergeCell ref="D20:G20"/>
    <mergeCell ref="D21:G21"/>
    <mergeCell ref="B24:I24"/>
    <mergeCell ref="B25:I25"/>
    <mergeCell ref="D22:F22"/>
    <mergeCell ref="B17:B19"/>
    <mergeCell ref="D17:G17"/>
    <mergeCell ref="D18:G18"/>
    <mergeCell ref="D16:F16"/>
    <mergeCell ref="D19:F19"/>
    <mergeCell ref="C12:I12"/>
    <mergeCell ref="C13:I13"/>
    <mergeCell ref="B14:B15"/>
    <mergeCell ref="D14:G14"/>
    <mergeCell ref="D15:G15"/>
    <mergeCell ref="G10:I10"/>
    <mergeCell ref="E8:F8"/>
    <mergeCell ref="E9:F9"/>
    <mergeCell ref="E10:F10"/>
    <mergeCell ref="B11:I11"/>
    <mergeCell ref="B3:I3"/>
    <mergeCell ref="E7:F7"/>
    <mergeCell ref="G7:I7"/>
    <mergeCell ref="G8:I8"/>
    <mergeCell ref="G9:H9"/>
    <mergeCell ref="G5:H5"/>
  </mergeCells>
  <phoneticPr fontId="14"/>
  <printOptions horizontalCentered="1"/>
  <pageMargins left="0.55118110236220474" right="0.35433070866141736" top="0.59055118110236227" bottom="0.39370078740157483" header="0.51181102362204722" footer="0.51181102362204722"/>
  <pageSetup paperSize="9" scale="9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86"/>
  <sheetViews>
    <sheetView view="pageBreakPreview" zoomScale="80" zoomScaleNormal="100" zoomScaleSheetLayoutView="80" workbookViewId="0">
      <selection activeCell="B16" sqref="B16:E17"/>
    </sheetView>
  </sheetViews>
  <sheetFormatPr defaultRowHeight="13.2"/>
  <cols>
    <col min="1" max="1" width="4.6640625" style="321" customWidth="1"/>
    <col min="2" max="5" width="5.6640625" style="321" customWidth="1"/>
    <col min="6" max="8" width="2.6640625" style="321" customWidth="1"/>
    <col min="9" max="9" width="4.6640625" style="321" customWidth="1"/>
    <col min="10" max="12" width="6.6640625" style="321" customWidth="1"/>
    <col min="13" max="13" width="13.44140625" style="321" customWidth="1"/>
    <col min="14" max="15" width="13.88671875" style="321" customWidth="1"/>
    <col min="16" max="18" width="20.33203125" style="321" customWidth="1"/>
    <col min="19" max="19" width="12.6640625" style="321" customWidth="1"/>
    <col min="20" max="20" width="10.6640625" style="321" customWidth="1"/>
    <col min="21" max="21" width="4" style="298" customWidth="1"/>
    <col min="22" max="252" width="9" style="298"/>
    <col min="253" max="253" width="4.6640625" style="298" customWidth="1"/>
    <col min="254" max="257" width="5.6640625" style="298" customWidth="1"/>
    <col min="258" max="260" width="2.6640625" style="298" customWidth="1"/>
    <col min="261" max="261" width="4.6640625" style="298" customWidth="1"/>
    <col min="262" max="264" width="6.6640625" style="298" customWidth="1"/>
    <col min="265" max="265" width="13.44140625" style="298" customWidth="1"/>
    <col min="266" max="267" width="13.88671875" style="298" customWidth="1"/>
    <col min="268" max="268" width="17.6640625" style="298" customWidth="1"/>
    <col min="269" max="269" width="3.88671875" style="298" customWidth="1"/>
    <col min="270" max="270" width="2.33203125" style="298" customWidth="1"/>
    <col min="271" max="271" width="2.44140625" style="298" customWidth="1"/>
    <col min="272" max="272" width="5.6640625" style="298" customWidth="1"/>
    <col min="273" max="273" width="4.109375" style="298" customWidth="1"/>
    <col min="274" max="274" width="17.6640625" style="298" customWidth="1"/>
    <col min="275" max="275" width="12.6640625" style="298" customWidth="1"/>
    <col min="276" max="276" width="10.6640625" style="298" customWidth="1"/>
    <col min="277" max="277" width="12.109375" style="298" customWidth="1"/>
    <col min="278" max="508" width="9" style="298"/>
    <col min="509" max="509" width="4.6640625" style="298" customWidth="1"/>
    <col min="510" max="513" width="5.6640625" style="298" customWidth="1"/>
    <col min="514" max="516" width="2.6640625" style="298" customWidth="1"/>
    <col min="517" max="517" width="4.6640625" style="298" customWidth="1"/>
    <col min="518" max="520" width="6.6640625" style="298" customWidth="1"/>
    <col min="521" max="521" width="13.44140625" style="298" customWidth="1"/>
    <col min="522" max="523" width="13.88671875" style="298" customWidth="1"/>
    <col min="524" max="524" width="17.6640625" style="298" customWidth="1"/>
    <col min="525" max="525" width="3.88671875" style="298" customWidth="1"/>
    <col min="526" max="526" width="2.33203125" style="298" customWidth="1"/>
    <col min="527" max="527" width="2.44140625" style="298" customWidth="1"/>
    <col min="528" max="528" width="5.6640625" style="298" customWidth="1"/>
    <col min="529" max="529" width="4.109375" style="298" customWidth="1"/>
    <col min="530" max="530" width="17.6640625" style="298" customWidth="1"/>
    <col min="531" max="531" width="12.6640625" style="298" customWidth="1"/>
    <col min="532" max="532" width="10.6640625" style="298" customWidth="1"/>
    <col min="533" max="533" width="12.109375" style="298" customWidth="1"/>
    <col min="534" max="764" width="9" style="298"/>
    <col min="765" max="765" width="4.6640625" style="298" customWidth="1"/>
    <col min="766" max="769" width="5.6640625" style="298" customWidth="1"/>
    <col min="770" max="772" width="2.6640625" style="298" customWidth="1"/>
    <col min="773" max="773" width="4.6640625" style="298" customWidth="1"/>
    <col min="774" max="776" width="6.6640625" style="298" customWidth="1"/>
    <col min="777" max="777" width="13.44140625" style="298" customWidth="1"/>
    <col min="778" max="779" width="13.88671875" style="298" customWidth="1"/>
    <col min="780" max="780" width="17.6640625" style="298" customWidth="1"/>
    <col min="781" max="781" width="3.88671875" style="298" customWidth="1"/>
    <col min="782" max="782" width="2.33203125" style="298" customWidth="1"/>
    <col min="783" max="783" width="2.44140625" style="298" customWidth="1"/>
    <col min="784" max="784" width="5.6640625" style="298" customWidth="1"/>
    <col min="785" max="785" width="4.109375" style="298" customWidth="1"/>
    <col min="786" max="786" width="17.6640625" style="298" customWidth="1"/>
    <col min="787" max="787" width="12.6640625" style="298" customWidth="1"/>
    <col min="788" max="788" width="10.6640625" style="298" customWidth="1"/>
    <col min="789" max="789" width="12.109375" style="298" customWidth="1"/>
    <col min="790" max="1020" width="9" style="298"/>
    <col min="1021" max="1021" width="4.6640625" style="298" customWidth="1"/>
    <col min="1022" max="1025" width="5.6640625" style="298" customWidth="1"/>
    <col min="1026" max="1028" width="2.6640625" style="298" customWidth="1"/>
    <col min="1029" max="1029" width="4.6640625" style="298" customWidth="1"/>
    <col min="1030" max="1032" width="6.6640625" style="298" customWidth="1"/>
    <col min="1033" max="1033" width="13.44140625" style="298" customWidth="1"/>
    <col min="1034" max="1035" width="13.88671875" style="298" customWidth="1"/>
    <col min="1036" max="1036" width="17.6640625" style="298" customWidth="1"/>
    <col min="1037" max="1037" width="3.88671875" style="298" customWidth="1"/>
    <col min="1038" max="1038" width="2.33203125" style="298" customWidth="1"/>
    <col min="1039" max="1039" width="2.44140625" style="298" customWidth="1"/>
    <col min="1040" max="1040" width="5.6640625" style="298" customWidth="1"/>
    <col min="1041" max="1041" width="4.109375" style="298" customWidth="1"/>
    <col min="1042" max="1042" width="17.6640625" style="298" customWidth="1"/>
    <col min="1043" max="1043" width="12.6640625" style="298" customWidth="1"/>
    <col min="1044" max="1044" width="10.6640625" style="298" customWidth="1"/>
    <col min="1045" max="1045" width="12.109375" style="298" customWidth="1"/>
    <col min="1046" max="1276" width="9" style="298"/>
    <col min="1277" max="1277" width="4.6640625" style="298" customWidth="1"/>
    <col min="1278" max="1281" width="5.6640625" style="298" customWidth="1"/>
    <col min="1282" max="1284" width="2.6640625" style="298" customWidth="1"/>
    <col min="1285" max="1285" width="4.6640625" style="298" customWidth="1"/>
    <col min="1286" max="1288" width="6.6640625" style="298" customWidth="1"/>
    <col min="1289" max="1289" width="13.44140625" style="298" customWidth="1"/>
    <col min="1290" max="1291" width="13.88671875" style="298" customWidth="1"/>
    <col min="1292" max="1292" width="17.6640625" style="298" customWidth="1"/>
    <col min="1293" max="1293" width="3.88671875" style="298" customWidth="1"/>
    <col min="1294" max="1294" width="2.33203125" style="298" customWidth="1"/>
    <col min="1295" max="1295" width="2.44140625" style="298" customWidth="1"/>
    <col min="1296" max="1296" width="5.6640625" style="298" customWidth="1"/>
    <col min="1297" max="1297" width="4.109375" style="298" customWidth="1"/>
    <col min="1298" max="1298" width="17.6640625" style="298" customWidth="1"/>
    <col min="1299" max="1299" width="12.6640625" style="298" customWidth="1"/>
    <col min="1300" max="1300" width="10.6640625" style="298" customWidth="1"/>
    <col min="1301" max="1301" width="12.109375" style="298" customWidth="1"/>
    <col min="1302" max="1532" width="9" style="298"/>
    <col min="1533" max="1533" width="4.6640625" style="298" customWidth="1"/>
    <col min="1534" max="1537" width="5.6640625" style="298" customWidth="1"/>
    <col min="1538" max="1540" width="2.6640625" style="298" customWidth="1"/>
    <col min="1541" max="1541" width="4.6640625" style="298" customWidth="1"/>
    <col min="1542" max="1544" width="6.6640625" style="298" customWidth="1"/>
    <col min="1545" max="1545" width="13.44140625" style="298" customWidth="1"/>
    <col min="1546" max="1547" width="13.88671875" style="298" customWidth="1"/>
    <col min="1548" max="1548" width="17.6640625" style="298" customWidth="1"/>
    <col min="1549" max="1549" width="3.88671875" style="298" customWidth="1"/>
    <col min="1550" max="1550" width="2.33203125" style="298" customWidth="1"/>
    <col min="1551" max="1551" width="2.44140625" style="298" customWidth="1"/>
    <col min="1552" max="1552" width="5.6640625" style="298" customWidth="1"/>
    <col min="1553" max="1553" width="4.109375" style="298" customWidth="1"/>
    <col min="1554" max="1554" width="17.6640625" style="298" customWidth="1"/>
    <col min="1555" max="1555" width="12.6640625" style="298" customWidth="1"/>
    <col min="1556" max="1556" width="10.6640625" style="298" customWidth="1"/>
    <col min="1557" max="1557" width="12.109375" style="298" customWidth="1"/>
    <col min="1558" max="1788" width="9" style="298"/>
    <col min="1789" max="1789" width="4.6640625" style="298" customWidth="1"/>
    <col min="1790" max="1793" width="5.6640625" style="298" customWidth="1"/>
    <col min="1794" max="1796" width="2.6640625" style="298" customWidth="1"/>
    <col min="1797" max="1797" width="4.6640625" style="298" customWidth="1"/>
    <col min="1798" max="1800" width="6.6640625" style="298" customWidth="1"/>
    <col min="1801" max="1801" width="13.44140625" style="298" customWidth="1"/>
    <col min="1802" max="1803" width="13.88671875" style="298" customWidth="1"/>
    <col min="1804" max="1804" width="17.6640625" style="298" customWidth="1"/>
    <col min="1805" max="1805" width="3.88671875" style="298" customWidth="1"/>
    <col min="1806" max="1806" width="2.33203125" style="298" customWidth="1"/>
    <col min="1807" max="1807" width="2.44140625" style="298" customWidth="1"/>
    <col min="1808" max="1808" width="5.6640625" style="298" customWidth="1"/>
    <col min="1809" max="1809" width="4.109375" style="298" customWidth="1"/>
    <col min="1810" max="1810" width="17.6640625" style="298" customWidth="1"/>
    <col min="1811" max="1811" width="12.6640625" style="298" customWidth="1"/>
    <col min="1812" max="1812" width="10.6640625" style="298" customWidth="1"/>
    <col min="1813" max="1813" width="12.109375" style="298" customWidth="1"/>
    <col min="1814" max="2044" width="9" style="298"/>
    <col min="2045" max="2045" width="4.6640625" style="298" customWidth="1"/>
    <col min="2046" max="2049" width="5.6640625" style="298" customWidth="1"/>
    <col min="2050" max="2052" width="2.6640625" style="298" customWidth="1"/>
    <col min="2053" max="2053" width="4.6640625" style="298" customWidth="1"/>
    <col min="2054" max="2056" width="6.6640625" style="298" customWidth="1"/>
    <col min="2057" max="2057" width="13.44140625" style="298" customWidth="1"/>
    <col min="2058" max="2059" width="13.88671875" style="298" customWidth="1"/>
    <col min="2060" max="2060" width="17.6640625" style="298" customWidth="1"/>
    <col min="2061" max="2061" width="3.88671875" style="298" customWidth="1"/>
    <col min="2062" max="2062" width="2.33203125" style="298" customWidth="1"/>
    <col min="2063" max="2063" width="2.44140625" style="298" customWidth="1"/>
    <col min="2064" max="2064" width="5.6640625" style="298" customWidth="1"/>
    <col min="2065" max="2065" width="4.109375" style="298" customWidth="1"/>
    <col min="2066" max="2066" width="17.6640625" style="298" customWidth="1"/>
    <col min="2067" max="2067" width="12.6640625" style="298" customWidth="1"/>
    <col min="2068" max="2068" width="10.6640625" style="298" customWidth="1"/>
    <col min="2069" max="2069" width="12.109375" style="298" customWidth="1"/>
    <col min="2070" max="2300" width="9" style="298"/>
    <col min="2301" max="2301" width="4.6640625" style="298" customWidth="1"/>
    <col min="2302" max="2305" width="5.6640625" style="298" customWidth="1"/>
    <col min="2306" max="2308" width="2.6640625" style="298" customWidth="1"/>
    <col min="2309" max="2309" width="4.6640625" style="298" customWidth="1"/>
    <col min="2310" max="2312" width="6.6640625" style="298" customWidth="1"/>
    <col min="2313" max="2313" width="13.44140625" style="298" customWidth="1"/>
    <col min="2314" max="2315" width="13.88671875" style="298" customWidth="1"/>
    <col min="2316" max="2316" width="17.6640625" style="298" customWidth="1"/>
    <col min="2317" max="2317" width="3.88671875" style="298" customWidth="1"/>
    <col min="2318" max="2318" width="2.33203125" style="298" customWidth="1"/>
    <col min="2319" max="2319" width="2.44140625" style="298" customWidth="1"/>
    <col min="2320" max="2320" width="5.6640625" style="298" customWidth="1"/>
    <col min="2321" max="2321" width="4.109375" style="298" customWidth="1"/>
    <col min="2322" max="2322" width="17.6640625" style="298" customWidth="1"/>
    <col min="2323" max="2323" width="12.6640625" style="298" customWidth="1"/>
    <col min="2324" max="2324" width="10.6640625" style="298" customWidth="1"/>
    <col min="2325" max="2325" width="12.109375" style="298" customWidth="1"/>
    <col min="2326" max="2556" width="9" style="298"/>
    <col min="2557" max="2557" width="4.6640625" style="298" customWidth="1"/>
    <col min="2558" max="2561" width="5.6640625" style="298" customWidth="1"/>
    <col min="2562" max="2564" width="2.6640625" style="298" customWidth="1"/>
    <col min="2565" max="2565" width="4.6640625" style="298" customWidth="1"/>
    <col min="2566" max="2568" width="6.6640625" style="298" customWidth="1"/>
    <col min="2569" max="2569" width="13.44140625" style="298" customWidth="1"/>
    <col min="2570" max="2571" width="13.88671875" style="298" customWidth="1"/>
    <col min="2572" max="2572" width="17.6640625" style="298" customWidth="1"/>
    <col min="2573" max="2573" width="3.88671875" style="298" customWidth="1"/>
    <col min="2574" max="2574" width="2.33203125" style="298" customWidth="1"/>
    <col min="2575" max="2575" width="2.44140625" style="298" customWidth="1"/>
    <col min="2576" max="2576" width="5.6640625" style="298" customWidth="1"/>
    <col min="2577" max="2577" width="4.109375" style="298" customWidth="1"/>
    <col min="2578" max="2578" width="17.6640625" style="298" customWidth="1"/>
    <col min="2579" max="2579" width="12.6640625" style="298" customWidth="1"/>
    <col min="2580" max="2580" width="10.6640625" style="298" customWidth="1"/>
    <col min="2581" max="2581" width="12.109375" style="298" customWidth="1"/>
    <col min="2582" max="2812" width="9" style="298"/>
    <col min="2813" max="2813" width="4.6640625" style="298" customWidth="1"/>
    <col min="2814" max="2817" width="5.6640625" style="298" customWidth="1"/>
    <col min="2818" max="2820" width="2.6640625" style="298" customWidth="1"/>
    <col min="2821" max="2821" width="4.6640625" style="298" customWidth="1"/>
    <col min="2822" max="2824" width="6.6640625" style="298" customWidth="1"/>
    <col min="2825" max="2825" width="13.44140625" style="298" customWidth="1"/>
    <col min="2826" max="2827" width="13.88671875" style="298" customWidth="1"/>
    <col min="2828" max="2828" width="17.6640625" style="298" customWidth="1"/>
    <col min="2829" max="2829" width="3.88671875" style="298" customWidth="1"/>
    <col min="2830" max="2830" width="2.33203125" style="298" customWidth="1"/>
    <col min="2831" max="2831" width="2.44140625" style="298" customWidth="1"/>
    <col min="2832" max="2832" width="5.6640625" style="298" customWidth="1"/>
    <col min="2833" max="2833" width="4.109375" style="298" customWidth="1"/>
    <col min="2834" max="2834" width="17.6640625" style="298" customWidth="1"/>
    <col min="2835" max="2835" width="12.6640625" style="298" customWidth="1"/>
    <col min="2836" max="2836" width="10.6640625" style="298" customWidth="1"/>
    <col min="2837" max="2837" width="12.109375" style="298" customWidth="1"/>
    <col min="2838" max="3068" width="9" style="298"/>
    <col min="3069" max="3069" width="4.6640625" style="298" customWidth="1"/>
    <col min="3070" max="3073" width="5.6640625" style="298" customWidth="1"/>
    <col min="3074" max="3076" width="2.6640625" style="298" customWidth="1"/>
    <col min="3077" max="3077" width="4.6640625" style="298" customWidth="1"/>
    <col min="3078" max="3080" width="6.6640625" style="298" customWidth="1"/>
    <col min="3081" max="3081" width="13.44140625" style="298" customWidth="1"/>
    <col min="3082" max="3083" width="13.88671875" style="298" customWidth="1"/>
    <col min="3084" max="3084" width="17.6640625" style="298" customWidth="1"/>
    <col min="3085" max="3085" width="3.88671875" style="298" customWidth="1"/>
    <col min="3086" max="3086" width="2.33203125" style="298" customWidth="1"/>
    <col min="3087" max="3087" width="2.44140625" style="298" customWidth="1"/>
    <col min="3088" max="3088" width="5.6640625" style="298" customWidth="1"/>
    <col min="3089" max="3089" width="4.109375" style="298" customWidth="1"/>
    <col min="3090" max="3090" width="17.6640625" style="298" customWidth="1"/>
    <col min="3091" max="3091" width="12.6640625" style="298" customWidth="1"/>
    <col min="3092" max="3092" width="10.6640625" style="298" customWidth="1"/>
    <col min="3093" max="3093" width="12.109375" style="298" customWidth="1"/>
    <col min="3094" max="3324" width="9" style="298"/>
    <col min="3325" max="3325" width="4.6640625" style="298" customWidth="1"/>
    <col min="3326" max="3329" width="5.6640625" style="298" customWidth="1"/>
    <col min="3330" max="3332" width="2.6640625" style="298" customWidth="1"/>
    <col min="3333" max="3333" width="4.6640625" style="298" customWidth="1"/>
    <col min="3334" max="3336" width="6.6640625" style="298" customWidth="1"/>
    <col min="3337" max="3337" width="13.44140625" style="298" customWidth="1"/>
    <col min="3338" max="3339" width="13.88671875" style="298" customWidth="1"/>
    <col min="3340" max="3340" width="17.6640625" style="298" customWidth="1"/>
    <col min="3341" max="3341" width="3.88671875" style="298" customWidth="1"/>
    <col min="3342" max="3342" width="2.33203125" style="298" customWidth="1"/>
    <col min="3343" max="3343" width="2.44140625" style="298" customWidth="1"/>
    <col min="3344" max="3344" width="5.6640625" style="298" customWidth="1"/>
    <col min="3345" max="3345" width="4.109375" style="298" customWidth="1"/>
    <col min="3346" max="3346" width="17.6640625" style="298" customWidth="1"/>
    <col min="3347" max="3347" width="12.6640625" style="298" customWidth="1"/>
    <col min="3348" max="3348" width="10.6640625" style="298" customWidth="1"/>
    <col min="3349" max="3349" width="12.109375" style="298" customWidth="1"/>
    <col min="3350" max="3580" width="9" style="298"/>
    <col min="3581" max="3581" width="4.6640625" style="298" customWidth="1"/>
    <col min="3582" max="3585" width="5.6640625" style="298" customWidth="1"/>
    <col min="3586" max="3588" width="2.6640625" style="298" customWidth="1"/>
    <col min="3589" max="3589" width="4.6640625" style="298" customWidth="1"/>
    <col min="3590" max="3592" width="6.6640625" style="298" customWidth="1"/>
    <col min="3593" max="3593" width="13.44140625" style="298" customWidth="1"/>
    <col min="3594" max="3595" width="13.88671875" style="298" customWidth="1"/>
    <col min="3596" max="3596" width="17.6640625" style="298" customWidth="1"/>
    <col min="3597" max="3597" width="3.88671875" style="298" customWidth="1"/>
    <col min="3598" max="3598" width="2.33203125" style="298" customWidth="1"/>
    <col min="3599" max="3599" width="2.44140625" style="298" customWidth="1"/>
    <col min="3600" max="3600" width="5.6640625" style="298" customWidth="1"/>
    <col min="3601" max="3601" width="4.109375" style="298" customWidth="1"/>
    <col min="3602" max="3602" width="17.6640625" style="298" customWidth="1"/>
    <col min="3603" max="3603" width="12.6640625" style="298" customWidth="1"/>
    <col min="3604" max="3604" width="10.6640625" style="298" customWidth="1"/>
    <col min="3605" max="3605" width="12.109375" style="298" customWidth="1"/>
    <col min="3606" max="3836" width="9" style="298"/>
    <col min="3837" max="3837" width="4.6640625" style="298" customWidth="1"/>
    <col min="3838" max="3841" width="5.6640625" style="298" customWidth="1"/>
    <col min="3842" max="3844" width="2.6640625" style="298" customWidth="1"/>
    <col min="3845" max="3845" width="4.6640625" style="298" customWidth="1"/>
    <col min="3846" max="3848" width="6.6640625" style="298" customWidth="1"/>
    <col min="3849" max="3849" width="13.44140625" style="298" customWidth="1"/>
    <col min="3850" max="3851" width="13.88671875" style="298" customWidth="1"/>
    <col min="3852" max="3852" width="17.6640625" style="298" customWidth="1"/>
    <col min="3853" max="3853" width="3.88671875" style="298" customWidth="1"/>
    <col min="3854" max="3854" width="2.33203125" style="298" customWidth="1"/>
    <col min="3855" max="3855" width="2.44140625" style="298" customWidth="1"/>
    <col min="3856" max="3856" width="5.6640625" style="298" customWidth="1"/>
    <col min="3857" max="3857" width="4.109375" style="298" customWidth="1"/>
    <col min="3858" max="3858" width="17.6640625" style="298" customWidth="1"/>
    <col min="3859" max="3859" width="12.6640625" style="298" customWidth="1"/>
    <col min="3860" max="3860" width="10.6640625" style="298" customWidth="1"/>
    <col min="3861" max="3861" width="12.109375" style="298" customWidth="1"/>
    <col min="3862" max="4092" width="9" style="298"/>
    <col min="4093" max="4093" width="4.6640625" style="298" customWidth="1"/>
    <col min="4094" max="4097" width="5.6640625" style="298" customWidth="1"/>
    <col min="4098" max="4100" width="2.6640625" style="298" customWidth="1"/>
    <col min="4101" max="4101" width="4.6640625" style="298" customWidth="1"/>
    <col min="4102" max="4104" width="6.6640625" style="298" customWidth="1"/>
    <col min="4105" max="4105" width="13.44140625" style="298" customWidth="1"/>
    <col min="4106" max="4107" width="13.88671875" style="298" customWidth="1"/>
    <col min="4108" max="4108" width="17.6640625" style="298" customWidth="1"/>
    <col min="4109" max="4109" width="3.88671875" style="298" customWidth="1"/>
    <col min="4110" max="4110" width="2.33203125" style="298" customWidth="1"/>
    <col min="4111" max="4111" width="2.44140625" style="298" customWidth="1"/>
    <col min="4112" max="4112" width="5.6640625" style="298" customWidth="1"/>
    <col min="4113" max="4113" width="4.109375" style="298" customWidth="1"/>
    <col min="4114" max="4114" width="17.6640625" style="298" customWidth="1"/>
    <col min="4115" max="4115" width="12.6640625" style="298" customWidth="1"/>
    <col min="4116" max="4116" width="10.6640625" style="298" customWidth="1"/>
    <col min="4117" max="4117" width="12.109375" style="298" customWidth="1"/>
    <col min="4118" max="4348" width="9" style="298"/>
    <col min="4349" max="4349" width="4.6640625" style="298" customWidth="1"/>
    <col min="4350" max="4353" width="5.6640625" style="298" customWidth="1"/>
    <col min="4354" max="4356" width="2.6640625" style="298" customWidth="1"/>
    <col min="4357" max="4357" width="4.6640625" style="298" customWidth="1"/>
    <col min="4358" max="4360" width="6.6640625" style="298" customWidth="1"/>
    <col min="4361" max="4361" width="13.44140625" style="298" customWidth="1"/>
    <col min="4362" max="4363" width="13.88671875" style="298" customWidth="1"/>
    <col min="4364" max="4364" width="17.6640625" style="298" customWidth="1"/>
    <col min="4365" max="4365" width="3.88671875" style="298" customWidth="1"/>
    <col min="4366" max="4366" width="2.33203125" style="298" customWidth="1"/>
    <col min="4367" max="4367" width="2.44140625" style="298" customWidth="1"/>
    <col min="4368" max="4368" width="5.6640625" style="298" customWidth="1"/>
    <col min="4369" max="4369" width="4.109375" style="298" customWidth="1"/>
    <col min="4370" max="4370" width="17.6640625" style="298" customWidth="1"/>
    <col min="4371" max="4371" width="12.6640625" style="298" customWidth="1"/>
    <col min="4372" max="4372" width="10.6640625" style="298" customWidth="1"/>
    <col min="4373" max="4373" width="12.109375" style="298" customWidth="1"/>
    <col min="4374" max="4604" width="9" style="298"/>
    <col min="4605" max="4605" width="4.6640625" style="298" customWidth="1"/>
    <col min="4606" max="4609" width="5.6640625" style="298" customWidth="1"/>
    <col min="4610" max="4612" width="2.6640625" style="298" customWidth="1"/>
    <col min="4613" max="4613" width="4.6640625" style="298" customWidth="1"/>
    <col min="4614" max="4616" width="6.6640625" style="298" customWidth="1"/>
    <col min="4617" max="4617" width="13.44140625" style="298" customWidth="1"/>
    <col min="4618" max="4619" width="13.88671875" style="298" customWidth="1"/>
    <col min="4620" max="4620" width="17.6640625" style="298" customWidth="1"/>
    <col min="4621" max="4621" width="3.88671875" style="298" customWidth="1"/>
    <col min="4622" max="4622" width="2.33203125" style="298" customWidth="1"/>
    <col min="4623" max="4623" width="2.44140625" style="298" customWidth="1"/>
    <col min="4624" max="4624" width="5.6640625" style="298" customWidth="1"/>
    <col min="4625" max="4625" width="4.109375" style="298" customWidth="1"/>
    <col min="4626" max="4626" width="17.6640625" style="298" customWidth="1"/>
    <col min="4627" max="4627" width="12.6640625" style="298" customWidth="1"/>
    <col min="4628" max="4628" width="10.6640625" style="298" customWidth="1"/>
    <col min="4629" max="4629" width="12.109375" style="298" customWidth="1"/>
    <col min="4630" max="4860" width="9" style="298"/>
    <col min="4861" max="4861" width="4.6640625" style="298" customWidth="1"/>
    <col min="4862" max="4865" width="5.6640625" style="298" customWidth="1"/>
    <col min="4866" max="4868" width="2.6640625" style="298" customWidth="1"/>
    <col min="4869" max="4869" width="4.6640625" style="298" customWidth="1"/>
    <col min="4870" max="4872" width="6.6640625" style="298" customWidth="1"/>
    <col min="4873" max="4873" width="13.44140625" style="298" customWidth="1"/>
    <col min="4874" max="4875" width="13.88671875" style="298" customWidth="1"/>
    <col min="4876" max="4876" width="17.6640625" style="298" customWidth="1"/>
    <col min="4877" max="4877" width="3.88671875" style="298" customWidth="1"/>
    <col min="4878" max="4878" width="2.33203125" style="298" customWidth="1"/>
    <col min="4879" max="4879" width="2.44140625" style="298" customWidth="1"/>
    <col min="4880" max="4880" width="5.6640625" style="298" customWidth="1"/>
    <col min="4881" max="4881" width="4.109375" style="298" customWidth="1"/>
    <col min="4882" max="4882" width="17.6640625" style="298" customWidth="1"/>
    <col min="4883" max="4883" width="12.6640625" style="298" customWidth="1"/>
    <col min="4884" max="4884" width="10.6640625" style="298" customWidth="1"/>
    <col min="4885" max="4885" width="12.109375" style="298" customWidth="1"/>
    <col min="4886" max="5116" width="9" style="298"/>
    <col min="5117" max="5117" width="4.6640625" style="298" customWidth="1"/>
    <col min="5118" max="5121" width="5.6640625" style="298" customWidth="1"/>
    <col min="5122" max="5124" width="2.6640625" style="298" customWidth="1"/>
    <col min="5125" max="5125" width="4.6640625" style="298" customWidth="1"/>
    <col min="5126" max="5128" width="6.6640625" style="298" customWidth="1"/>
    <col min="5129" max="5129" width="13.44140625" style="298" customWidth="1"/>
    <col min="5130" max="5131" width="13.88671875" style="298" customWidth="1"/>
    <col min="5132" max="5132" width="17.6640625" style="298" customWidth="1"/>
    <col min="5133" max="5133" width="3.88671875" style="298" customWidth="1"/>
    <col min="5134" max="5134" width="2.33203125" style="298" customWidth="1"/>
    <col min="5135" max="5135" width="2.44140625" style="298" customWidth="1"/>
    <col min="5136" max="5136" width="5.6640625" style="298" customWidth="1"/>
    <col min="5137" max="5137" width="4.109375" style="298" customWidth="1"/>
    <col min="5138" max="5138" width="17.6640625" style="298" customWidth="1"/>
    <col min="5139" max="5139" width="12.6640625" style="298" customWidth="1"/>
    <col min="5140" max="5140" width="10.6640625" style="298" customWidth="1"/>
    <col min="5141" max="5141" width="12.109375" style="298" customWidth="1"/>
    <col min="5142" max="5372" width="9" style="298"/>
    <col min="5373" max="5373" width="4.6640625" style="298" customWidth="1"/>
    <col min="5374" max="5377" width="5.6640625" style="298" customWidth="1"/>
    <col min="5378" max="5380" width="2.6640625" style="298" customWidth="1"/>
    <col min="5381" max="5381" width="4.6640625" style="298" customWidth="1"/>
    <col min="5382" max="5384" width="6.6640625" style="298" customWidth="1"/>
    <col min="5385" max="5385" width="13.44140625" style="298" customWidth="1"/>
    <col min="5386" max="5387" width="13.88671875" style="298" customWidth="1"/>
    <col min="5388" max="5388" width="17.6640625" style="298" customWidth="1"/>
    <col min="5389" max="5389" width="3.88671875" style="298" customWidth="1"/>
    <col min="5390" max="5390" width="2.33203125" style="298" customWidth="1"/>
    <col min="5391" max="5391" width="2.44140625" style="298" customWidth="1"/>
    <col min="5392" max="5392" width="5.6640625" style="298" customWidth="1"/>
    <col min="5393" max="5393" width="4.109375" style="298" customWidth="1"/>
    <col min="5394" max="5394" width="17.6640625" style="298" customWidth="1"/>
    <col min="5395" max="5395" width="12.6640625" style="298" customWidth="1"/>
    <col min="5396" max="5396" width="10.6640625" style="298" customWidth="1"/>
    <col min="5397" max="5397" width="12.109375" style="298" customWidth="1"/>
    <col min="5398" max="5628" width="9" style="298"/>
    <col min="5629" max="5629" width="4.6640625" style="298" customWidth="1"/>
    <col min="5630" max="5633" width="5.6640625" style="298" customWidth="1"/>
    <col min="5634" max="5636" width="2.6640625" style="298" customWidth="1"/>
    <col min="5637" max="5637" width="4.6640625" style="298" customWidth="1"/>
    <col min="5638" max="5640" width="6.6640625" style="298" customWidth="1"/>
    <col min="5641" max="5641" width="13.44140625" style="298" customWidth="1"/>
    <col min="5642" max="5643" width="13.88671875" style="298" customWidth="1"/>
    <col min="5644" max="5644" width="17.6640625" style="298" customWidth="1"/>
    <col min="5645" max="5645" width="3.88671875" style="298" customWidth="1"/>
    <col min="5646" max="5646" width="2.33203125" style="298" customWidth="1"/>
    <col min="5647" max="5647" width="2.44140625" style="298" customWidth="1"/>
    <col min="5648" max="5648" width="5.6640625" style="298" customWidth="1"/>
    <col min="5649" max="5649" width="4.109375" style="298" customWidth="1"/>
    <col min="5650" max="5650" width="17.6640625" style="298" customWidth="1"/>
    <col min="5651" max="5651" width="12.6640625" style="298" customWidth="1"/>
    <col min="5652" max="5652" width="10.6640625" style="298" customWidth="1"/>
    <col min="5653" max="5653" width="12.109375" style="298" customWidth="1"/>
    <col min="5654" max="5884" width="9" style="298"/>
    <col min="5885" max="5885" width="4.6640625" style="298" customWidth="1"/>
    <col min="5886" max="5889" width="5.6640625" style="298" customWidth="1"/>
    <col min="5890" max="5892" width="2.6640625" style="298" customWidth="1"/>
    <col min="5893" max="5893" width="4.6640625" style="298" customWidth="1"/>
    <col min="5894" max="5896" width="6.6640625" style="298" customWidth="1"/>
    <col min="5897" max="5897" width="13.44140625" style="298" customWidth="1"/>
    <col min="5898" max="5899" width="13.88671875" style="298" customWidth="1"/>
    <col min="5900" max="5900" width="17.6640625" style="298" customWidth="1"/>
    <col min="5901" max="5901" width="3.88671875" style="298" customWidth="1"/>
    <col min="5902" max="5902" width="2.33203125" style="298" customWidth="1"/>
    <col min="5903" max="5903" width="2.44140625" style="298" customWidth="1"/>
    <col min="5904" max="5904" width="5.6640625" style="298" customWidth="1"/>
    <col min="5905" max="5905" width="4.109375" style="298" customWidth="1"/>
    <col min="5906" max="5906" width="17.6640625" style="298" customWidth="1"/>
    <col min="5907" max="5907" width="12.6640625" style="298" customWidth="1"/>
    <col min="5908" max="5908" width="10.6640625" style="298" customWidth="1"/>
    <col min="5909" max="5909" width="12.109375" style="298" customWidth="1"/>
    <col min="5910" max="6140" width="9" style="298"/>
    <col min="6141" max="6141" width="4.6640625" style="298" customWidth="1"/>
    <col min="6142" max="6145" width="5.6640625" style="298" customWidth="1"/>
    <col min="6146" max="6148" width="2.6640625" style="298" customWidth="1"/>
    <col min="6149" max="6149" width="4.6640625" style="298" customWidth="1"/>
    <col min="6150" max="6152" width="6.6640625" style="298" customWidth="1"/>
    <col min="6153" max="6153" width="13.44140625" style="298" customWidth="1"/>
    <col min="6154" max="6155" width="13.88671875" style="298" customWidth="1"/>
    <col min="6156" max="6156" width="17.6640625" style="298" customWidth="1"/>
    <col min="6157" max="6157" width="3.88671875" style="298" customWidth="1"/>
    <col min="6158" max="6158" width="2.33203125" style="298" customWidth="1"/>
    <col min="6159" max="6159" width="2.44140625" style="298" customWidth="1"/>
    <col min="6160" max="6160" width="5.6640625" style="298" customWidth="1"/>
    <col min="6161" max="6161" width="4.109375" style="298" customWidth="1"/>
    <col min="6162" max="6162" width="17.6640625" style="298" customWidth="1"/>
    <col min="6163" max="6163" width="12.6640625" style="298" customWidth="1"/>
    <col min="6164" max="6164" width="10.6640625" style="298" customWidth="1"/>
    <col min="6165" max="6165" width="12.109375" style="298" customWidth="1"/>
    <col min="6166" max="6396" width="9" style="298"/>
    <col min="6397" max="6397" width="4.6640625" style="298" customWidth="1"/>
    <col min="6398" max="6401" width="5.6640625" style="298" customWidth="1"/>
    <col min="6402" max="6404" width="2.6640625" style="298" customWidth="1"/>
    <col min="6405" max="6405" width="4.6640625" style="298" customWidth="1"/>
    <col min="6406" max="6408" width="6.6640625" style="298" customWidth="1"/>
    <col min="6409" max="6409" width="13.44140625" style="298" customWidth="1"/>
    <col min="6410" max="6411" width="13.88671875" style="298" customWidth="1"/>
    <col min="6412" max="6412" width="17.6640625" style="298" customWidth="1"/>
    <col min="6413" max="6413" width="3.88671875" style="298" customWidth="1"/>
    <col min="6414" max="6414" width="2.33203125" style="298" customWidth="1"/>
    <col min="6415" max="6415" width="2.44140625" style="298" customWidth="1"/>
    <col min="6416" max="6416" width="5.6640625" style="298" customWidth="1"/>
    <col min="6417" max="6417" width="4.109375" style="298" customWidth="1"/>
    <col min="6418" max="6418" width="17.6640625" style="298" customWidth="1"/>
    <col min="6419" max="6419" width="12.6640625" style="298" customWidth="1"/>
    <col min="6420" max="6420" width="10.6640625" style="298" customWidth="1"/>
    <col min="6421" max="6421" width="12.109375" style="298" customWidth="1"/>
    <col min="6422" max="6652" width="9" style="298"/>
    <col min="6653" max="6653" width="4.6640625" style="298" customWidth="1"/>
    <col min="6654" max="6657" width="5.6640625" style="298" customWidth="1"/>
    <col min="6658" max="6660" width="2.6640625" style="298" customWidth="1"/>
    <col min="6661" max="6661" width="4.6640625" style="298" customWidth="1"/>
    <col min="6662" max="6664" width="6.6640625" style="298" customWidth="1"/>
    <col min="6665" max="6665" width="13.44140625" style="298" customWidth="1"/>
    <col min="6666" max="6667" width="13.88671875" style="298" customWidth="1"/>
    <col min="6668" max="6668" width="17.6640625" style="298" customWidth="1"/>
    <col min="6669" max="6669" width="3.88671875" style="298" customWidth="1"/>
    <col min="6670" max="6670" width="2.33203125" style="298" customWidth="1"/>
    <col min="6671" max="6671" width="2.44140625" style="298" customWidth="1"/>
    <col min="6672" max="6672" width="5.6640625" style="298" customWidth="1"/>
    <col min="6673" max="6673" width="4.109375" style="298" customWidth="1"/>
    <col min="6674" max="6674" width="17.6640625" style="298" customWidth="1"/>
    <col min="6675" max="6675" width="12.6640625" style="298" customWidth="1"/>
    <col min="6676" max="6676" width="10.6640625" style="298" customWidth="1"/>
    <col min="6677" max="6677" width="12.109375" style="298" customWidth="1"/>
    <col min="6678" max="6908" width="9" style="298"/>
    <col min="6909" max="6909" width="4.6640625" style="298" customWidth="1"/>
    <col min="6910" max="6913" width="5.6640625" style="298" customWidth="1"/>
    <col min="6914" max="6916" width="2.6640625" style="298" customWidth="1"/>
    <col min="6917" max="6917" width="4.6640625" style="298" customWidth="1"/>
    <col min="6918" max="6920" width="6.6640625" style="298" customWidth="1"/>
    <col min="6921" max="6921" width="13.44140625" style="298" customWidth="1"/>
    <col min="6922" max="6923" width="13.88671875" style="298" customWidth="1"/>
    <col min="6924" max="6924" width="17.6640625" style="298" customWidth="1"/>
    <col min="6925" max="6925" width="3.88671875" style="298" customWidth="1"/>
    <col min="6926" max="6926" width="2.33203125" style="298" customWidth="1"/>
    <col min="6927" max="6927" width="2.44140625" style="298" customWidth="1"/>
    <col min="6928" max="6928" width="5.6640625" style="298" customWidth="1"/>
    <col min="6929" max="6929" width="4.109375" style="298" customWidth="1"/>
    <col min="6930" max="6930" width="17.6640625" style="298" customWidth="1"/>
    <col min="6931" max="6931" width="12.6640625" style="298" customWidth="1"/>
    <col min="6932" max="6932" width="10.6640625" style="298" customWidth="1"/>
    <col min="6933" max="6933" width="12.109375" style="298" customWidth="1"/>
    <col min="6934" max="7164" width="9" style="298"/>
    <col min="7165" max="7165" width="4.6640625" style="298" customWidth="1"/>
    <col min="7166" max="7169" width="5.6640625" style="298" customWidth="1"/>
    <col min="7170" max="7172" width="2.6640625" style="298" customWidth="1"/>
    <col min="7173" max="7173" width="4.6640625" style="298" customWidth="1"/>
    <col min="7174" max="7176" width="6.6640625" style="298" customWidth="1"/>
    <col min="7177" max="7177" width="13.44140625" style="298" customWidth="1"/>
    <col min="7178" max="7179" width="13.88671875" style="298" customWidth="1"/>
    <col min="7180" max="7180" width="17.6640625" style="298" customWidth="1"/>
    <col min="7181" max="7181" width="3.88671875" style="298" customWidth="1"/>
    <col min="7182" max="7182" width="2.33203125" style="298" customWidth="1"/>
    <col min="7183" max="7183" width="2.44140625" style="298" customWidth="1"/>
    <col min="7184" max="7184" width="5.6640625" style="298" customWidth="1"/>
    <col min="7185" max="7185" width="4.109375" style="298" customWidth="1"/>
    <col min="7186" max="7186" width="17.6640625" style="298" customWidth="1"/>
    <col min="7187" max="7187" width="12.6640625" style="298" customWidth="1"/>
    <col min="7188" max="7188" width="10.6640625" style="298" customWidth="1"/>
    <col min="7189" max="7189" width="12.109375" style="298" customWidth="1"/>
    <col min="7190" max="7420" width="9" style="298"/>
    <col min="7421" max="7421" width="4.6640625" style="298" customWidth="1"/>
    <col min="7422" max="7425" width="5.6640625" style="298" customWidth="1"/>
    <col min="7426" max="7428" width="2.6640625" style="298" customWidth="1"/>
    <col min="7429" max="7429" width="4.6640625" style="298" customWidth="1"/>
    <col min="7430" max="7432" width="6.6640625" style="298" customWidth="1"/>
    <col min="7433" max="7433" width="13.44140625" style="298" customWidth="1"/>
    <col min="7434" max="7435" width="13.88671875" style="298" customWidth="1"/>
    <col min="7436" max="7436" width="17.6640625" style="298" customWidth="1"/>
    <col min="7437" max="7437" width="3.88671875" style="298" customWidth="1"/>
    <col min="7438" max="7438" width="2.33203125" style="298" customWidth="1"/>
    <col min="7439" max="7439" width="2.44140625" style="298" customWidth="1"/>
    <col min="7440" max="7440" width="5.6640625" style="298" customWidth="1"/>
    <col min="7441" max="7441" width="4.109375" style="298" customWidth="1"/>
    <col min="7442" max="7442" width="17.6640625" style="298" customWidth="1"/>
    <col min="7443" max="7443" width="12.6640625" style="298" customWidth="1"/>
    <col min="7444" max="7444" width="10.6640625" style="298" customWidth="1"/>
    <col min="7445" max="7445" width="12.109375" style="298" customWidth="1"/>
    <col min="7446" max="7676" width="9" style="298"/>
    <col min="7677" max="7677" width="4.6640625" style="298" customWidth="1"/>
    <col min="7678" max="7681" width="5.6640625" style="298" customWidth="1"/>
    <col min="7682" max="7684" width="2.6640625" style="298" customWidth="1"/>
    <col min="7685" max="7685" width="4.6640625" style="298" customWidth="1"/>
    <col min="7686" max="7688" width="6.6640625" style="298" customWidth="1"/>
    <col min="7689" max="7689" width="13.44140625" style="298" customWidth="1"/>
    <col min="7690" max="7691" width="13.88671875" style="298" customWidth="1"/>
    <col min="7692" max="7692" width="17.6640625" style="298" customWidth="1"/>
    <col min="7693" max="7693" width="3.88671875" style="298" customWidth="1"/>
    <col min="7694" max="7694" width="2.33203125" style="298" customWidth="1"/>
    <col min="7695" max="7695" width="2.44140625" style="298" customWidth="1"/>
    <col min="7696" max="7696" width="5.6640625" style="298" customWidth="1"/>
    <col min="7697" max="7697" width="4.109375" style="298" customWidth="1"/>
    <col min="7698" max="7698" width="17.6640625" style="298" customWidth="1"/>
    <col min="7699" max="7699" width="12.6640625" style="298" customWidth="1"/>
    <col min="7700" max="7700" width="10.6640625" style="298" customWidth="1"/>
    <col min="7701" max="7701" width="12.109375" style="298" customWidth="1"/>
    <col min="7702" max="7932" width="9" style="298"/>
    <col min="7933" max="7933" width="4.6640625" style="298" customWidth="1"/>
    <col min="7934" max="7937" width="5.6640625" style="298" customWidth="1"/>
    <col min="7938" max="7940" width="2.6640625" style="298" customWidth="1"/>
    <col min="7941" max="7941" width="4.6640625" style="298" customWidth="1"/>
    <col min="7942" max="7944" width="6.6640625" style="298" customWidth="1"/>
    <col min="7945" max="7945" width="13.44140625" style="298" customWidth="1"/>
    <col min="7946" max="7947" width="13.88671875" style="298" customWidth="1"/>
    <col min="7948" max="7948" width="17.6640625" style="298" customWidth="1"/>
    <col min="7949" max="7949" width="3.88671875" style="298" customWidth="1"/>
    <col min="7950" max="7950" width="2.33203125" style="298" customWidth="1"/>
    <col min="7951" max="7951" width="2.44140625" style="298" customWidth="1"/>
    <col min="7952" max="7952" width="5.6640625" style="298" customWidth="1"/>
    <col min="7953" max="7953" width="4.109375" style="298" customWidth="1"/>
    <col min="7954" max="7954" width="17.6640625" style="298" customWidth="1"/>
    <col min="7955" max="7955" width="12.6640625" style="298" customWidth="1"/>
    <col min="7956" max="7956" width="10.6640625" style="298" customWidth="1"/>
    <col min="7957" max="7957" width="12.109375" style="298" customWidth="1"/>
    <col min="7958" max="8188" width="9" style="298"/>
    <col min="8189" max="8189" width="4.6640625" style="298" customWidth="1"/>
    <col min="8190" max="8193" width="5.6640625" style="298" customWidth="1"/>
    <col min="8194" max="8196" width="2.6640625" style="298" customWidth="1"/>
    <col min="8197" max="8197" width="4.6640625" style="298" customWidth="1"/>
    <col min="8198" max="8200" width="6.6640625" style="298" customWidth="1"/>
    <col min="8201" max="8201" width="13.44140625" style="298" customWidth="1"/>
    <col min="8202" max="8203" width="13.88671875" style="298" customWidth="1"/>
    <col min="8204" max="8204" width="17.6640625" style="298" customWidth="1"/>
    <col min="8205" max="8205" width="3.88671875" style="298" customWidth="1"/>
    <col min="8206" max="8206" width="2.33203125" style="298" customWidth="1"/>
    <col min="8207" max="8207" width="2.44140625" style="298" customWidth="1"/>
    <col min="8208" max="8208" width="5.6640625" style="298" customWidth="1"/>
    <col min="8209" max="8209" width="4.109375" style="298" customWidth="1"/>
    <col min="8210" max="8210" width="17.6640625" style="298" customWidth="1"/>
    <col min="8211" max="8211" width="12.6640625" style="298" customWidth="1"/>
    <col min="8212" max="8212" width="10.6640625" style="298" customWidth="1"/>
    <col min="8213" max="8213" width="12.109375" style="298" customWidth="1"/>
    <col min="8214" max="8444" width="9" style="298"/>
    <col min="8445" max="8445" width="4.6640625" style="298" customWidth="1"/>
    <col min="8446" max="8449" width="5.6640625" style="298" customWidth="1"/>
    <col min="8450" max="8452" width="2.6640625" style="298" customWidth="1"/>
    <col min="8453" max="8453" width="4.6640625" style="298" customWidth="1"/>
    <col min="8454" max="8456" width="6.6640625" style="298" customWidth="1"/>
    <col min="8457" max="8457" width="13.44140625" style="298" customWidth="1"/>
    <col min="8458" max="8459" width="13.88671875" style="298" customWidth="1"/>
    <col min="8460" max="8460" width="17.6640625" style="298" customWidth="1"/>
    <col min="8461" max="8461" width="3.88671875" style="298" customWidth="1"/>
    <col min="8462" max="8462" width="2.33203125" style="298" customWidth="1"/>
    <col min="8463" max="8463" width="2.44140625" style="298" customWidth="1"/>
    <col min="8464" max="8464" width="5.6640625" style="298" customWidth="1"/>
    <col min="8465" max="8465" width="4.109375" style="298" customWidth="1"/>
    <col min="8466" max="8466" width="17.6640625" style="298" customWidth="1"/>
    <col min="8467" max="8467" width="12.6640625" style="298" customWidth="1"/>
    <col min="8468" max="8468" width="10.6640625" style="298" customWidth="1"/>
    <col min="8469" max="8469" width="12.109375" style="298" customWidth="1"/>
    <col min="8470" max="8700" width="9" style="298"/>
    <col min="8701" max="8701" width="4.6640625" style="298" customWidth="1"/>
    <col min="8702" max="8705" width="5.6640625" style="298" customWidth="1"/>
    <col min="8706" max="8708" width="2.6640625" style="298" customWidth="1"/>
    <col min="8709" max="8709" width="4.6640625" style="298" customWidth="1"/>
    <col min="8710" max="8712" width="6.6640625" style="298" customWidth="1"/>
    <col min="8713" max="8713" width="13.44140625" style="298" customWidth="1"/>
    <col min="8714" max="8715" width="13.88671875" style="298" customWidth="1"/>
    <col min="8716" max="8716" width="17.6640625" style="298" customWidth="1"/>
    <col min="8717" max="8717" width="3.88671875" style="298" customWidth="1"/>
    <col min="8718" max="8718" width="2.33203125" style="298" customWidth="1"/>
    <col min="8719" max="8719" width="2.44140625" style="298" customWidth="1"/>
    <col min="8720" max="8720" width="5.6640625" style="298" customWidth="1"/>
    <col min="8721" max="8721" width="4.109375" style="298" customWidth="1"/>
    <col min="8722" max="8722" width="17.6640625" style="298" customWidth="1"/>
    <col min="8723" max="8723" width="12.6640625" style="298" customWidth="1"/>
    <col min="8724" max="8724" width="10.6640625" style="298" customWidth="1"/>
    <col min="8725" max="8725" width="12.109375" style="298" customWidth="1"/>
    <col min="8726" max="8956" width="9" style="298"/>
    <col min="8957" max="8957" width="4.6640625" style="298" customWidth="1"/>
    <col min="8958" max="8961" width="5.6640625" style="298" customWidth="1"/>
    <col min="8962" max="8964" width="2.6640625" style="298" customWidth="1"/>
    <col min="8965" max="8965" width="4.6640625" style="298" customWidth="1"/>
    <col min="8966" max="8968" width="6.6640625" style="298" customWidth="1"/>
    <col min="8969" max="8969" width="13.44140625" style="298" customWidth="1"/>
    <col min="8970" max="8971" width="13.88671875" style="298" customWidth="1"/>
    <col min="8972" max="8972" width="17.6640625" style="298" customWidth="1"/>
    <col min="8973" max="8973" width="3.88671875" style="298" customWidth="1"/>
    <col min="8974" max="8974" width="2.33203125" style="298" customWidth="1"/>
    <col min="8975" max="8975" width="2.44140625" style="298" customWidth="1"/>
    <col min="8976" max="8976" width="5.6640625" style="298" customWidth="1"/>
    <col min="8977" max="8977" width="4.109375" style="298" customWidth="1"/>
    <col min="8978" max="8978" width="17.6640625" style="298" customWidth="1"/>
    <col min="8979" max="8979" width="12.6640625" style="298" customWidth="1"/>
    <col min="8980" max="8980" width="10.6640625" style="298" customWidth="1"/>
    <col min="8981" max="8981" width="12.109375" style="298" customWidth="1"/>
    <col min="8982" max="9212" width="9" style="298"/>
    <col min="9213" max="9213" width="4.6640625" style="298" customWidth="1"/>
    <col min="9214" max="9217" width="5.6640625" style="298" customWidth="1"/>
    <col min="9218" max="9220" width="2.6640625" style="298" customWidth="1"/>
    <col min="9221" max="9221" width="4.6640625" style="298" customWidth="1"/>
    <col min="9222" max="9224" width="6.6640625" style="298" customWidth="1"/>
    <col min="9225" max="9225" width="13.44140625" style="298" customWidth="1"/>
    <col min="9226" max="9227" width="13.88671875" style="298" customWidth="1"/>
    <col min="9228" max="9228" width="17.6640625" style="298" customWidth="1"/>
    <col min="9229" max="9229" width="3.88671875" style="298" customWidth="1"/>
    <col min="9230" max="9230" width="2.33203125" style="298" customWidth="1"/>
    <col min="9231" max="9231" width="2.44140625" style="298" customWidth="1"/>
    <col min="9232" max="9232" width="5.6640625" style="298" customWidth="1"/>
    <col min="9233" max="9233" width="4.109375" style="298" customWidth="1"/>
    <col min="9234" max="9234" width="17.6640625" style="298" customWidth="1"/>
    <col min="9235" max="9235" width="12.6640625" style="298" customWidth="1"/>
    <col min="9236" max="9236" width="10.6640625" style="298" customWidth="1"/>
    <col min="9237" max="9237" width="12.109375" style="298" customWidth="1"/>
    <col min="9238" max="9468" width="9" style="298"/>
    <col min="9469" max="9469" width="4.6640625" style="298" customWidth="1"/>
    <col min="9470" max="9473" width="5.6640625" style="298" customWidth="1"/>
    <col min="9474" max="9476" width="2.6640625" style="298" customWidth="1"/>
    <col min="9477" max="9477" width="4.6640625" style="298" customWidth="1"/>
    <col min="9478" max="9480" width="6.6640625" style="298" customWidth="1"/>
    <col min="9481" max="9481" width="13.44140625" style="298" customWidth="1"/>
    <col min="9482" max="9483" width="13.88671875" style="298" customWidth="1"/>
    <col min="9484" max="9484" width="17.6640625" style="298" customWidth="1"/>
    <col min="9485" max="9485" width="3.88671875" style="298" customWidth="1"/>
    <col min="9486" max="9486" width="2.33203125" style="298" customWidth="1"/>
    <col min="9487" max="9487" width="2.44140625" style="298" customWidth="1"/>
    <col min="9488" max="9488" width="5.6640625" style="298" customWidth="1"/>
    <col min="9489" max="9489" width="4.109375" style="298" customWidth="1"/>
    <col min="9490" max="9490" width="17.6640625" style="298" customWidth="1"/>
    <col min="9491" max="9491" width="12.6640625" style="298" customWidth="1"/>
    <col min="9492" max="9492" width="10.6640625" style="298" customWidth="1"/>
    <col min="9493" max="9493" width="12.109375" style="298" customWidth="1"/>
    <col min="9494" max="9724" width="9" style="298"/>
    <col min="9725" max="9725" width="4.6640625" style="298" customWidth="1"/>
    <col min="9726" max="9729" width="5.6640625" style="298" customWidth="1"/>
    <col min="9730" max="9732" width="2.6640625" style="298" customWidth="1"/>
    <col min="9733" max="9733" width="4.6640625" style="298" customWidth="1"/>
    <col min="9734" max="9736" width="6.6640625" style="298" customWidth="1"/>
    <col min="9737" max="9737" width="13.44140625" style="298" customWidth="1"/>
    <col min="9738" max="9739" width="13.88671875" style="298" customWidth="1"/>
    <col min="9740" max="9740" width="17.6640625" style="298" customWidth="1"/>
    <col min="9741" max="9741" width="3.88671875" style="298" customWidth="1"/>
    <col min="9742" max="9742" width="2.33203125" style="298" customWidth="1"/>
    <col min="9743" max="9743" width="2.44140625" style="298" customWidth="1"/>
    <col min="9744" max="9744" width="5.6640625" style="298" customWidth="1"/>
    <col min="9745" max="9745" width="4.109375" style="298" customWidth="1"/>
    <col min="9746" max="9746" width="17.6640625" style="298" customWidth="1"/>
    <col min="9747" max="9747" width="12.6640625" style="298" customWidth="1"/>
    <col min="9748" max="9748" width="10.6640625" style="298" customWidth="1"/>
    <col min="9749" max="9749" width="12.109375" style="298" customWidth="1"/>
    <col min="9750" max="9980" width="9" style="298"/>
    <col min="9981" max="9981" width="4.6640625" style="298" customWidth="1"/>
    <col min="9982" max="9985" width="5.6640625" style="298" customWidth="1"/>
    <col min="9986" max="9988" width="2.6640625" style="298" customWidth="1"/>
    <col min="9989" max="9989" width="4.6640625" style="298" customWidth="1"/>
    <col min="9990" max="9992" width="6.6640625" style="298" customWidth="1"/>
    <col min="9993" max="9993" width="13.44140625" style="298" customWidth="1"/>
    <col min="9994" max="9995" width="13.88671875" style="298" customWidth="1"/>
    <col min="9996" max="9996" width="17.6640625" style="298" customWidth="1"/>
    <col min="9997" max="9997" width="3.88671875" style="298" customWidth="1"/>
    <col min="9998" max="9998" width="2.33203125" style="298" customWidth="1"/>
    <col min="9999" max="9999" width="2.44140625" style="298" customWidth="1"/>
    <col min="10000" max="10000" width="5.6640625" style="298" customWidth="1"/>
    <col min="10001" max="10001" width="4.109375" style="298" customWidth="1"/>
    <col min="10002" max="10002" width="17.6640625" style="298" customWidth="1"/>
    <col min="10003" max="10003" width="12.6640625" style="298" customWidth="1"/>
    <col min="10004" max="10004" width="10.6640625" style="298" customWidth="1"/>
    <col min="10005" max="10005" width="12.109375" style="298" customWidth="1"/>
    <col min="10006" max="10236" width="9" style="298"/>
    <col min="10237" max="10237" width="4.6640625" style="298" customWidth="1"/>
    <col min="10238" max="10241" width="5.6640625" style="298" customWidth="1"/>
    <col min="10242" max="10244" width="2.6640625" style="298" customWidth="1"/>
    <col min="10245" max="10245" width="4.6640625" style="298" customWidth="1"/>
    <col min="10246" max="10248" width="6.6640625" style="298" customWidth="1"/>
    <col min="10249" max="10249" width="13.44140625" style="298" customWidth="1"/>
    <col min="10250" max="10251" width="13.88671875" style="298" customWidth="1"/>
    <col min="10252" max="10252" width="17.6640625" style="298" customWidth="1"/>
    <col min="10253" max="10253" width="3.88671875" style="298" customWidth="1"/>
    <col min="10254" max="10254" width="2.33203125" style="298" customWidth="1"/>
    <col min="10255" max="10255" width="2.44140625" style="298" customWidth="1"/>
    <col min="10256" max="10256" width="5.6640625" style="298" customWidth="1"/>
    <col min="10257" max="10257" width="4.109375" style="298" customWidth="1"/>
    <col min="10258" max="10258" width="17.6640625" style="298" customWidth="1"/>
    <col min="10259" max="10259" width="12.6640625" style="298" customWidth="1"/>
    <col min="10260" max="10260" width="10.6640625" style="298" customWidth="1"/>
    <col min="10261" max="10261" width="12.109375" style="298" customWidth="1"/>
    <col min="10262" max="10492" width="9" style="298"/>
    <col min="10493" max="10493" width="4.6640625" style="298" customWidth="1"/>
    <col min="10494" max="10497" width="5.6640625" style="298" customWidth="1"/>
    <col min="10498" max="10500" width="2.6640625" style="298" customWidth="1"/>
    <col min="10501" max="10501" width="4.6640625" style="298" customWidth="1"/>
    <col min="10502" max="10504" width="6.6640625" style="298" customWidth="1"/>
    <col min="10505" max="10505" width="13.44140625" style="298" customWidth="1"/>
    <col min="10506" max="10507" width="13.88671875" style="298" customWidth="1"/>
    <col min="10508" max="10508" width="17.6640625" style="298" customWidth="1"/>
    <col min="10509" max="10509" width="3.88671875" style="298" customWidth="1"/>
    <col min="10510" max="10510" width="2.33203125" style="298" customWidth="1"/>
    <col min="10511" max="10511" width="2.44140625" style="298" customWidth="1"/>
    <col min="10512" max="10512" width="5.6640625" style="298" customWidth="1"/>
    <col min="10513" max="10513" width="4.109375" style="298" customWidth="1"/>
    <col min="10514" max="10514" width="17.6640625" style="298" customWidth="1"/>
    <col min="10515" max="10515" width="12.6640625" style="298" customWidth="1"/>
    <col min="10516" max="10516" width="10.6640625" style="298" customWidth="1"/>
    <col min="10517" max="10517" width="12.109375" style="298" customWidth="1"/>
    <col min="10518" max="10748" width="9" style="298"/>
    <col min="10749" max="10749" width="4.6640625" style="298" customWidth="1"/>
    <col min="10750" max="10753" width="5.6640625" style="298" customWidth="1"/>
    <col min="10754" max="10756" width="2.6640625" style="298" customWidth="1"/>
    <col min="10757" max="10757" width="4.6640625" style="298" customWidth="1"/>
    <col min="10758" max="10760" width="6.6640625" style="298" customWidth="1"/>
    <col min="10761" max="10761" width="13.44140625" style="298" customWidth="1"/>
    <col min="10762" max="10763" width="13.88671875" style="298" customWidth="1"/>
    <col min="10764" max="10764" width="17.6640625" style="298" customWidth="1"/>
    <col min="10765" max="10765" width="3.88671875" style="298" customWidth="1"/>
    <col min="10766" max="10766" width="2.33203125" style="298" customWidth="1"/>
    <col min="10767" max="10767" width="2.44140625" style="298" customWidth="1"/>
    <col min="10768" max="10768" width="5.6640625" style="298" customWidth="1"/>
    <col min="10769" max="10769" width="4.109375" style="298" customWidth="1"/>
    <col min="10770" max="10770" width="17.6640625" style="298" customWidth="1"/>
    <col min="10771" max="10771" width="12.6640625" style="298" customWidth="1"/>
    <col min="10772" max="10772" width="10.6640625" style="298" customWidth="1"/>
    <col min="10773" max="10773" width="12.109375" style="298" customWidth="1"/>
    <col min="10774" max="11004" width="9" style="298"/>
    <col min="11005" max="11005" width="4.6640625" style="298" customWidth="1"/>
    <col min="11006" max="11009" width="5.6640625" style="298" customWidth="1"/>
    <col min="11010" max="11012" width="2.6640625" style="298" customWidth="1"/>
    <col min="11013" max="11013" width="4.6640625" style="298" customWidth="1"/>
    <col min="11014" max="11016" width="6.6640625" style="298" customWidth="1"/>
    <col min="11017" max="11017" width="13.44140625" style="298" customWidth="1"/>
    <col min="11018" max="11019" width="13.88671875" style="298" customWidth="1"/>
    <col min="11020" max="11020" width="17.6640625" style="298" customWidth="1"/>
    <col min="11021" max="11021" width="3.88671875" style="298" customWidth="1"/>
    <col min="11022" max="11022" width="2.33203125" style="298" customWidth="1"/>
    <col min="11023" max="11023" width="2.44140625" style="298" customWidth="1"/>
    <col min="11024" max="11024" width="5.6640625" style="298" customWidth="1"/>
    <col min="11025" max="11025" width="4.109375" style="298" customWidth="1"/>
    <col min="11026" max="11026" width="17.6640625" style="298" customWidth="1"/>
    <col min="11027" max="11027" width="12.6640625" style="298" customWidth="1"/>
    <col min="11028" max="11028" width="10.6640625" style="298" customWidth="1"/>
    <col min="11029" max="11029" width="12.109375" style="298" customWidth="1"/>
    <col min="11030" max="11260" width="9" style="298"/>
    <col min="11261" max="11261" width="4.6640625" style="298" customWidth="1"/>
    <col min="11262" max="11265" width="5.6640625" style="298" customWidth="1"/>
    <col min="11266" max="11268" width="2.6640625" style="298" customWidth="1"/>
    <col min="11269" max="11269" width="4.6640625" style="298" customWidth="1"/>
    <col min="11270" max="11272" width="6.6640625" style="298" customWidth="1"/>
    <col min="11273" max="11273" width="13.44140625" style="298" customWidth="1"/>
    <col min="11274" max="11275" width="13.88671875" style="298" customWidth="1"/>
    <col min="11276" max="11276" width="17.6640625" style="298" customWidth="1"/>
    <col min="11277" max="11277" width="3.88671875" style="298" customWidth="1"/>
    <col min="11278" max="11278" width="2.33203125" style="298" customWidth="1"/>
    <col min="11279" max="11279" width="2.44140625" style="298" customWidth="1"/>
    <col min="11280" max="11280" width="5.6640625" style="298" customWidth="1"/>
    <col min="11281" max="11281" width="4.109375" style="298" customWidth="1"/>
    <col min="11282" max="11282" width="17.6640625" style="298" customWidth="1"/>
    <col min="11283" max="11283" width="12.6640625" style="298" customWidth="1"/>
    <col min="11284" max="11284" width="10.6640625" style="298" customWidth="1"/>
    <col min="11285" max="11285" width="12.109375" style="298" customWidth="1"/>
    <col min="11286" max="11516" width="9" style="298"/>
    <col min="11517" max="11517" width="4.6640625" style="298" customWidth="1"/>
    <col min="11518" max="11521" width="5.6640625" style="298" customWidth="1"/>
    <col min="11522" max="11524" width="2.6640625" style="298" customWidth="1"/>
    <col min="11525" max="11525" width="4.6640625" style="298" customWidth="1"/>
    <col min="11526" max="11528" width="6.6640625" style="298" customWidth="1"/>
    <col min="11529" max="11529" width="13.44140625" style="298" customWidth="1"/>
    <col min="11530" max="11531" width="13.88671875" style="298" customWidth="1"/>
    <col min="11532" max="11532" width="17.6640625" style="298" customWidth="1"/>
    <col min="11533" max="11533" width="3.88671875" style="298" customWidth="1"/>
    <col min="11534" max="11534" width="2.33203125" style="298" customWidth="1"/>
    <col min="11535" max="11535" width="2.44140625" style="298" customWidth="1"/>
    <col min="11536" max="11536" width="5.6640625" style="298" customWidth="1"/>
    <col min="11537" max="11537" width="4.109375" style="298" customWidth="1"/>
    <col min="11538" max="11538" width="17.6640625" style="298" customWidth="1"/>
    <col min="11539" max="11539" width="12.6640625" style="298" customWidth="1"/>
    <col min="11540" max="11540" width="10.6640625" style="298" customWidth="1"/>
    <col min="11541" max="11541" width="12.109375" style="298" customWidth="1"/>
    <col min="11542" max="11772" width="9" style="298"/>
    <col min="11773" max="11773" width="4.6640625" style="298" customWidth="1"/>
    <col min="11774" max="11777" width="5.6640625" style="298" customWidth="1"/>
    <col min="11778" max="11780" width="2.6640625" style="298" customWidth="1"/>
    <col min="11781" max="11781" width="4.6640625" style="298" customWidth="1"/>
    <col min="11782" max="11784" width="6.6640625" style="298" customWidth="1"/>
    <col min="11785" max="11785" width="13.44140625" style="298" customWidth="1"/>
    <col min="11786" max="11787" width="13.88671875" style="298" customWidth="1"/>
    <col min="11788" max="11788" width="17.6640625" style="298" customWidth="1"/>
    <col min="11789" max="11789" width="3.88671875" style="298" customWidth="1"/>
    <col min="11790" max="11790" width="2.33203125" style="298" customWidth="1"/>
    <col min="11791" max="11791" width="2.44140625" style="298" customWidth="1"/>
    <col min="11792" max="11792" width="5.6640625" style="298" customWidth="1"/>
    <col min="11793" max="11793" width="4.109375" style="298" customWidth="1"/>
    <col min="11794" max="11794" width="17.6640625" style="298" customWidth="1"/>
    <col min="11795" max="11795" width="12.6640625" style="298" customWidth="1"/>
    <col min="11796" max="11796" width="10.6640625" style="298" customWidth="1"/>
    <col min="11797" max="11797" width="12.109375" style="298" customWidth="1"/>
    <col min="11798" max="12028" width="9" style="298"/>
    <col min="12029" max="12029" width="4.6640625" style="298" customWidth="1"/>
    <col min="12030" max="12033" width="5.6640625" style="298" customWidth="1"/>
    <col min="12034" max="12036" width="2.6640625" style="298" customWidth="1"/>
    <col min="12037" max="12037" width="4.6640625" style="298" customWidth="1"/>
    <col min="12038" max="12040" width="6.6640625" style="298" customWidth="1"/>
    <col min="12041" max="12041" width="13.44140625" style="298" customWidth="1"/>
    <col min="12042" max="12043" width="13.88671875" style="298" customWidth="1"/>
    <col min="12044" max="12044" width="17.6640625" style="298" customWidth="1"/>
    <col min="12045" max="12045" width="3.88671875" style="298" customWidth="1"/>
    <col min="12046" max="12046" width="2.33203125" style="298" customWidth="1"/>
    <col min="12047" max="12047" width="2.44140625" style="298" customWidth="1"/>
    <col min="12048" max="12048" width="5.6640625" style="298" customWidth="1"/>
    <col min="12049" max="12049" width="4.109375" style="298" customWidth="1"/>
    <col min="12050" max="12050" width="17.6640625" style="298" customWidth="1"/>
    <col min="12051" max="12051" width="12.6640625" style="298" customWidth="1"/>
    <col min="12052" max="12052" width="10.6640625" style="298" customWidth="1"/>
    <col min="12053" max="12053" width="12.109375" style="298" customWidth="1"/>
    <col min="12054" max="12284" width="9" style="298"/>
    <col min="12285" max="12285" width="4.6640625" style="298" customWidth="1"/>
    <col min="12286" max="12289" width="5.6640625" style="298" customWidth="1"/>
    <col min="12290" max="12292" width="2.6640625" style="298" customWidth="1"/>
    <col min="12293" max="12293" width="4.6640625" style="298" customWidth="1"/>
    <col min="12294" max="12296" width="6.6640625" style="298" customWidth="1"/>
    <col min="12297" max="12297" width="13.44140625" style="298" customWidth="1"/>
    <col min="12298" max="12299" width="13.88671875" style="298" customWidth="1"/>
    <col min="12300" max="12300" width="17.6640625" style="298" customWidth="1"/>
    <col min="12301" max="12301" width="3.88671875" style="298" customWidth="1"/>
    <col min="12302" max="12302" width="2.33203125" style="298" customWidth="1"/>
    <col min="12303" max="12303" width="2.44140625" style="298" customWidth="1"/>
    <col min="12304" max="12304" width="5.6640625" style="298" customWidth="1"/>
    <col min="12305" max="12305" width="4.109375" style="298" customWidth="1"/>
    <col min="12306" max="12306" width="17.6640625" style="298" customWidth="1"/>
    <col min="12307" max="12307" width="12.6640625" style="298" customWidth="1"/>
    <col min="12308" max="12308" width="10.6640625" style="298" customWidth="1"/>
    <col min="12309" max="12309" width="12.109375" style="298" customWidth="1"/>
    <col min="12310" max="12540" width="9" style="298"/>
    <col min="12541" max="12541" width="4.6640625" style="298" customWidth="1"/>
    <col min="12542" max="12545" width="5.6640625" style="298" customWidth="1"/>
    <col min="12546" max="12548" width="2.6640625" style="298" customWidth="1"/>
    <col min="12549" max="12549" width="4.6640625" style="298" customWidth="1"/>
    <col min="12550" max="12552" width="6.6640625" style="298" customWidth="1"/>
    <col min="12553" max="12553" width="13.44140625" style="298" customWidth="1"/>
    <col min="12554" max="12555" width="13.88671875" style="298" customWidth="1"/>
    <col min="12556" max="12556" width="17.6640625" style="298" customWidth="1"/>
    <col min="12557" max="12557" width="3.88671875" style="298" customWidth="1"/>
    <col min="12558" max="12558" width="2.33203125" style="298" customWidth="1"/>
    <col min="12559" max="12559" width="2.44140625" style="298" customWidth="1"/>
    <col min="12560" max="12560" width="5.6640625" style="298" customWidth="1"/>
    <col min="12561" max="12561" width="4.109375" style="298" customWidth="1"/>
    <col min="12562" max="12562" width="17.6640625" style="298" customWidth="1"/>
    <col min="12563" max="12563" width="12.6640625" style="298" customWidth="1"/>
    <col min="12564" max="12564" width="10.6640625" style="298" customWidth="1"/>
    <col min="12565" max="12565" width="12.109375" style="298" customWidth="1"/>
    <col min="12566" max="12796" width="9" style="298"/>
    <col min="12797" max="12797" width="4.6640625" style="298" customWidth="1"/>
    <col min="12798" max="12801" width="5.6640625" style="298" customWidth="1"/>
    <col min="12802" max="12804" width="2.6640625" style="298" customWidth="1"/>
    <col min="12805" max="12805" width="4.6640625" style="298" customWidth="1"/>
    <col min="12806" max="12808" width="6.6640625" style="298" customWidth="1"/>
    <col min="12809" max="12809" width="13.44140625" style="298" customWidth="1"/>
    <col min="12810" max="12811" width="13.88671875" style="298" customWidth="1"/>
    <col min="12812" max="12812" width="17.6640625" style="298" customWidth="1"/>
    <col min="12813" max="12813" width="3.88671875" style="298" customWidth="1"/>
    <col min="12814" max="12814" width="2.33203125" style="298" customWidth="1"/>
    <col min="12815" max="12815" width="2.44140625" style="298" customWidth="1"/>
    <col min="12816" max="12816" width="5.6640625" style="298" customWidth="1"/>
    <col min="12817" max="12817" width="4.109375" style="298" customWidth="1"/>
    <col min="12818" max="12818" width="17.6640625" style="298" customWidth="1"/>
    <col min="12819" max="12819" width="12.6640625" style="298" customWidth="1"/>
    <col min="12820" max="12820" width="10.6640625" style="298" customWidth="1"/>
    <col min="12821" max="12821" width="12.109375" style="298" customWidth="1"/>
    <col min="12822" max="13052" width="9" style="298"/>
    <col min="13053" max="13053" width="4.6640625" style="298" customWidth="1"/>
    <col min="13054" max="13057" width="5.6640625" style="298" customWidth="1"/>
    <col min="13058" max="13060" width="2.6640625" style="298" customWidth="1"/>
    <col min="13061" max="13061" width="4.6640625" style="298" customWidth="1"/>
    <col min="13062" max="13064" width="6.6640625" style="298" customWidth="1"/>
    <col min="13065" max="13065" width="13.44140625" style="298" customWidth="1"/>
    <col min="13066" max="13067" width="13.88671875" style="298" customWidth="1"/>
    <col min="13068" max="13068" width="17.6640625" style="298" customWidth="1"/>
    <col min="13069" max="13069" width="3.88671875" style="298" customWidth="1"/>
    <col min="13070" max="13070" width="2.33203125" style="298" customWidth="1"/>
    <col min="13071" max="13071" width="2.44140625" style="298" customWidth="1"/>
    <col min="13072" max="13072" width="5.6640625" style="298" customWidth="1"/>
    <col min="13073" max="13073" width="4.109375" style="298" customWidth="1"/>
    <col min="13074" max="13074" width="17.6640625" style="298" customWidth="1"/>
    <col min="13075" max="13075" width="12.6640625" style="298" customWidth="1"/>
    <col min="13076" max="13076" width="10.6640625" style="298" customWidth="1"/>
    <col min="13077" max="13077" width="12.109375" style="298" customWidth="1"/>
    <col min="13078" max="13308" width="9" style="298"/>
    <col min="13309" max="13309" width="4.6640625" style="298" customWidth="1"/>
    <col min="13310" max="13313" width="5.6640625" style="298" customWidth="1"/>
    <col min="13314" max="13316" width="2.6640625" style="298" customWidth="1"/>
    <col min="13317" max="13317" width="4.6640625" style="298" customWidth="1"/>
    <col min="13318" max="13320" width="6.6640625" style="298" customWidth="1"/>
    <col min="13321" max="13321" width="13.44140625" style="298" customWidth="1"/>
    <col min="13322" max="13323" width="13.88671875" style="298" customWidth="1"/>
    <col min="13324" max="13324" width="17.6640625" style="298" customWidth="1"/>
    <col min="13325" max="13325" width="3.88671875" style="298" customWidth="1"/>
    <col min="13326" max="13326" width="2.33203125" style="298" customWidth="1"/>
    <col min="13327" max="13327" width="2.44140625" style="298" customWidth="1"/>
    <col min="13328" max="13328" width="5.6640625" style="298" customWidth="1"/>
    <col min="13329" max="13329" width="4.109375" style="298" customWidth="1"/>
    <col min="13330" max="13330" width="17.6640625" style="298" customWidth="1"/>
    <col min="13331" max="13331" width="12.6640625" style="298" customWidth="1"/>
    <col min="13332" max="13332" width="10.6640625" style="298" customWidth="1"/>
    <col min="13333" max="13333" width="12.109375" style="298" customWidth="1"/>
    <col min="13334" max="13564" width="9" style="298"/>
    <col min="13565" max="13565" width="4.6640625" style="298" customWidth="1"/>
    <col min="13566" max="13569" width="5.6640625" style="298" customWidth="1"/>
    <col min="13570" max="13572" width="2.6640625" style="298" customWidth="1"/>
    <col min="13573" max="13573" width="4.6640625" style="298" customWidth="1"/>
    <col min="13574" max="13576" width="6.6640625" style="298" customWidth="1"/>
    <col min="13577" max="13577" width="13.44140625" style="298" customWidth="1"/>
    <col min="13578" max="13579" width="13.88671875" style="298" customWidth="1"/>
    <col min="13580" max="13580" width="17.6640625" style="298" customWidth="1"/>
    <col min="13581" max="13581" width="3.88671875" style="298" customWidth="1"/>
    <col min="13582" max="13582" width="2.33203125" style="298" customWidth="1"/>
    <col min="13583" max="13583" width="2.44140625" style="298" customWidth="1"/>
    <col min="13584" max="13584" width="5.6640625" style="298" customWidth="1"/>
    <col min="13585" max="13585" width="4.109375" style="298" customWidth="1"/>
    <col min="13586" max="13586" width="17.6640625" style="298" customWidth="1"/>
    <col min="13587" max="13587" width="12.6640625" style="298" customWidth="1"/>
    <col min="13588" max="13588" width="10.6640625" style="298" customWidth="1"/>
    <col min="13589" max="13589" width="12.109375" style="298" customWidth="1"/>
    <col min="13590" max="13820" width="9" style="298"/>
    <col min="13821" max="13821" width="4.6640625" style="298" customWidth="1"/>
    <col min="13822" max="13825" width="5.6640625" style="298" customWidth="1"/>
    <col min="13826" max="13828" width="2.6640625" style="298" customWidth="1"/>
    <col min="13829" max="13829" width="4.6640625" style="298" customWidth="1"/>
    <col min="13830" max="13832" width="6.6640625" style="298" customWidth="1"/>
    <col min="13833" max="13833" width="13.44140625" style="298" customWidth="1"/>
    <col min="13834" max="13835" width="13.88671875" style="298" customWidth="1"/>
    <col min="13836" max="13836" width="17.6640625" style="298" customWidth="1"/>
    <col min="13837" max="13837" width="3.88671875" style="298" customWidth="1"/>
    <col min="13838" max="13838" width="2.33203125" style="298" customWidth="1"/>
    <col min="13839" max="13839" width="2.44140625" style="298" customWidth="1"/>
    <col min="13840" max="13840" width="5.6640625" style="298" customWidth="1"/>
    <col min="13841" max="13841" width="4.109375" style="298" customWidth="1"/>
    <col min="13842" max="13842" width="17.6640625" style="298" customWidth="1"/>
    <col min="13843" max="13843" width="12.6640625" style="298" customWidth="1"/>
    <col min="13844" max="13844" width="10.6640625" style="298" customWidth="1"/>
    <col min="13845" max="13845" width="12.109375" style="298" customWidth="1"/>
    <col min="13846" max="14076" width="9" style="298"/>
    <col min="14077" max="14077" width="4.6640625" style="298" customWidth="1"/>
    <col min="14078" max="14081" width="5.6640625" style="298" customWidth="1"/>
    <col min="14082" max="14084" width="2.6640625" style="298" customWidth="1"/>
    <col min="14085" max="14085" width="4.6640625" style="298" customWidth="1"/>
    <col min="14086" max="14088" width="6.6640625" style="298" customWidth="1"/>
    <col min="14089" max="14089" width="13.44140625" style="298" customWidth="1"/>
    <col min="14090" max="14091" width="13.88671875" style="298" customWidth="1"/>
    <col min="14092" max="14092" width="17.6640625" style="298" customWidth="1"/>
    <col min="14093" max="14093" width="3.88671875" style="298" customWidth="1"/>
    <col min="14094" max="14094" width="2.33203125" style="298" customWidth="1"/>
    <col min="14095" max="14095" width="2.44140625" style="298" customWidth="1"/>
    <col min="14096" max="14096" width="5.6640625" style="298" customWidth="1"/>
    <col min="14097" max="14097" width="4.109375" style="298" customWidth="1"/>
    <col min="14098" max="14098" width="17.6640625" style="298" customWidth="1"/>
    <col min="14099" max="14099" width="12.6640625" style="298" customWidth="1"/>
    <col min="14100" max="14100" width="10.6640625" style="298" customWidth="1"/>
    <col min="14101" max="14101" width="12.109375" style="298" customWidth="1"/>
    <col min="14102" max="14332" width="9" style="298"/>
    <col min="14333" max="14333" width="4.6640625" style="298" customWidth="1"/>
    <col min="14334" max="14337" width="5.6640625" style="298" customWidth="1"/>
    <col min="14338" max="14340" width="2.6640625" style="298" customWidth="1"/>
    <col min="14341" max="14341" width="4.6640625" style="298" customWidth="1"/>
    <col min="14342" max="14344" width="6.6640625" style="298" customWidth="1"/>
    <col min="14345" max="14345" width="13.44140625" style="298" customWidth="1"/>
    <col min="14346" max="14347" width="13.88671875" style="298" customWidth="1"/>
    <col min="14348" max="14348" width="17.6640625" style="298" customWidth="1"/>
    <col min="14349" max="14349" width="3.88671875" style="298" customWidth="1"/>
    <col min="14350" max="14350" width="2.33203125" style="298" customWidth="1"/>
    <col min="14351" max="14351" width="2.44140625" style="298" customWidth="1"/>
    <col min="14352" max="14352" width="5.6640625" style="298" customWidth="1"/>
    <col min="14353" max="14353" width="4.109375" style="298" customWidth="1"/>
    <col min="14354" max="14354" width="17.6640625" style="298" customWidth="1"/>
    <col min="14355" max="14355" width="12.6640625" style="298" customWidth="1"/>
    <col min="14356" max="14356" width="10.6640625" style="298" customWidth="1"/>
    <col min="14357" max="14357" width="12.109375" style="298" customWidth="1"/>
    <col min="14358" max="14588" width="9" style="298"/>
    <col min="14589" max="14589" width="4.6640625" style="298" customWidth="1"/>
    <col min="14590" max="14593" width="5.6640625" style="298" customWidth="1"/>
    <col min="14594" max="14596" width="2.6640625" style="298" customWidth="1"/>
    <col min="14597" max="14597" width="4.6640625" style="298" customWidth="1"/>
    <col min="14598" max="14600" width="6.6640625" style="298" customWidth="1"/>
    <col min="14601" max="14601" width="13.44140625" style="298" customWidth="1"/>
    <col min="14602" max="14603" width="13.88671875" style="298" customWidth="1"/>
    <col min="14604" max="14604" width="17.6640625" style="298" customWidth="1"/>
    <col min="14605" max="14605" width="3.88671875" style="298" customWidth="1"/>
    <col min="14606" max="14606" width="2.33203125" style="298" customWidth="1"/>
    <col min="14607" max="14607" width="2.44140625" style="298" customWidth="1"/>
    <col min="14608" max="14608" width="5.6640625" style="298" customWidth="1"/>
    <col min="14609" max="14609" width="4.109375" style="298" customWidth="1"/>
    <col min="14610" max="14610" width="17.6640625" style="298" customWidth="1"/>
    <col min="14611" max="14611" width="12.6640625" style="298" customWidth="1"/>
    <col min="14612" max="14612" width="10.6640625" style="298" customWidth="1"/>
    <col min="14613" max="14613" width="12.109375" style="298" customWidth="1"/>
    <col min="14614" max="14844" width="9" style="298"/>
    <col min="14845" max="14845" width="4.6640625" style="298" customWidth="1"/>
    <col min="14846" max="14849" width="5.6640625" style="298" customWidth="1"/>
    <col min="14850" max="14852" width="2.6640625" style="298" customWidth="1"/>
    <col min="14853" max="14853" width="4.6640625" style="298" customWidth="1"/>
    <col min="14854" max="14856" width="6.6640625" style="298" customWidth="1"/>
    <col min="14857" max="14857" width="13.44140625" style="298" customWidth="1"/>
    <col min="14858" max="14859" width="13.88671875" style="298" customWidth="1"/>
    <col min="14860" max="14860" width="17.6640625" style="298" customWidth="1"/>
    <col min="14861" max="14861" width="3.88671875" style="298" customWidth="1"/>
    <col min="14862" max="14862" width="2.33203125" style="298" customWidth="1"/>
    <col min="14863" max="14863" width="2.44140625" style="298" customWidth="1"/>
    <col min="14864" max="14864" width="5.6640625" style="298" customWidth="1"/>
    <col min="14865" max="14865" width="4.109375" style="298" customWidth="1"/>
    <col min="14866" max="14866" width="17.6640625" style="298" customWidth="1"/>
    <col min="14867" max="14867" width="12.6640625" style="298" customWidth="1"/>
    <col min="14868" max="14868" width="10.6640625" style="298" customWidth="1"/>
    <col min="14869" max="14869" width="12.109375" style="298" customWidth="1"/>
    <col min="14870" max="15100" width="9" style="298"/>
    <col min="15101" max="15101" width="4.6640625" style="298" customWidth="1"/>
    <col min="15102" max="15105" width="5.6640625" style="298" customWidth="1"/>
    <col min="15106" max="15108" width="2.6640625" style="298" customWidth="1"/>
    <col min="15109" max="15109" width="4.6640625" style="298" customWidth="1"/>
    <col min="15110" max="15112" width="6.6640625" style="298" customWidth="1"/>
    <col min="15113" max="15113" width="13.44140625" style="298" customWidth="1"/>
    <col min="15114" max="15115" width="13.88671875" style="298" customWidth="1"/>
    <col min="15116" max="15116" width="17.6640625" style="298" customWidth="1"/>
    <col min="15117" max="15117" width="3.88671875" style="298" customWidth="1"/>
    <col min="15118" max="15118" width="2.33203125" style="298" customWidth="1"/>
    <col min="15119" max="15119" width="2.44140625" style="298" customWidth="1"/>
    <col min="15120" max="15120" width="5.6640625" style="298" customWidth="1"/>
    <col min="15121" max="15121" width="4.109375" style="298" customWidth="1"/>
    <col min="15122" max="15122" width="17.6640625" style="298" customWidth="1"/>
    <col min="15123" max="15123" width="12.6640625" style="298" customWidth="1"/>
    <col min="15124" max="15124" width="10.6640625" style="298" customWidth="1"/>
    <col min="15125" max="15125" width="12.109375" style="298" customWidth="1"/>
    <col min="15126" max="15356" width="9" style="298"/>
    <col min="15357" max="15357" width="4.6640625" style="298" customWidth="1"/>
    <col min="15358" max="15361" width="5.6640625" style="298" customWidth="1"/>
    <col min="15362" max="15364" width="2.6640625" style="298" customWidth="1"/>
    <col min="15365" max="15365" width="4.6640625" style="298" customWidth="1"/>
    <col min="15366" max="15368" width="6.6640625" style="298" customWidth="1"/>
    <col min="15369" max="15369" width="13.44140625" style="298" customWidth="1"/>
    <col min="15370" max="15371" width="13.88671875" style="298" customWidth="1"/>
    <col min="15372" max="15372" width="17.6640625" style="298" customWidth="1"/>
    <col min="15373" max="15373" width="3.88671875" style="298" customWidth="1"/>
    <col min="15374" max="15374" width="2.33203125" style="298" customWidth="1"/>
    <col min="15375" max="15375" width="2.44140625" style="298" customWidth="1"/>
    <col min="15376" max="15376" width="5.6640625" style="298" customWidth="1"/>
    <col min="15377" max="15377" width="4.109375" style="298" customWidth="1"/>
    <col min="15378" max="15378" width="17.6640625" style="298" customWidth="1"/>
    <col min="15379" max="15379" width="12.6640625" style="298" customWidth="1"/>
    <col min="15380" max="15380" width="10.6640625" style="298" customWidth="1"/>
    <col min="15381" max="15381" width="12.109375" style="298" customWidth="1"/>
    <col min="15382" max="15612" width="9" style="298"/>
    <col min="15613" max="15613" width="4.6640625" style="298" customWidth="1"/>
    <col min="15614" max="15617" width="5.6640625" style="298" customWidth="1"/>
    <col min="15618" max="15620" width="2.6640625" style="298" customWidth="1"/>
    <col min="15621" max="15621" width="4.6640625" style="298" customWidth="1"/>
    <col min="15622" max="15624" width="6.6640625" style="298" customWidth="1"/>
    <col min="15625" max="15625" width="13.44140625" style="298" customWidth="1"/>
    <col min="15626" max="15627" width="13.88671875" style="298" customWidth="1"/>
    <col min="15628" max="15628" width="17.6640625" style="298" customWidth="1"/>
    <col min="15629" max="15629" width="3.88671875" style="298" customWidth="1"/>
    <col min="15630" max="15630" width="2.33203125" style="298" customWidth="1"/>
    <col min="15631" max="15631" width="2.44140625" style="298" customWidth="1"/>
    <col min="15632" max="15632" width="5.6640625" style="298" customWidth="1"/>
    <col min="15633" max="15633" width="4.109375" style="298" customWidth="1"/>
    <col min="15634" max="15634" width="17.6640625" style="298" customWidth="1"/>
    <col min="15635" max="15635" width="12.6640625" style="298" customWidth="1"/>
    <col min="15636" max="15636" width="10.6640625" style="298" customWidth="1"/>
    <col min="15637" max="15637" width="12.109375" style="298" customWidth="1"/>
    <col min="15638" max="15868" width="9" style="298"/>
    <col min="15869" max="15869" width="4.6640625" style="298" customWidth="1"/>
    <col min="15870" max="15873" width="5.6640625" style="298" customWidth="1"/>
    <col min="15874" max="15876" width="2.6640625" style="298" customWidth="1"/>
    <col min="15877" max="15877" width="4.6640625" style="298" customWidth="1"/>
    <col min="15878" max="15880" width="6.6640625" style="298" customWidth="1"/>
    <col min="15881" max="15881" width="13.44140625" style="298" customWidth="1"/>
    <col min="15882" max="15883" width="13.88671875" style="298" customWidth="1"/>
    <col min="15884" max="15884" width="17.6640625" style="298" customWidth="1"/>
    <col min="15885" max="15885" width="3.88671875" style="298" customWidth="1"/>
    <col min="15886" max="15886" width="2.33203125" style="298" customWidth="1"/>
    <col min="15887" max="15887" width="2.44140625" style="298" customWidth="1"/>
    <col min="15888" max="15888" width="5.6640625" style="298" customWidth="1"/>
    <col min="15889" max="15889" width="4.109375" style="298" customWidth="1"/>
    <col min="15890" max="15890" width="17.6640625" style="298" customWidth="1"/>
    <col min="15891" max="15891" width="12.6640625" style="298" customWidth="1"/>
    <col min="15892" max="15892" width="10.6640625" style="298" customWidth="1"/>
    <col min="15893" max="15893" width="12.109375" style="298" customWidth="1"/>
    <col min="15894" max="16124" width="9" style="298"/>
    <col min="16125" max="16125" width="4.6640625" style="298" customWidth="1"/>
    <col min="16126" max="16129" width="5.6640625" style="298" customWidth="1"/>
    <col min="16130" max="16132" width="2.6640625" style="298" customWidth="1"/>
    <col min="16133" max="16133" width="4.6640625" style="298" customWidth="1"/>
    <col min="16134" max="16136" width="6.6640625" style="298" customWidth="1"/>
    <col min="16137" max="16137" width="13.44140625" style="298" customWidth="1"/>
    <col min="16138" max="16139" width="13.88671875" style="298" customWidth="1"/>
    <col min="16140" max="16140" width="17.6640625" style="298" customWidth="1"/>
    <col min="16141" max="16141" width="3.88671875" style="298" customWidth="1"/>
    <col min="16142" max="16142" width="2.33203125" style="298" customWidth="1"/>
    <col min="16143" max="16143" width="2.44140625" style="298" customWidth="1"/>
    <col min="16144" max="16144" width="5.6640625" style="298" customWidth="1"/>
    <col min="16145" max="16145" width="4.109375" style="298" customWidth="1"/>
    <col min="16146" max="16146" width="17.6640625" style="298" customWidth="1"/>
    <col min="16147" max="16147" width="12.6640625" style="298" customWidth="1"/>
    <col min="16148" max="16148" width="10.6640625" style="298" customWidth="1"/>
    <col min="16149" max="16149" width="12.109375" style="298" customWidth="1"/>
    <col min="16150" max="16384" width="9" style="298"/>
  </cols>
  <sheetData>
    <row r="1" spans="1:21" ht="24" customHeight="1">
      <c r="A1" s="295"/>
      <c r="B1" s="295"/>
      <c r="C1" s="295"/>
      <c r="D1" s="295"/>
      <c r="E1" s="295"/>
      <c r="F1" s="295"/>
      <c r="G1" s="295"/>
      <c r="H1" s="295"/>
      <c r="I1" s="295"/>
      <c r="J1" s="295"/>
      <c r="K1" s="295"/>
      <c r="L1" s="295"/>
      <c r="M1" s="3601" t="s">
        <v>557</v>
      </c>
      <c r="N1" s="3601"/>
      <c r="O1" s="3601"/>
      <c r="P1" s="3601"/>
      <c r="Q1" s="3601"/>
      <c r="R1" s="296"/>
      <c r="S1" s="296"/>
      <c r="T1" s="296"/>
      <c r="U1" s="297"/>
    </row>
    <row r="2" spans="1:21" ht="15" customHeight="1">
      <c r="A2" s="296"/>
      <c r="B2" s="296"/>
      <c r="C2" s="296"/>
      <c r="D2" s="296"/>
      <c r="E2" s="296"/>
      <c r="F2" s="296"/>
      <c r="G2" s="296"/>
      <c r="H2" s="296"/>
      <c r="I2" s="296"/>
      <c r="J2" s="296"/>
      <c r="K2" s="296"/>
      <c r="L2" s="299"/>
      <c r="M2" s="3602" t="s">
        <v>558</v>
      </c>
      <c r="N2" s="3602"/>
      <c r="O2" s="3602"/>
      <c r="P2" s="3602"/>
      <c r="Q2" s="3602"/>
      <c r="R2" s="3603" t="s">
        <v>559</v>
      </c>
      <c r="S2" s="3605"/>
      <c r="T2" s="3606"/>
    </row>
    <row r="3" spans="1:21" ht="31.5" customHeight="1">
      <c r="A3" s="3602" t="s">
        <v>560</v>
      </c>
      <c r="B3" s="3602"/>
      <c r="C3" s="3602"/>
      <c r="D3" s="3609"/>
      <c r="E3" s="3609"/>
      <c r="F3" s="3609"/>
      <c r="G3" s="3609"/>
      <c r="H3" s="3609"/>
      <c r="I3" s="3609"/>
      <c r="J3" s="300"/>
      <c r="K3" s="301"/>
      <c r="L3" s="301"/>
      <c r="M3" s="301"/>
      <c r="N3" s="296"/>
      <c r="O3" s="296"/>
      <c r="P3" s="296"/>
      <c r="Q3" s="299"/>
      <c r="R3" s="3604"/>
      <c r="S3" s="3607"/>
      <c r="T3" s="3608"/>
    </row>
    <row r="4" spans="1:21" ht="24" customHeight="1">
      <c r="A4" s="3595" t="s">
        <v>561</v>
      </c>
      <c r="B4" s="3595"/>
      <c r="C4" s="3595"/>
      <c r="D4" s="3596"/>
      <c r="E4" s="3596"/>
      <c r="F4" s="3596"/>
      <c r="G4" s="3596"/>
      <c r="H4" s="3596"/>
      <c r="I4" s="3596"/>
      <c r="J4" s="302"/>
      <c r="K4" s="301"/>
      <c r="L4" s="301"/>
      <c r="M4" s="301"/>
      <c r="N4" s="296"/>
      <c r="O4" s="296"/>
      <c r="P4" s="296"/>
      <c r="Q4" s="296"/>
      <c r="R4" s="3597" t="s">
        <v>562</v>
      </c>
      <c r="S4" s="3598"/>
      <c r="T4" s="3598"/>
    </row>
    <row r="5" spans="1:21" ht="7.5" customHeight="1">
      <c r="A5" s="303"/>
      <c r="B5" s="303"/>
      <c r="C5" s="303"/>
      <c r="D5" s="303"/>
      <c r="E5" s="303"/>
      <c r="F5" s="303"/>
      <c r="G5" s="303"/>
      <c r="H5" s="304"/>
      <c r="I5" s="304"/>
      <c r="J5" s="305"/>
      <c r="K5" s="301"/>
      <c r="L5" s="301"/>
      <c r="M5" s="301"/>
      <c r="N5" s="296"/>
      <c r="O5" s="296"/>
      <c r="P5" s="296"/>
      <c r="Q5" s="296"/>
      <c r="R5" s="306"/>
      <c r="S5" s="302"/>
      <c r="T5" s="302"/>
    </row>
    <row r="6" spans="1:21" ht="27" customHeight="1">
      <c r="A6" s="3599" t="s">
        <v>563</v>
      </c>
      <c r="B6" s="3599"/>
      <c r="C6" s="3599"/>
      <c r="D6" s="3599"/>
      <c r="E6" s="3599"/>
      <c r="F6" s="3599"/>
      <c r="G6" s="3599"/>
      <c r="H6" s="3599"/>
      <c r="I6" s="3599"/>
      <c r="J6" s="3599"/>
      <c r="K6" s="3599"/>
      <c r="L6" s="3599"/>
      <c r="M6" s="3599"/>
      <c r="N6" s="299"/>
      <c r="O6" s="307" t="s">
        <v>564</v>
      </c>
      <c r="P6" s="3600"/>
      <c r="Q6" s="3600"/>
      <c r="R6" s="307" t="s">
        <v>565</v>
      </c>
      <c r="S6" s="3600"/>
      <c r="T6" s="3600"/>
    </row>
    <row r="7" spans="1:21" s="313" customFormat="1" ht="7.5" customHeight="1">
      <c r="A7" s="308"/>
      <c r="B7" s="309"/>
      <c r="C7" s="309"/>
      <c r="D7" s="309"/>
      <c r="E7" s="309"/>
      <c r="F7" s="309"/>
      <c r="G7" s="309"/>
      <c r="H7" s="309"/>
      <c r="I7" s="309"/>
      <c r="J7" s="310"/>
      <c r="K7" s="310"/>
      <c r="L7" s="310"/>
      <c r="M7" s="311"/>
      <c r="N7" s="312"/>
      <c r="O7" s="311"/>
      <c r="P7" s="311"/>
      <c r="Q7" s="311"/>
      <c r="R7" s="312"/>
      <c r="S7" s="311"/>
      <c r="T7" s="311"/>
    </row>
    <row r="8" spans="1:21" ht="10.35" customHeight="1">
      <c r="A8" s="3535" t="s">
        <v>566</v>
      </c>
      <c r="B8" s="3570" t="s">
        <v>567</v>
      </c>
      <c r="C8" s="3541"/>
      <c r="D8" s="3541"/>
      <c r="E8" s="3542"/>
      <c r="F8" s="3572" t="s">
        <v>568</v>
      </c>
      <c r="G8" s="3573"/>
      <c r="H8" s="3574"/>
      <c r="I8" s="3582" t="s">
        <v>569</v>
      </c>
      <c r="J8" s="3570" t="s">
        <v>570</v>
      </c>
      <c r="K8" s="3541"/>
      <c r="L8" s="3542"/>
      <c r="M8" s="3585" t="s">
        <v>509</v>
      </c>
      <c r="N8" s="3586"/>
      <c r="O8" s="3538" t="s">
        <v>571</v>
      </c>
      <c r="P8" s="3540" t="s">
        <v>572</v>
      </c>
      <c r="Q8" s="3541"/>
      <c r="R8" s="3542"/>
      <c r="S8" s="3549" t="s">
        <v>573</v>
      </c>
      <c r="T8" s="3550"/>
    </row>
    <row r="9" spans="1:21" ht="10.35" customHeight="1">
      <c r="A9" s="3536"/>
      <c r="B9" s="3571"/>
      <c r="C9" s="3544"/>
      <c r="D9" s="3544"/>
      <c r="E9" s="3545"/>
      <c r="F9" s="3575"/>
      <c r="G9" s="3576"/>
      <c r="H9" s="3577"/>
      <c r="I9" s="3583"/>
      <c r="J9" s="3571"/>
      <c r="K9" s="3544"/>
      <c r="L9" s="3545"/>
      <c r="M9" s="3546"/>
      <c r="N9" s="3560"/>
      <c r="O9" s="3539"/>
      <c r="P9" s="3543"/>
      <c r="Q9" s="3544"/>
      <c r="R9" s="3545"/>
      <c r="S9" s="3551"/>
      <c r="T9" s="3552"/>
    </row>
    <row r="10" spans="1:21" ht="10.35" customHeight="1">
      <c r="A10" s="3536"/>
      <c r="B10" s="3554" t="s">
        <v>574</v>
      </c>
      <c r="C10" s="3555"/>
      <c r="D10" s="3555"/>
      <c r="E10" s="3556"/>
      <c r="F10" s="3575"/>
      <c r="G10" s="3576"/>
      <c r="H10" s="3577"/>
      <c r="I10" s="3510"/>
      <c r="J10" s="3557"/>
      <c r="K10" s="3547"/>
      <c r="L10" s="3548"/>
      <c r="M10" s="3558" t="s">
        <v>575</v>
      </c>
      <c r="N10" s="3559"/>
      <c r="O10" s="3539"/>
      <c r="P10" s="3546"/>
      <c r="Q10" s="3547"/>
      <c r="R10" s="3548"/>
      <c r="S10" s="3553"/>
      <c r="T10" s="3552"/>
    </row>
    <row r="11" spans="1:21" ht="10.35" customHeight="1">
      <c r="A11" s="3536"/>
      <c r="B11" s="3557"/>
      <c r="C11" s="3547"/>
      <c r="D11" s="3547"/>
      <c r="E11" s="3548"/>
      <c r="F11" s="3578"/>
      <c r="G11" s="3576"/>
      <c r="H11" s="3577"/>
      <c r="I11" s="3510"/>
      <c r="J11" s="3554" t="s">
        <v>576</v>
      </c>
      <c r="K11" s="3555"/>
      <c r="L11" s="3556"/>
      <c r="M11" s="3546"/>
      <c r="N11" s="3560"/>
      <c r="O11" s="3565" t="s">
        <v>577</v>
      </c>
      <c r="P11" s="3565" t="s">
        <v>578</v>
      </c>
      <c r="Q11" s="3554" t="s">
        <v>579</v>
      </c>
      <c r="R11" s="3569" t="s">
        <v>580</v>
      </c>
      <c r="S11" s="3587" t="s">
        <v>581</v>
      </c>
      <c r="T11" s="3588"/>
    </row>
    <row r="12" spans="1:21" ht="10.35" customHeight="1">
      <c r="A12" s="3536"/>
      <c r="B12" s="3561" t="s">
        <v>582</v>
      </c>
      <c r="C12" s="3544"/>
      <c r="D12" s="3544"/>
      <c r="E12" s="3545"/>
      <c r="F12" s="3578"/>
      <c r="G12" s="3576"/>
      <c r="H12" s="3577"/>
      <c r="I12" s="3510"/>
      <c r="J12" s="3561"/>
      <c r="K12" s="3544"/>
      <c r="L12" s="3545"/>
      <c r="M12" s="3593" t="s">
        <v>511</v>
      </c>
      <c r="N12" s="3565"/>
      <c r="O12" s="3545"/>
      <c r="P12" s="3566"/>
      <c r="Q12" s="3561"/>
      <c r="R12" s="3510"/>
      <c r="S12" s="3589"/>
      <c r="T12" s="3590"/>
    </row>
    <row r="13" spans="1:21" ht="15.75" customHeight="1">
      <c r="A13" s="3537"/>
      <c r="B13" s="3562"/>
      <c r="C13" s="3563"/>
      <c r="D13" s="3563"/>
      <c r="E13" s="3564"/>
      <c r="F13" s="3579"/>
      <c r="G13" s="3580"/>
      <c r="H13" s="3581"/>
      <c r="I13" s="3584"/>
      <c r="J13" s="3562"/>
      <c r="K13" s="3563"/>
      <c r="L13" s="3564"/>
      <c r="M13" s="3594"/>
      <c r="N13" s="3567"/>
      <c r="O13" s="3564"/>
      <c r="P13" s="3567"/>
      <c r="Q13" s="3568"/>
      <c r="R13" s="3511"/>
      <c r="S13" s="3591"/>
      <c r="T13" s="3592"/>
    </row>
    <row r="14" spans="1:21" ht="10.35" customHeight="1">
      <c r="A14" s="3497"/>
      <c r="B14" s="3533"/>
      <c r="C14" s="3501"/>
      <c r="D14" s="3501"/>
      <c r="E14" s="3502"/>
      <c r="F14" s="3534"/>
      <c r="G14" s="3507"/>
      <c r="H14" s="3508"/>
      <c r="I14" s="3509"/>
      <c r="J14" s="3506" t="s">
        <v>583</v>
      </c>
      <c r="K14" s="3507"/>
      <c r="L14" s="3508"/>
      <c r="M14" s="3515"/>
      <c r="N14" s="3524"/>
      <c r="O14" s="3516"/>
      <c r="P14" s="3518"/>
      <c r="Q14" s="3521"/>
      <c r="R14" s="3454"/>
      <c r="S14" s="3457" t="s">
        <v>583</v>
      </c>
      <c r="T14" s="3458"/>
    </row>
    <row r="15" spans="1:21" ht="10.35" customHeight="1">
      <c r="A15" s="3498"/>
      <c r="B15" s="3503"/>
      <c r="C15" s="3504"/>
      <c r="D15" s="3504"/>
      <c r="E15" s="3505"/>
      <c r="F15" s="3488"/>
      <c r="G15" s="3489"/>
      <c r="H15" s="3490"/>
      <c r="I15" s="3510"/>
      <c r="J15" s="3488"/>
      <c r="K15" s="3489"/>
      <c r="L15" s="3490"/>
      <c r="M15" s="3482"/>
      <c r="N15" s="3525"/>
      <c r="O15" s="3517"/>
      <c r="P15" s="3519"/>
      <c r="Q15" s="3522"/>
      <c r="R15" s="3455"/>
      <c r="S15" s="3459"/>
      <c r="T15" s="3460"/>
    </row>
    <row r="16" spans="1:21" ht="10.35" customHeight="1">
      <c r="A16" s="3498"/>
      <c r="B16" s="3475"/>
      <c r="C16" s="3529"/>
      <c r="D16" s="3529"/>
      <c r="E16" s="3531"/>
      <c r="F16" s="3488"/>
      <c r="G16" s="3489"/>
      <c r="H16" s="3490"/>
      <c r="I16" s="3510"/>
      <c r="J16" s="3512"/>
      <c r="K16" s="3513"/>
      <c r="L16" s="3514"/>
      <c r="M16" s="3481"/>
      <c r="N16" s="3483"/>
      <c r="O16" s="3517"/>
      <c r="P16" s="3519"/>
      <c r="Q16" s="3522"/>
      <c r="R16" s="3455"/>
      <c r="S16" s="3459"/>
      <c r="T16" s="3460"/>
    </row>
    <row r="17" spans="1:20" ht="10.35" customHeight="1">
      <c r="A17" s="3498"/>
      <c r="B17" s="3478"/>
      <c r="C17" s="3479"/>
      <c r="D17" s="3479"/>
      <c r="E17" s="3480"/>
      <c r="F17" s="3488"/>
      <c r="G17" s="3489"/>
      <c r="H17" s="3490"/>
      <c r="I17" s="3510"/>
      <c r="J17" s="3485" t="s">
        <v>584</v>
      </c>
      <c r="K17" s="3530"/>
      <c r="L17" s="3532"/>
      <c r="M17" s="3482"/>
      <c r="N17" s="3484"/>
      <c r="O17" s="3494"/>
      <c r="P17" s="3519"/>
      <c r="Q17" s="3522"/>
      <c r="R17" s="3455"/>
      <c r="S17" s="3461" t="s">
        <v>583</v>
      </c>
      <c r="T17" s="3462"/>
    </row>
    <row r="18" spans="1:20" ht="10.35" customHeight="1">
      <c r="A18" s="3498"/>
      <c r="B18" s="3465"/>
      <c r="C18" s="3528"/>
      <c r="D18" s="3528"/>
      <c r="E18" s="3467"/>
      <c r="F18" s="3488"/>
      <c r="G18" s="3489"/>
      <c r="H18" s="3490"/>
      <c r="I18" s="3510"/>
      <c r="J18" s="3488"/>
      <c r="K18" s="3489"/>
      <c r="L18" s="3490"/>
      <c r="M18" s="3471"/>
      <c r="N18" s="3473"/>
      <c r="O18" s="3495"/>
      <c r="P18" s="3519"/>
      <c r="Q18" s="3522"/>
      <c r="R18" s="3455"/>
      <c r="S18" s="3459"/>
      <c r="T18" s="3460"/>
    </row>
    <row r="19" spans="1:20" ht="10.35" customHeight="1">
      <c r="A19" s="3499"/>
      <c r="B19" s="3468"/>
      <c r="C19" s="3469"/>
      <c r="D19" s="3469"/>
      <c r="E19" s="3470"/>
      <c r="F19" s="3491"/>
      <c r="G19" s="3492"/>
      <c r="H19" s="3493"/>
      <c r="I19" s="3511"/>
      <c r="J19" s="3491"/>
      <c r="K19" s="3492"/>
      <c r="L19" s="3493"/>
      <c r="M19" s="3472"/>
      <c r="N19" s="3474"/>
      <c r="O19" s="3496"/>
      <c r="P19" s="3520"/>
      <c r="Q19" s="3523"/>
      <c r="R19" s="3456"/>
      <c r="S19" s="3463"/>
      <c r="T19" s="3464"/>
    </row>
    <row r="20" spans="1:20" ht="10.35" customHeight="1">
      <c r="A20" s="3497"/>
      <c r="B20" s="3500"/>
      <c r="C20" s="3501"/>
      <c r="D20" s="3501"/>
      <c r="E20" s="3502"/>
      <c r="F20" s="3506"/>
      <c r="G20" s="3507"/>
      <c r="H20" s="3508"/>
      <c r="I20" s="3509"/>
      <c r="J20" s="3506" t="s">
        <v>583</v>
      </c>
      <c r="K20" s="3507"/>
      <c r="L20" s="3508"/>
      <c r="M20" s="3515"/>
      <c r="N20" s="3524"/>
      <c r="O20" s="3516"/>
      <c r="P20" s="3518"/>
      <c r="Q20" s="3521"/>
      <c r="R20" s="3454"/>
      <c r="S20" s="3457" t="s">
        <v>583</v>
      </c>
      <c r="T20" s="3458"/>
    </row>
    <row r="21" spans="1:20" ht="10.35" customHeight="1">
      <c r="A21" s="3498"/>
      <c r="B21" s="3503"/>
      <c r="C21" s="3504"/>
      <c r="D21" s="3504"/>
      <c r="E21" s="3505"/>
      <c r="F21" s="3488"/>
      <c r="G21" s="3489"/>
      <c r="H21" s="3490"/>
      <c r="I21" s="3510"/>
      <c r="J21" s="3488"/>
      <c r="K21" s="3489"/>
      <c r="L21" s="3490"/>
      <c r="M21" s="3482"/>
      <c r="N21" s="3525"/>
      <c r="O21" s="3517"/>
      <c r="P21" s="3519"/>
      <c r="Q21" s="3522"/>
      <c r="R21" s="3455"/>
      <c r="S21" s="3459"/>
      <c r="T21" s="3460"/>
    </row>
    <row r="22" spans="1:20" ht="10.35" customHeight="1">
      <c r="A22" s="3498"/>
      <c r="B22" s="3475"/>
      <c r="C22" s="3529"/>
      <c r="D22" s="3529"/>
      <c r="E22" s="3477"/>
      <c r="F22" s="3488"/>
      <c r="G22" s="3489"/>
      <c r="H22" s="3490"/>
      <c r="I22" s="3510"/>
      <c r="J22" s="3512"/>
      <c r="K22" s="3513"/>
      <c r="L22" s="3514"/>
      <c r="M22" s="3481"/>
      <c r="N22" s="3483"/>
      <c r="O22" s="3517"/>
      <c r="P22" s="3519"/>
      <c r="Q22" s="3522"/>
      <c r="R22" s="3455"/>
      <c r="S22" s="3459"/>
      <c r="T22" s="3460"/>
    </row>
    <row r="23" spans="1:20" ht="10.35" customHeight="1">
      <c r="A23" s="3498"/>
      <c r="B23" s="3478"/>
      <c r="C23" s="3479"/>
      <c r="D23" s="3479"/>
      <c r="E23" s="3480"/>
      <c r="F23" s="3488"/>
      <c r="G23" s="3489"/>
      <c r="H23" s="3490"/>
      <c r="I23" s="3510"/>
      <c r="J23" s="3485" t="s">
        <v>584</v>
      </c>
      <c r="K23" s="3530"/>
      <c r="L23" s="3487"/>
      <c r="M23" s="3482"/>
      <c r="N23" s="3484"/>
      <c r="O23" s="3494"/>
      <c r="P23" s="3519"/>
      <c r="Q23" s="3522"/>
      <c r="R23" s="3455"/>
      <c r="S23" s="3461" t="s">
        <v>583</v>
      </c>
      <c r="T23" s="3462"/>
    </row>
    <row r="24" spans="1:20" ht="10.35" customHeight="1">
      <c r="A24" s="3498"/>
      <c r="B24" s="3465"/>
      <c r="C24" s="3466"/>
      <c r="D24" s="3466"/>
      <c r="E24" s="3467"/>
      <c r="F24" s="3488"/>
      <c r="G24" s="3489"/>
      <c r="H24" s="3490"/>
      <c r="I24" s="3510"/>
      <c r="J24" s="3488"/>
      <c r="K24" s="3489"/>
      <c r="L24" s="3490"/>
      <c r="M24" s="3471"/>
      <c r="N24" s="3473"/>
      <c r="O24" s="3495"/>
      <c r="P24" s="3519"/>
      <c r="Q24" s="3522"/>
      <c r="R24" s="3455"/>
      <c r="S24" s="3459"/>
      <c r="T24" s="3460"/>
    </row>
    <row r="25" spans="1:20" ht="10.35" customHeight="1">
      <c r="A25" s="3499"/>
      <c r="B25" s="3468"/>
      <c r="C25" s="3469"/>
      <c r="D25" s="3469"/>
      <c r="E25" s="3470"/>
      <c r="F25" s="3491"/>
      <c r="G25" s="3492"/>
      <c r="H25" s="3493"/>
      <c r="I25" s="3511"/>
      <c r="J25" s="3491"/>
      <c r="K25" s="3492"/>
      <c r="L25" s="3493"/>
      <c r="M25" s="3472"/>
      <c r="N25" s="3474"/>
      <c r="O25" s="3496"/>
      <c r="P25" s="3520"/>
      <c r="Q25" s="3523"/>
      <c r="R25" s="3456"/>
      <c r="S25" s="3463"/>
      <c r="T25" s="3464"/>
    </row>
    <row r="26" spans="1:20" ht="10.35" customHeight="1">
      <c r="A26" s="3497"/>
      <c r="B26" s="3500"/>
      <c r="C26" s="3501"/>
      <c r="D26" s="3501"/>
      <c r="E26" s="3502"/>
      <c r="F26" s="3506"/>
      <c r="G26" s="3507"/>
      <c r="H26" s="3508"/>
      <c r="I26" s="3509"/>
      <c r="J26" s="3506" t="s">
        <v>583</v>
      </c>
      <c r="K26" s="3507"/>
      <c r="L26" s="3508"/>
      <c r="M26" s="3515"/>
      <c r="N26" s="3524"/>
      <c r="O26" s="3516"/>
      <c r="P26" s="3518"/>
      <c r="Q26" s="3521"/>
      <c r="R26" s="3454"/>
      <c r="S26" s="3457" t="s">
        <v>583</v>
      </c>
      <c r="T26" s="3458"/>
    </row>
    <row r="27" spans="1:20" ht="10.35" customHeight="1">
      <c r="A27" s="3498"/>
      <c r="B27" s="3503"/>
      <c r="C27" s="3504"/>
      <c r="D27" s="3504"/>
      <c r="E27" s="3505"/>
      <c r="F27" s="3488"/>
      <c r="G27" s="3489"/>
      <c r="H27" s="3490"/>
      <c r="I27" s="3510"/>
      <c r="J27" s="3488"/>
      <c r="K27" s="3489"/>
      <c r="L27" s="3490"/>
      <c r="M27" s="3482"/>
      <c r="N27" s="3525"/>
      <c r="O27" s="3517"/>
      <c r="P27" s="3519"/>
      <c r="Q27" s="3522"/>
      <c r="R27" s="3455"/>
      <c r="S27" s="3459"/>
      <c r="T27" s="3460"/>
    </row>
    <row r="28" spans="1:20" ht="10.35" customHeight="1">
      <c r="A28" s="3498"/>
      <c r="B28" s="3475"/>
      <c r="C28" s="3476"/>
      <c r="D28" s="3476"/>
      <c r="E28" s="3477"/>
      <c r="F28" s="3488"/>
      <c r="G28" s="3489"/>
      <c r="H28" s="3490"/>
      <c r="I28" s="3510"/>
      <c r="J28" s="3512"/>
      <c r="K28" s="3513"/>
      <c r="L28" s="3514"/>
      <c r="M28" s="3481"/>
      <c r="N28" s="3483"/>
      <c r="O28" s="3517"/>
      <c r="P28" s="3519"/>
      <c r="Q28" s="3522"/>
      <c r="R28" s="3455"/>
      <c r="S28" s="3526"/>
      <c r="T28" s="3527"/>
    </row>
    <row r="29" spans="1:20" ht="10.35" customHeight="1">
      <c r="A29" s="3498"/>
      <c r="B29" s="3478"/>
      <c r="C29" s="3479"/>
      <c r="D29" s="3479"/>
      <c r="E29" s="3480"/>
      <c r="F29" s="3488"/>
      <c r="G29" s="3489"/>
      <c r="H29" s="3490"/>
      <c r="I29" s="3510"/>
      <c r="J29" s="3485" t="s">
        <v>584</v>
      </c>
      <c r="K29" s="3486"/>
      <c r="L29" s="3487"/>
      <c r="M29" s="3482"/>
      <c r="N29" s="3484"/>
      <c r="O29" s="3494"/>
      <c r="P29" s="3519"/>
      <c r="Q29" s="3522"/>
      <c r="R29" s="3455"/>
      <c r="S29" s="3461" t="s">
        <v>583</v>
      </c>
      <c r="T29" s="3462"/>
    </row>
    <row r="30" spans="1:20" ht="10.35" customHeight="1">
      <c r="A30" s="3498"/>
      <c r="B30" s="3465"/>
      <c r="C30" s="3466"/>
      <c r="D30" s="3466"/>
      <c r="E30" s="3467"/>
      <c r="F30" s="3488"/>
      <c r="G30" s="3489"/>
      <c r="H30" s="3490"/>
      <c r="I30" s="3510"/>
      <c r="J30" s="3488"/>
      <c r="K30" s="3489"/>
      <c r="L30" s="3490"/>
      <c r="M30" s="3471"/>
      <c r="N30" s="3473"/>
      <c r="O30" s="3495"/>
      <c r="P30" s="3519"/>
      <c r="Q30" s="3522"/>
      <c r="R30" s="3455"/>
      <c r="S30" s="3459"/>
      <c r="T30" s="3460"/>
    </row>
    <row r="31" spans="1:20" ht="10.35" customHeight="1">
      <c r="A31" s="3499"/>
      <c r="B31" s="3468"/>
      <c r="C31" s="3469"/>
      <c r="D31" s="3469"/>
      <c r="E31" s="3470"/>
      <c r="F31" s="3491"/>
      <c r="G31" s="3492"/>
      <c r="H31" s="3493"/>
      <c r="I31" s="3511"/>
      <c r="J31" s="3491"/>
      <c r="K31" s="3492"/>
      <c r="L31" s="3493"/>
      <c r="M31" s="3472"/>
      <c r="N31" s="3474"/>
      <c r="O31" s="3496"/>
      <c r="P31" s="3520"/>
      <c r="Q31" s="3523"/>
      <c r="R31" s="3456"/>
      <c r="S31" s="3463"/>
      <c r="T31" s="3464"/>
    </row>
    <row r="32" spans="1:20" ht="10.35" customHeight="1">
      <c r="A32" s="3497"/>
      <c r="B32" s="3500"/>
      <c r="C32" s="3501"/>
      <c r="D32" s="3501"/>
      <c r="E32" s="3502"/>
      <c r="F32" s="3506"/>
      <c r="G32" s="3507"/>
      <c r="H32" s="3508"/>
      <c r="I32" s="3509"/>
      <c r="J32" s="3506" t="s">
        <v>583</v>
      </c>
      <c r="K32" s="3507"/>
      <c r="L32" s="3508"/>
      <c r="M32" s="3515"/>
      <c r="N32" s="3524"/>
      <c r="O32" s="3516"/>
      <c r="P32" s="3518"/>
      <c r="Q32" s="3521"/>
      <c r="R32" s="3454"/>
      <c r="S32" s="3457" t="s">
        <v>583</v>
      </c>
      <c r="T32" s="3458"/>
    </row>
    <row r="33" spans="1:20" ht="10.35" customHeight="1">
      <c r="A33" s="3498"/>
      <c r="B33" s="3503"/>
      <c r="C33" s="3504"/>
      <c r="D33" s="3504"/>
      <c r="E33" s="3505"/>
      <c r="F33" s="3488"/>
      <c r="G33" s="3489"/>
      <c r="H33" s="3490"/>
      <c r="I33" s="3510"/>
      <c r="J33" s="3488"/>
      <c r="K33" s="3489"/>
      <c r="L33" s="3490"/>
      <c r="M33" s="3482"/>
      <c r="N33" s="3525"/>
      <c r="O33" s="3517"/>
      <c r="P33" s="3519"/>
      <c r="Q33" s="3522"/>
      <c r="R33" s="3455"/>
      <c r="S33" s="3459"/>
      <c r="T33" s="3460"/>
    </row>
    <row r="34" spans="1:20" ht="10.35" customHeight="1">
      <c r="A34" s="3498"/>
      <c r="B34" s="3475"/>
      <c r="C34" s="3476"/>
      <c r="D34" s="3476"/>
      <c r="E34" s="3477"/>
      <c r="F34" s="3488"/>
      <c r="G34" s="3489"/>
      <c r="H34" s="3490"/>
      <c r="I34" s="3510"/>
      <c r="J34" s="3512"/>
      <c r="K34" s="3513"/>
      <c r="L34" s="3514"/>
      <c r="M34" s="3481"/>
      <c r="N34" s="3483"/>
      <c r="O34" s="3517"/>
      <c r="P34" s="3519"/>
      <c r="Q34" s="3522"/>
      <c r="R34" s="3455"/>
      <c r="S34" s="3459"/>
      <c r="T34" s="3460"/>
    </row>
    <row r="35" spans="1:20" ht="10.35" customHeight="1">
      <c r="A35" s="3498"/>
      <c r="B35" s="3478"/>
      <c r="C35" s="3479"/>
      <c r="D35" s="3479"/>
      <c r="E35" s="3480"/>
      <c r="F35" s="3488"/>
      <c r="G35" s="3489"/>
      <c r="H35" s="3490"/>
      <c r="I35" s="3510"/>
      <c r="J35" s="3485" t="s">
        <v>584</v>
      </c>
      <c r="K35" s="3486"/>
      <c r="L35" s="3487"/>
      <c r="M35" s="3482"/>
      <c r="N35" s="3484"/>
      <c r="O35" s="3494"/>
      <c r="P35" s="3519"/>
      <c r="Q35" s="3522"/>
      <c r="R35" s="3455"/>
      <c r="S35" s="3461" t="s">
        <v>583</v>
      </c>
      <c r="T35" s="3462"/>
    </row>
    <row r="36" spans="1:20" ht="10.35" customHeight="1">
      <c r="A36" s="3498"/>
      <c r="B36" s="3465"/>
      <c r="C36" s="3466"/>
      <c r="D36" s="3466"/>
      <c r="E36" s="3467"/>
      <c r="F36" s="3488"/>
      <c r="G36" s="3489"/>
      <c r="H36" s="3490"/>
      <c r="I36" s="3510"/>
      <c r="J36" s="3488"/>
      <c r="K36" s="3489"/>
      <c r="L36" s="3490"/>
      <c r="M36" s="3471"/>
      <c r="N36" s="3473"/>
      <c r="O36" s="3495"/>
      <c r="P36" s="3519"/>
      <c r="Q36" s="3522"/>
      <c r="R36" s="3455"/>
      <c r="S36" s="3459"/>
      <c r="T36" s="3460"/>
    </row>
    <row r="37" spans="1:20" ht="10.35" customHeight="1">
      <c r="A37" s="3499"/>
      <c r="B37" s="3468"/>
      <c r="C37" s="3469"/>
      <c r="D37" s="3469"/>
      <c r="E37" s="3470"/>
      <c r="F37" s="3491"/>
      <c r="G37" s="3492"/>
      <c r="H37" s="3493"/>
      <c r="I37" s="3511"/>
      <c r="J37" s="3491"/>
      <c r="K37" s="3492"/>
      <c r="L37" s="3493"/>
      <c r="M37" s="3472"/>
      <c r="N37" s="3474"/>
      <c r="O37" s="3496"/>
      <c r="P37" s="3520"/>
      <c r="Q37" s="3523"/>
      <c r="R37" s="3456"/>
      <c r="S37" s="3463"/>
      <c r="T37" s="3464"/>
    </row>
    <row r="38" spans="1:20" ht="10.35" customHeight="1">
      <c r="A38" s="3497"/>
      <c r="B38" s="3500"/>
      <c r="C38" s="3501"/>
      <c r="D38" s="3501"/>
      <c r="E38" s="3502"/>
      <c r="F38" s="3506"/>
      <c r="G38" s="3507"/>
      <c r="H38" s="3508"/>
      <c r="I38" s="3509"/>
      <c r="J38" s="3506" t="s">
        <v>583</v>
      </c>
      <c r="K38" s="3507"/>
      <c r="L38" s="3508"/>
      <c r="M38" s="3515"/>
      <c r="N38" s="3524"/>
      <c r="O38" s="3516"/>
      <c r="P38" s="3518"/>
      <c r="Q38" s="3521"/>
      <c r="R38" s="3454"/>
      <c r="S38" s="3457" t="s">
        <v>583</v>
      </c>
      <c r="T38" s="3458"/>
    </row>
    <row r="39" spans="1:20" ht="10.35" customHeight="1">
      <c r="A39" s="3498"/>
      <c r="B39" s="3503"/>
      <c r="C39" s="3504"/>
      <c r="D39" s="3504"/>
      <c r="E39" s="3505"/>
      <c r="F39" s="3488"/>
      <c r="G39" s="3489"/>
      <c r="H39" s="3490"/>
      <c r="I39" s="3510"/>
      <c r="J39" s="3488"/>
      <c r="K39" s="3489"/>
      <c r="L39" s="3490"/>
      <c r="M39" s="3482"/>
      <c r="N39" s="3525"/>
      <c r="O39" s="3517"/>
      <c r="P39" s="3519"/>
      <c r="Q39" s="3522"/>
      <c r="R39" s="3455"/>
      <c r="S39" s="3459"/>
      <c r="T39" s="3460"/>
    </row>
    <row r="40" spans="1:20" ht="10.35" customHeight="1">
      <c r="A40" s="3498"/>
      <c r="B40" s="3475"/>
      <c r="C40" s="3476"/>
      <c r="D40" s="3476"/>
      <c r="E40" s="3477"/>
      <c r="F40" s="3488"/>
      <c r="G40" s="3489"/>
      <c r="H40" s="3490"/>
      <c r="I40" s="3510"/>
      <c r="J40" s="3512"/>
      <c r="K40" s="3513"/>
      <c r="L40" s="3514"/>
      <c r="M40" s="3481"/>
      <c r="N40" s="3483"/>
      <c r="O40" s="3517"/>
      <c r="P40" s="3519"/>
      <c r="Q40" s="3522"/>
      <c r="R40" s="3455"/>
      <c r="S40" s="3459"/>
      <c r="T40" s="3460"/>
    </row>
    <row r="41" spans="1:20" ht="10.35" customHeight="1">
      <c r="A41" s="3498"/>
      <c r="B41" s="3478"/>
      <c r="C41" s="3479"/>
      <c r="D41" s="3479"/>
      <c r="E41" s="3480"/>
      <c r="F41" s="3488"/>
      <c r="G41" s="3489"/>
      <c r="H41" s="3490"/>
      <c r="I41" s="3510"/>
      <c r="J41" s="3485" t="s">
        <v>584</v>
      </c>
      <c r="K41" s="3486"/>
      <c r="L41" s="3487"/>
      <c r="M41" s="3482"/>
      <c r="N41" s="3484"/>
      <c r="O41" s="3494"/>
      <c r="P41" s="3519"/>
      <c r="Q41" s="3522"/>
      <c r="R41" s="3455"/>
      <c r="S41" s="3461" t="s">
        <v>583</v>
      </c>
      <c r="T41" s="3462"/>
    </row>
    <row r="42" spans="1:20" ht="10.35" customHeight="1">
      <c r="A42" s="3498"/>
      <c r="B42" s="3465"/>
      <c r="C42" s="3466"/>
      <c r="D42" s="3466"/>
      <c r="E42" s="3467"/>
      <c r="F42" s="3488"/>
      <c r="G42" s="3489"/>
      <c r="H42" s="3490"/>
      <c r="I42" s="3510"/>
      <c r="J42" s="3488"/>
      <c r="K42" s="3489"/>
      <c r="L42" s="3490"/>
      <c r="M42" s="3471"/>
      <c r="N42" s="3473"/>
      <c r="O42" s="3495"/>
      <c r="P42" s="3519"/>
      <c r="Q42" s="3522"/>
      <c r="R42" s="3455"/>
      <c r="S42" s="3459"/>
      <c r="T42" s="3460"/>
    </row>
    <row r="43" spans="1:20" ht="10.35" customHeight="1">
      <c r="A43" s="3499"/>
      <c r="B43" s="3468"/>
      <c r="C43" s="3469"/>
      <c r="D43" s="3469"/>
      <c r="E43" s="3470"/>
      <c r="F43" s="3491"/>
      <c r="G43" s="3492"/>
      <c r="H43" s="3493"/>
      <c r="I43" s="3511"/>
      <c r="J43" s="3491"/>
      <c r="K43" s="3492"/>
      <c r="L43" s="3493"/>
      <c r="M43" s="3472"/>
      <c r="N43" s="3474"/>
      <c r="O43" s="3496"/>
      <c r="P43" s="3520"/>
      <c r="Q43" s="3523"/>
      <c r="R43" s="3456"/>
      <c r="S43" s="3463"/>
      <c r="T43" s="3464"/>
    </row>
    <row r="44" spans="1:20" ht="10.35" customHeight="1">
      <c r="A44" s="3497"/>
      <c r="B44" s="3500"/>
      <c r="C44" s="3501"/>
      <c r="D44" s="3501"/>
      <c r="E44" s="3502"/>
      <c r="F44" s="3506"/>
      <c r="G44" s="3507"/>
      <c r="H44" s="3508"/>
      <c r="I44" s="3509"/>
      <c r="J44" s="3506" t="s">
        <v>583</v>
      </c>
      <c r="K44" s="3507"/>
      <c r="L44" s="3508"/>
      <c r="M44" s="3515"/>
      <c r="N44" s="3524"/>
      <c r="O44" s="3516"/>
      <c r="P44" s="3518"/>
      <c r="Q44" s="3521"/>
      <c r="R44" s="3454"/>
      <c r="S44" s="3457" t="s">
        <v>583</v>
      </c>
      <c r="T44" s="3458"/>
    </row>
    <row r="45" spans="1:20" ht="10.35" customHeight="1">
      <c r="A45" s="3498"/>
      <c r="B45" s="3503"/>
      <c r="C45" s="3504"/>
      <c r="D45" s="3504"/>
      <c r="E45" s="3505"/>
      <c r="F45" s="3488"/>
      <c r="G45" s="3489"/>
      <c r="H45" s="3490"/>
      <c r="I45" s="3510"/>
      <c r="J45" s="3488"/>
      <c r="K45" s="3489"/>
      <c r="L45" s="3490"/>
      <c r="M45" s="3482"/>
      <c r="N45" s="3525"/>
      <c r="O45" s="3517"/>
      <c r="P45" s="3519"/>
      <c r="Q45" s="3522"/>
      <c r="R45" s="3455"/>
      <c r="S45" s="3459"/>
      <c r="T45" s="3460"/>
    </row>
    <row r="46" spans="1:20" ht="10.35" customHeight="1">
      <c r="A46" s="3498"/>
      <c r="B46" s="3475"/>
      <c r="C46" s="3476"/>
      <c r="D46" s="3476"/>
      <c r="E46" s="3477"/>
      <c r="F46" s="3488"/>
      <c r="G46" s="3489"/>
      <c r="H46" s="3490"/>
      <c r="I46" s="3510"/>
      <c r="J46" s="3512"/>
      <c r="K46" s="3513"/>
      <c r="L46" s="3514"/>
      <c r="M46" s="3481"/>
      <c r="N46" s="3483"/>
      <c r="O46" s="3517"/>
      <c r="P46" s="3519"/>
      <c r="Q46" s="3522"/>
      <c r="R46" s="3455"/>
      <c r="S46" s="3459"/>
      <c r="T46" s="3460"/>
    </row>
    <row r="47" spans="1:20" ht="10.35" customHeight="1">
      <c r="A47" s="3498"/>
      <c r="B47" s="3478"/>
      <c r="C47" s="3479"/>
      <c r="D47" s="3479"/>
      <c r="E47" s="3480"/>
      <c r="F47" s="3488"/>
      <c r="G47" s="3489"/>
      <c r="H47" s="3490"/>
      <c r="I47" s="3510"/>
      <c r="J47" s="3485" t="s">
        <v>584</v>
      </c>
      <c r="K47" s="3486"/>
      <c r="L47" s="3487"/>
      <c r="M47" s="3482"/>
      <c r="N47" s="3484"/>
      <c r="O47" s="3494"/>
      <c r="P47" s="3519"/>
      <c r="Q47" s="3522"/>
      <c r="R47" s="3455"/>
      <c r="S47" s="3461" t="s">
        <v>583</v>
      </c>
      <c r="T47" s="3462"/>
    </row>
    <row r="48" spans="1:20" ht="10.35" customHeight="1">
      <c r="A48" s="3498"/>
      <c r="B48" s="3465"/>
      <c r="C48" s="3466"/>
      <c r="D48" s="3466"/>
      <c r="E48" s="3467"/>
      <c r="F48" s="3488"/>
      <c r="G48" s="3489"/>
      <c r="H48" s="3490"/>
      <c r="I48" s="3510"/>
      <c r="J48" s="3488"/>
      <c r="K48" s="3489"/>
      <c r="L48" s="3490"/>
      <c r="M48" s="3471"/>
      <c r="N48" s="3473"/>
      <c r="O48" s="3495"/>
      <c r="P48" s="3519"/>
      <c r="Q48" s="3522"/>
      <c r="R48" s="3455"/>
      <c r="S48" s="3459"/>
      <c r="T48" s="3460"/>
    </row>
    <row r="49" spans="1:21" ht="10.35" customHeight="1">
      <c r="A49" s="3499"/>
      <c r="B49" s="3468"/>
      <c r="C49" s="3469"/>
      <c r="D49" s="3469"/>
      <c r="E49" s="3470"/>
      <c r="F49" s="3491"/>
      <c r="G49" s="3492"/>
      <c r="H49" s="3493"/>
      <c r="I49" s="3511"/>
      <c r="J49" s="3491"/>
      <c r="K49" s="3492"/>
      <c r="L49" s="3493"/>
      <c r="M49" s="3472"/>
      <c r="N49" s="3474"/>
      <c r="O49" s="3496"/>
      <c r="P49" s="3520"/>
      <c r="Q49" s="3523"/>
      <c r="R49" s="3456"/>
      <c r="S49" s="3463"/>
      <c r="T49" s="3464"/>
    </row>
    <row r="50" spans="1:21" ht="10.35" customHeight="1">
      <c r="A50" s="3497"/>
      <c r="B50" s="3500"/>
      <c r="C50" s="3501"/>
      <c r="D50" s="3501"/>
      <c r="E50" s="3502"/>
      <c r="F50" s="3506"/>
      <c r="G50" s="3507"/>
      <c r="H50" s="3508"/>
      <c r="I50" s="3509"/>
      <c r="J50" s="3506" t="s">
        <v>583</v>
      </c>
      <c r="K50" s="3507"/>
      <c r="L50" s="3508"/>
      <c r="M50" s="3515"/>
      <c r="N50" s="3524"/>
      <c r="O50" s="3516"/>
      <c r="P50" s="3518"/>
      <c r="Q50" s="3521"/>
      <c r="R50" s="3454"/>
      <c r="S50" s="3457" t="s">
        <v>583</v>
      </c>
      <c r="T50" s="3458"/>
    </row>
    <row r="51" spans="1:21" ht="10.35" customHeight="1">
      <c r="A51" s="3498"/>
      <c r="B51" s="3503"/>
      <c r="C51" s="3504"/>
      <c r="D51" s="3504"/>
      <c r="E51" s="3505"/>
      <c r="F51" s="3488"/>
      <c r="G51" s="3489"/>
      <c r="H51" s="3490"/>
      <c r="I51" s="3510"/>
      <c r="J51" s="3488"/>
      <c r="K51" s="3489"/>
      <c r="L51" s="3490"/>
      <c r="M51" s="3482"/>
      <c r="N51" s="3525"/>
      <c r="O51" s="3517"/>
      <c r="P51" s="3519"/>
      <c r="Q51" s="3522"/>
      <c r="R51" s="3455"/>
      <c r="S51" s="3459"/>
      <c r="T51" s="3460"/>
    </row>
    <row r="52" spans="1:21" ht="10.35" customHeight="1">
      <c r="A52" s="3498"/>
      <c r="B52" s="3475"/>
      <c r="C52" s="3476"/>
      <c r="D52" s="3476"/>
      <c r="E52" s="3477"/>
      <c r="F52" s="3488"/>
      <c r="G52" s="3489"/>
      <c r="H52" s="3490"/>
      <c r="I52" s="3510"/>
      <c r="J52" s="3512"/>
      <c r="K52" s="3513"/>
      <c r="L52" s="3514"/>
      <c r="M52" s="3481"/>
      <c r="N52" s="3483"/>
      <c r="O52" s="3517"/>
      <c r="P52" s="3519"/>
      <c r="Q52" s="3522"/>
      <c r="R52" s="3455"/>
      <c r="S52" s="3459"/>
      <c r="T52" s="3460"/>
    </row>
    <row r="53" spans="1:21" ht="10.35" customHeight="1">
      <c r="A53" s="3498"/>
      <c r="B53" s="3478"/>
      <c r="C53" s="3479"/>
      <c r="D53" s="3479"/>
      <c r="E53" s="3480"/>
      <c r="F53" s="3488"/>
      <c r="G53" s="3489"/>
      <c r="H53" s="3490"/>
      <c r="I53" s="3510"/>
      <c r="J53" s="3485" t="s">
        <v>584</v>
      </c>
      <c r="K53" s="3486"/>
      <c r="L53" s="3487"/>
      <c r="M53" s="3482"/>
      <c r="N53" s="3484"/>
      <c r="O53" s="3494"/>
      <c r="P53" s="3519"/>
      <c r="Q53" s="3522"/>
      <c r="R53" s="3455"/>
      <c r="S53" s="3461" t="s">
        <v>583</v>
      </c>
      <c r="T53" s="3462"/>
    </row>
    <row r="54" spans="1:21" ht="10.35" customHeight="1">
      <c r="A54" s="3498"/>
      <c r="B54" s="3465"/>
      <c r="C54" s="3466"/>
      <c r="D54" s="3466"/>
      <c r="E54" s="3467"/>
      <c r="F54" s="3488"/>
      <c r="G54" s="3489"/>
      <c r="H54" s="3490"/>
      <c r="I54" s="3510"/>
      <c r="J54" s="3488"/>
      <c r="K54" s="3489"/>
      <c r="L54" s="3490"/>
      <c r="M54" s="3471"/>
      <c r="N54" s="3473"/>
      <c r="O54" s="3495"/>
      <c r="P54" s="3519"/>
      <c r="Q54" s="3522"/>
      <c r="R54" s="3455"/>
      <c r="S54" s="3459"/>
      <c r="T54" s="3460"/>
    </row>
    <row r="55" spans="1:21" ht="10.35" customHeight="1">
      <c r="A55" s="3499"/>
      <c r="B55" s="3468"/>
      <c r="C55" s="3469"/>
      <c r="D55" s="3469"/>
      <c r="E55" s="3470"/>
      <c r="F55" s="3491"/>
      <c r="G55" s="3492"/>
      <c r="H55" s="3493"/>
      <c r="I55" s="3511"/>
      <c r="J55" s="3491"/>
      <c r="K55" s="3492"/>
      <c r="L55" s="3493"/>
      <c r="M55" s="3472"/>
      <c r="N55" s="3474"/>
      <c r="O55" s="3496"/>
      <c r="P55" s="3520"/>
      <c r="Q55" s="3523"/>
      <c r="R55" s="3456"/>
      <c r="S55" s="3463"/>
      <c r="T55" s="3464"/>
    </row>
    <row r="56" spans="1:21" ht="10.35" customHeight="1">
      <c r="A56" s="3497"/>
      <c r="B56" s="3500"/>
      <c r="C56" s="3501"/>
      <c r="D56" s="3501"/>
      <c r="E56" s="3502"/>
      <c r="F56" s="3506"/>
      <c r="G56" s="3507"/>
      <c r="H56" s="3508"/>
      <c r="I56" s="3509"/>
      <c r="J56" s="3506" t="s">
        <v>583</v>
      </c>
      <c r="K56" s="3507"/>
      <c r="L56" s="3508"/>
      <c r="M56" s="3515"/>
      <c r="N56" s="3524"/>
      <c r="O56" s="3516"/>
      <c r="P56" s="3518"/>
      <c r="Q56" s="3521"/>
      <c r="R56" s="3454"/>
      <c r="S56" s="3457" t="s">
        <v>583</v>
      </c>
      <c r="T56" s="3458"/>
    </row>
    <row r="57" spans="1:21" ht="10.35" customHeight="1">
      <c r="A57" s="3498"/>
      <c r="B57" s="3503"/>
      <c r="C57" s="3504"/>
      <c r="D57" s="3504"/>
      <c r="E57" s="3505"/>
      <c r="F57" s="3488"/>
      <c r="G57" s="3489"/>
      <c r="H57" s="3490"/>
      <c r="I57" s="3510"/>
      <c r="J57" s="3488"/>
      <c r="K57" s="3489"/>
      <c r="L57" s="3490"/>
      <c r="M57" s="3482"/>
      <c r="N57" s="3525"/>
      <c r="O57" s="3517"/>
      <c r="P57" s="3519"/>
      <c r="Q57" s="3522"/>
      <c r="R57" s="3455"/>
      <c r="S57" s="3459"/>
      <c r="T57" s="3460"/>
    </row>
    <row r="58" spans="1:21" ht="10.35" customHeight="1">
      <c r="A58" s="3498"/>
      <c r="B58" s="3475"/>
      <c r="C58" s="3476"/>
      <c r="D58" s="3476"/>
      <c r="E58" s="3477"/>
      <c r="F58" s="3488"/>
      <c r="G58" s="3489"/>
      <c r="H58" s="3490"/>
      <c r="I58" s="3510"/>
      <c r="J58" s="3512"/>
      <c r="K58" s="3513"/>
      <c r="L58" s="3514"/>
      <c r="M58" s="3481"/>
      <c r="N58" s="3483"/>
      <c r="O58" s="3517"/>
      <c r="P58" s="3519"/>
      <c r="Q58" s="3522"/>
      <c r="R58" s="3455"/>
      <c r="S58" s="3459"/>
      <c r="T58" s="3460"/>
    </row>
    <row r="59" spans="1:21" ht="10.35" customHeight="1">
      <c r="A59" s="3498"/>
      <c r="B59" s="3478"/>
      <c r="C59" s="3479"/>
      <c r="D59" s="3479"/>
      <c r="E59" s="3480"/>
      <c r="F59" s="3488"/>
      <c r="G59" s="3489"/>
      <c r="H59" s="3490"/>
      <c r="I59" s="3510"/>
      <c r="J59" s="3485" t="s">
        <v>584</v>
      </c>
      <c r="K59" s="3486"/>
      <c r="L59" s="3487"/>
      <c r="M59" s="3482"/>
      <c r="N59" s="3484"/>
      <c r="O59" s="3494"/>
      <c r="P59" s="3519"/>
      <c r="Q59" s="3522"/>
      <c r="R59" s="3455"/>
      <c r="S59" s="3461" t="s">
        <v>583</v>
      </c>
      <c r="T59" s="3462"/>
    </row>
    <row r="60" spans="1:21" ht="10.35" customHeight="1">
      <c r="A60" s="3498"/>
      <c r="B60" s="3465"/>
      <c r="C60" s="3466"/>
      <c r="D60" s="3466"/>
      <c r="E60" s="3467"/>
      <c r="F60" s="3488"/>
      <c r="G60" s="3489"/>
      <c r="H60" s="3490"/>
      <c r="I60" s="3510"/>
      <c r="J60" s="3488"/>
      <c r="K60" s="3489"/>
      <c r="L60" s="3490"/>
      <c r="M60" s="3471"/>
      <c r="N60" s="3473"/>
      <c r="O60" s="3495"/>
      <c r="P60" s="3519"/>
      <c r="Q60" s="3522"/>
      <c r="R60" s="3455"/>
      <c r="S60" s="3459"/>
      <c r="T60" s="3460"/>
    </row>
    <row r="61" spans="1:21" ht="10.35" customHeight="1">
      <c r="A61" s="3499"/>
      <c r="B61" s="3468"/>
      <c r="C61" s="3469"/>
      <c r="D61" s="3469"/>
      <c r="E61" s="3470"/>
      <c r="F61" s="3491"/>
      <c r="G61" s="3492"/>
      <c r="H61" s="3493"/>
      <c r="I61" s="3511"/>
      <c r="J61" s="3491"/>
      <c r="K61" s="3492"/>
      <c r="L61" s="3493"/>
      <c r="M61" s="3472"/>
      <c r="N61" s="3474"/>
      <c r="O61" s="3496"/>
      <c r="P61" s="3520"/>
      <c r="Q61" s="3523"/>
      <c r="R61" s="3456"/>
      <c r="S61" s="3463"/>
      <c r="T61" s="3464"/>
    </row>
    <row r="62" spans="1:21" s="313" customFormat="1" ht="13.5" customHeight="1">
      <c r="A62" s="314" t="s">
        <v>585</v>
      </c>
      <c r="B62" s="314"/>
      <c r="C62" s="314"/>
      <c r="D62" s="314"/>
      <c r="H62" s="314"/>
      <c r="I62" s="314"/>
      <c r="J62" s="314"/>
      <c r="K62" s="314"/>
      <c r="L62" s="314"/>
      <c r="M62" s="315"/>
      <c r="N62" s="315"/>
      <c r="O62" s="315"/>
      <c r="P62" s="3452" t="s">
        <v>586</v>
      </c>
      <c r="Q62" s="3452"/>
      <c r="R62" s="3452"/>
      <c r="S62" s="3452"/>
      <c r="T62" s="3452"/>
      <c r="U62" s="316"/>
    </row>
    <row r="63" spans="1:21" s="313" customFormat="1" ht="13.5" customHeight="1">
      <c r="A63" s="317" t="s">
        <v>587</v>
      </c>
      <c r="B63" s="317"/>
      <c r="C63" s="317"/>
      <c r="E63" s="317" t="s">
        <v>588</v>
      </c>
      <c r="F63" s="317"/>
      <c r="G63" s="317"/>
      <c r="H63" s="317"/>
      <c r="I63" s="317"/>
      <c r="K63" s="317" t="s">
        <v>589</v>
      </c>
      <c r="N63" s="317" t="s">
        <v>590</v>
      </c>
      <c r="P63" s="3452"/>
      <c r="Q63" s="3452"/>
      <c r="R63" s="3452"/>
      <c r="S63" s="3452"/>
      <c r="T63" s="3452"/>
      <c r="U63" s="316"/>
    </row>
    <row r="64" spans="1:21" s="313" customFormat="1" ht="11.25" customHeight="1">
      <c r="A64" s="317" t="s">
        <v>591</v>
      </c>
      <c r="B64" s="317"/>
      <c r="C64" s="317"/>
      <c r="E64" s="317" t="s">
        <v>592</v>
      </c>
      <c r="F64" s="317"/>
      <c r="G64" s="317"/>
      <c r="I64" s="317" t="s">
        <v>593</v>
      </c>
      <c r="J64" s="317"/>
      <c r="K64" s="317"/>
      <c r="L64" s="317" t="s">
        <v>594</v>
      </c>
      <c r="M64" s="318"/>
      <c r="N64" s="317" t="s">
        <v>595</v>
      </c>
      <c r="O64" s="317"/>
      <c r="P64" s="3452" t="s">
        <v>596</v>
      </c>
      <c r="Q64" s="3452"/>
      <c r="R64" s="3452"/>
      <c r="S64" s="3452"/>
      <c r="T64" s="3452"/>
      <c r="U64" s="316"/>
    </row>
    <row r="65" spans="1:21" s="313" customFormat="1" ht="14.25" customHeight="1">
      <c r="A65" s="317" t="s">
        <v>597</v>
      </c>
      <c r="B65" s="319"/>
      <c r="C65" s="319"/>
      <c r="D65" s="319"/>
      <c r="E65" s="314"/>
      <c r="F65" s="317" t="s">
        <v>598</v>
      </c>
      <c r="G65" s="319"/>
      <c r="H65" s="319"/>
      <c r="I65" s="319"/>
      <c r="J65" s="319"/>
      <c r="K65" s="317" t="s">
        <v>599</v>
      </c>
      <c r="M65" s="317"/>
      <c r="N65" s="314"/>
      <c r="O65" s="314"/>
      <c r="P65" s="3452"/>
      <c r="Q65" s="3452"/>
      <c r="R65" s="3452"/>
      <c r="S65" s="3452"/>
      <c r="T65" s="3452"/>
      <c r="U65" s="316"/>
    </row>
    <row r="66" spans="1:21" s="313" customFormat="1" ht="13.5" customHeight="1">
      <c r="A66" s="3452" t="s">
        <v>600</v>
      </c>
      <c r="B66" s="3452"/>
      <c r="C66" s="3452"/>
      <c r="D66" s="3452"/>
      <c r="E66" s="3452"/>
      <c r="F66" s="3452"/>
      <c r="G66" s="3452"/>
      <c r="H66" s="3452"/>
      <c r="I66" s="3452"/>
      <c r="J66" s="3452"/>
      <c r="K66" s="3452"/>
      <c r="L66" s="3452"/>
      <c r="M66" s="3452"/>
      <c r="N66" s="3452"/>
      <c r="O66" s="3452"/>
      <c r="P66" s="3452"/>
      <c r="Q66" s="3452"/>
      <c r="R66" s="3452"/>
      <c r="S66" s="3452"/>
      <c r="T66" s="3452"/>
      <c r="U66" s="316"/>
    </row>
    <row r="67" spans="1:21" s="313" customFormat="1" ht="13.5" customHeight="1">
      <c r="A67" s="3452"/>
      <c r="B67" s="3452"/>
      <c r="C67" s="3452"/>
      <c r="D67" s="3452"/>
      <c r="E67" s="3452"/>
      <c r="F67" s="3452"/>
      <c r="G67" s="3452"/>
      <c r="H67" s="3452"/>
      <c r="I67" s="3452"/>
      <c r="J67" s="3452"/>
      <c r="K67" s="3452"/>
      <c r="L67" s="3452"/>
      <c r="M67" s="3452"/>
      <c r="N67" s="3452"/>
      <c r="O67" s="3452"/>
      <c r="P67" s="3450" t="s">
        <v>601</v>
      </c>
      <c r="Q67" s="3450"/>
      <c r="R67" s="3450"/>
      <c r="S67" s="3450"/>
      <c r="T67" s="3450"/>
      <c r="U67" s="316"/>
    </row>
    <row r="68" spans="1:21" s="313" customFormat="1" ht="13.5" customHeight="1">
      <c r="A68" s="3452"/>
      <c r="B68" s="3452"/>
      <c r="C68" s="3452"/>
      <c r="D68" s="3452"/>
      <c r="E68" s="3452"/>
      <c r="F68" s="3452"/>
      <c r="G68" s="3452"/>
      <c r="H68" s="3452"/>
      <c r="I68" s="3452"/>
      <c r="J68" s="3452"/>
      <c r="K68" s="3452"/>
      <c r="L68" s="3452"/>
      <c r="M68" s="3452"/>
      <c r="N68" s="3452"/>
      <c r="O68" s="3452"/>
      <c r="P68" s="3450"/>
      <c r="Q68" s="3450"/>
      <c r="R68" s="3450"/>
      <c r="S68" s="3450"/>
      <c r="T68" s="3450"/>
      <c r="U68" s="316"/>
    </row>
    <row r="69" spans="1:21" s="313" customFormat="1" ht="13.5" customHeight="1">
      <c r="A69" s="3453" t="s">
        <v>602</v>
      </c>
      <c r="B69" s="3453"/>
      <c r="C69" s="3453"/>
      <c r="D69" s="3453"/>
      <c r="E69" s="3453"/>
      <c r="F69" s="3453"/>
      <c r="G69" s="3453"/>
      <c r="H69" s="3453"/>
      <c r="I69" s="3453"/>
      <c r="J69" s="3453"/>
      <c r="K69" s="3453"/>
      <c r="L69" s="3453"/>
      <c r="M69" s="3453"/>
      <c r="N69" s="3453"/>
      <c r="O69" s="3453"/>
      <c r="P69" s="3450" t="s">
        <v>603</v>
      </c>
      <c r="Q69" s="3450"/>
      <c r="R69" s="3450"/>
      <c r="S69" s="3450"/>
      <c r="T69" s="3450"/>
      <c r="U69" s="316"/>
    </row>
    <row r="70" spans="1:21" s="313" customFormat="1" ht="13.5" customHeight="1">
      <c r="A70" s="3453" t="s">
        <v>604</v>
      </c>
      <c r="B70" s="3453"/>
      <c r="C70" s="3453"/>
      <c r="D70" s="3453"/>
      <c r="E70" s="3453"/>
      <c r="F70" s="3453"/>
      <c r="G70" s="3453"/>
      <c r="H70" s="3453"/>
      <c r="I70" s="3453"/>
      <c r="J70" s="3453"/>
      <c r="K70" s="3453"/>
      <c r="L70" s="3453"/>
      <c r="M70" s="3453"/>
      <c r="N70" s="3453"/>
      <c r="O70" s="3453"/>
      <c r="P70" s="3450"/>
      <c r="Q70" s="3450"/>
      <c r="R70" s="3450"/>
      <c r="S70" s="3450"/>
      <c r="T70" s="3450"/>
      <c r="U70" s="320"/>
    </row>
    <row r="71" spans="1:21" ht="13.5" customHeight="1">
      <c r="A71" s="3449" t="s">
        <v>605</v>
      </c>
      <c r="B71" s="3449"/>
      <c r="C71" s="3449"/>
      <c r="D71" s="3449"/>
      <c r="E71" s="3449"/>
      <c r="F71" s="3449"/>
      <c r="G71" s="3449"/>
      <c r="H71" s="3449"/>
      <c r="I71" s="3449"/>
      <c r="J71" s="3449"/>
      <c r="K71" s="3449"/>
      <c r="L71" s="3449"/>
      <c r="M71" s="3449"/>
      <c r="N71" s="3449"/>
      <c r="O71" s="3449"/>
      <c r="P71" s="3450" t="s">
        <v>606</v>
      </c>
      <c r="Q71" s="3450"/>
      <c r="R71" s="3450"/>
      <c r="S71" s="3450"/>
      <c r="T71" s="3450"/>
      <c r="U71" s="320"/>
    </row>
    <row r="72" spans="1:21" ht="13.5" customHeight="1">
      <c r="A72" s="3449"/>
      <c r="B72" s="3449"/>
      <c r="C72" s="3449"/>
      <c r="D72" s="3449"/>
      <c r="E72" s="3449"/>
      <c r="F72" s="3449"/>
      <c r="G72" s="3449"/>
      <c r="H72" s="3449"/>
      <c r="I72" s="3449"/>
      <c r="J72" s="3449"/>
      <c r="K72" s="3449"/>
      <c r="L72" s="3449"/>
      <c r="M72" s="3449"/>
      <c r="N72" s="3449"/>
      <c r="O72" s="3449"/>
      <c r="P72" s="3450"/>
      <c r="Q72" s="3450"/>
      <c r="R72" s="3450"/>
      <c r="S72" s="3450"/>
      <c r="T72" s="3450"/>
      <c r="U72" s="320"/>
    </row>
    <row r="73" spans="1:21" ht="13.5" customHeight="1">
      <c r="A73" s="3449"/>
      <c r="B73" s="3449"/>
      <c r="C73" s="3449"/>
      <c r="D73" s="3449"/>
      <c r="E73" s="3449"/>
      <c r="F73" s="3449"/>
      <c r="G73" s="3449"/>
      <c r="H73" s="3449"/>
      <c r="I73" s="3449"/>
      <c r="J73" s="3449"/>
      <c r="K73" s="3449"/>
      <c r="L73" s="3449"/>
      <c r="M73" s="3449"/>
      <c r="N73" s="3449"/>
      <c r="O73" s="3449"/>
      <c r="P73" s="3451" t="s">
        <v>607</v>
      </c>
      <c r="Q73" s="3451"/>
      <c r="R73" s="3451"/>
      <c r="S73" s="3451"/>
      <c r="T73" s="3451"/>
      <c r="U73" s="320"/>
    </row>
    <row r="74" spans="1:21">
      <c r="H74" s="298"/>
      <c r="I74" s="298"/>
      <c r="J74" s="298"/>
      <c r="K74" s="298"/>
      <c r="L74" s="298"/>
      <c r="M74" s="298"/>
      <c r="N74" s="298"/>
      <c r="O74" s="298"/>
      <c r="Q74" s="298"/>
      <c r="R74" s="298"/>
      <c r="S74" s="298"/>
      <c r="T74" s="298"/>
    </row>
    <row r="75" spans="1:21">
      <c r="H75" s="298"/>
      <c r="I75" s="298"/>
      <c r="J75" s="298"/>
      <c r="K75" s="298"/>
      <c r="L75" s="298"/>
      <c r="M75" s="298"/>
      <c r="N75" s="298"/>
      <c r="O75" s="298"/>
      <c r="Q75" s="298"/>
      <c r="R75" s="298"/>
      <c r="S75" s="298"/>
      <c r="T75" s="298"/>
    </row>
    <row r="76" spans="1:21">
      <c r="H76" s="298"/>
      <c r="I76" s="298"/>
      <c r="J76" s="298"/>
      <c r="K76" s="298"/>
      <c r="L76" s="298"/>
      <c r="M76" s="298"/>
      <c r="N76" s="298"/>
      <c r="O76" s="298"/>
    </row>
    <row r="77" spans="1:21">
      <c r="P77" s="298"/>
      <c r="Q77" s="298"/>
      <c r="R77" s="298"/>
      <c r="S77" s="298"/>
      <c r="T77" s="298"/>
    </row>
    <row r="78" spans="1:21">
      <c r="P78" s="298"/>
      <c r="Q78" s="298"/>
      <c r="R78" s="298"/>
      <c r="S78" s="298"/>
      <c r="T78" s="298"/>
    </row>
    <row r="79" spans="1:21">
      <c r="P79" s="298"/>
    </row>
    <row r="83" spans="15:19">
      <c r="O83" s="298"/>
    </row>
    <row r="86" spans="15:19">
      <c r="P86" s="322"/>
      <c r="Q86" s="322"/>
      <c r="R86" s="322"/>
      <c r="S86" s="323"/>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4"/>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92" orientation="landscape"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K40"/>
  <sheetViews>
    <sheetView view="pageBreakPreview" zoomScaleNormal="100" zoomScaleSheetLayoutView="100" workbookViewId="0"/>
  </sheetViews>
  <sheetFormatPr defaultColWidth="2.33203125" defaultRowHeight="13.2"/>
  <sheetData>
    <row r="1" spans="1:37">
      <c r="A1" s="420"/>
      <c r="B1" s="420"/>
      <c r="C1" s="420"/>
      <c r="D1" s="420"/>
      <c r="E1" s="420"/>
      <c r="F1" s="420"/>
      <c r="G1" s="420"/>
      <c r="H1" s="420"/>
      <c r="I1" s="420"/>
      <c r="J1" s="420"/>
      <c r="K1" s="420"/>
      <c r="L1" s="420"/>
      <c r="M1" s="420"/>
      <c r="N1" s="420"/>
      <c r="O1" s="420"/>
      <c r="P1" s="420"/>
      <c r="Q1" s="420"/>
      <c r="R1" s="420"/>
      <c r="S1" s="420"/>
      <c r="T1" s="420"/>
      <c r="U1" s="420"/>
      <c r="V1" s="420"/>
      <c r="W1" s="420"/>
      <c r="X1" s="324"/>
      <c r="Y1" s="325"/>
      <c r="Z1" s="325"/>
      <c r="AA1" s="325"/>
      <c r="AB1" s="325"/>
      <c r="AC1" s="326"/>
      <c r="AD1" s="3611"/>
      <c r="AE1" s="3611"/>
      <c r="AF1" s="3611"/>
      <c r="AG1" s="3611"/>
      <c r="AH1" s="3611"/>
      <c r="AI1" s="3611"/>
      <c r="AJ1" s="3611"/>
      <c r="AK1" s="325"/>
    </row>
    <row r="2" spans="1:37">
      <c r="A2" s="420"/>
      <c r="B2" s="420"/>
      <c r="C2" s="420"/>
      <c r="D2" s="420"/>
      <c r="E2" s="420"/>
      <c r="F2" s="420"/>
      <c r="G2" s="420"/>
      <c r="H2" s="420"/>
      <c r="I2" s="420"/>
      <c r="J2" s="420"/>
      <c r="K2" s="420"/>
      <c r="L2" s="420"/>
      <c r="M2" s="420"/>
      <c r="N2" s="420"/>
      <c r="O2" s="420"/>
      <c r="P2" s="420"/>
      <c r="Q2" s="420"/>
      <c r="R2" s="420"/>
      <c r="S2" s="420"/>
      <c r="T2" s="420"/>
      <c r="U2" s="420"/>
      <c r="V2" s="420"/>
      <c r="W2" s="420"/>
      <c r="X2" s="324"/>
      <c r="Y2" s="419"/>
      <c r="Z2" s="419"/>
      <c r="AA2" s="419"/>
      <c r="AB2" s="419"/>
      <c r="AC2" s="419"/>
      <c r="AD2" s="419"/>
      <c r="AE2" s="419"/>
      <c r="AF2" s="419"/>
      <c r="AG2" s="419"/>
      <c r="AH2" s="419"/>
      <c r="AI2" s="419"/>
      <c r="AJ2" s="419"/>
      <c r="AK2" s="419"/>
    </row>
    <row r="3" spans="1:37">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326"/>
      <c r="AE3" s="326"/>
      <c r="AF3" s="326"/>
      <c r="AG3" s="326"/>
      <c r="AH3" s="326"/>
      <c r="AI3" s="326"/>
      <c r="AJ3" s="326"/>
      <c r="AK3" s="420"/>
    </row>
    <row r="4" spans="1:37">
      <c r="A4" s="420"/>
      <c r="B4" s="3612" t="str">
        <f>入力シート!C5&amp;"　殿"</f>
        <v>久留米市長　殿</v>
      </c>
      <c r="C4" s="3612"/>
      <c r="D4" s="3612"/>
      <c r="E4" s="3612"/>
      <c r="F4" s="3612"/>
      <c r="G4" s="3612"/>
      <c r="H4" s="3612"/>
      <c r="I4" s="3612"/>
      <c r="J4" s="3612"/>
      <c r="K4" s="3612"/>
      <c r="L4" s="130"/>
      <c r="M4" s="130"/>
      <c r="N4" s="130"/>
      <c r="O4" s="130"/>
      <c r="P4" s="130"/>
      <c r="Q4" s="564"/>
      <c r="R4" s="420"/>
      <c r="S4" s="420"/>
      <c r="T4" s="420"/>
      <c r="U4" s="420"/>
      <c r="V4" s="420"/>
      <c r="W4" s="420"/>
      <c r="X4" s="420"/>
      <c r="Y4" s="420"/>
      <c r="Z4" s="420"/>
      <c r="AA4" s="420"/>
      <c r="AB4" s="420"/>
      <c r="AC4" s="420"/>
      <c r="AD4" s="420"/>
      <c r="AE4" s="420"/>
      <c r="AF4" s="420"/>
      <c r="AG4" s="420"/>
      <c r="AH4" s="420"/>
      <c r="AI4" s="420"/>
      <c r="AJ4" s="420"/>
      <c r="AK4" s="420"/>
    </row>
    <row r="5" spans="1:37">
      <c r="A5" s="420"/>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row>
    <row r="6" spans="1:37">
      <c r="A6" s="420"/>
      <c r="B6" s="420"/>
      <c r="C6" s="420"/>
      <c r="D6" s="420"/>
      <c r="E6" s="420"/>
      <c r="F6" s="420"/>
      <c r="G6" s="420"/>
      <c r="H6" s="420"/>
      <c r="I6" s="420"/>
      <c r="J6" s="420"/>
      <c r="K6" s="420"/>
      <c r="L6" s="420"/>
      <c r="M6" s="420"/>
      <c r="N6" s="420"/>
      <c r="O6" s="420"/>
      <c r="P6" s="420"/>
      <c r="Q6" s="420"/>
      <c r="R6" s="420"/>
      <c r="S6" s="420"/>
      <c r="T6" s="420"/>
      <c r="U6" s="420" t="s">
        <v>950</v>
      </c>
      <c r="V6" s="420"/>
      <c r="W6" s="420"/>
      <c r="X6" s="420"/>
      <c r="Y6" s="420"/>
      <c r="Z6" s="420"/>
      <c r="AA6" s="420"/>
      <c r="AB6" s="420"/>
      <c r="AC6" s="420"/>
      <c r="AD6" s="420"/>
      <c r="AE6" s="420"/>
      <c r="AF6" s="420"/>
      <c r="AG6" s="420"/>
      <c r="AH6" s="420"/>
      <c r="AI6" s="420"/>
      <c r="AJ6" s="420"/>
      <c r="AK6" s="420"/>
    </row>
    <row r="7" spans="1:37">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row>
    <row r="8" spans="1:37">
      <c r="A8" s="420"/>
      <c r="B8" s="420"/>
      <c r="C8" s="420"/>
      <c r="D8" s="420"/>
      <c r="E8" s="420"/>
      <c r="F8" s="420"/>
      <c r="G8" s="420"/>
      <c r="H8" s="420"/>
      <c r="I8" s="420"/>
      <c r="J8" s="420"/>
      <c r="K8" s="420"/>
      <c r="L8" s="420"/>
      <c r="M8" s="420"/>
      <c r="N8" s="420"/>
      <c r="O8" s="420"/>
      <c r="P8" s="420"/>
      <c r="Q8" s="420"/>
      <c r="R8" s="420"/>
      <c r="S8" s="420"/>
      <c r="T8" s="420"/>
      <c r="U8" s="327" t="str">
        <f>入力シート!C25</f>
        <v>久留米市〇〇町１２３</v>
      </c>
      <c r="V8" s="327"/>
      <c r="W8" s="327"/>
      <c r="X8" s="327"/>
      <c r="Y8" s="327"/>
      <c r="Z8" s="327"/>
      <c r="AA8" s="328"/>
      <c r="AB8" s="329"/>
      <c r="AC8" s="329"/>
      <c r="AD8" s="329"/>
      <c r="AE8" s="329"/>
      <c r="AF8" s="420"/>
      <c r="AG8" s="420"/>
      <c r="AH8" s="420"/>
      <c r="AI8" s="420"/>
      <c r="AJ8" s="420"/>
      <c r="AK8" s="420"/>
    </row>
    <row r="9" spans="1:37">
      <c r="A9" s="420"/>
      <c r="B9" s="420"/>
      <c r="C9" s="420"/>
      <c r="D9" s="420"/>
      <c r="E9" s="420"/>
      <c r="F9" s="420"/>
      <c r="G9" s="420"/>
      <c r="H9" s="420"/>
      <c r="I9" s="420"/>
      <c r="J9" s="420"/>
      <c r="K9" s="420"/>
      <c r="L9" s="420"/>
      <c r="M9" s="420"/>
      <c r="N9" s="420"/>
      <c r="O9" s="420"/>
      <c r="P9" s="420"/>
      <c r="Q9" s="420"/>
      <c r="R9" s="420"/>
      <c r="S9" s="420"/>
      <c r="T9" s="420"/>
      <c r="U9" s="327"/>
      <c r="V9" s="327"/>
      <c r="W9" s="327"/>
      <c r="X9" s="327"/>
      <c r="Y9" s="327"/>
      <c r="Z9" s="327"/>
      <c r="AA9" s="328"/>
      <c r="AB9" s="329"/>
      <c r="AC9" s="329"/>
      <c r="AD9" s="329"/>
      <c r="AE9" s="329"/>
      <c r="AF9" s="420"/>
      <c r="AG9" s="420"/>
      <c r="AH9" s="420"/>
      <c r="AI9" s="420"/>
      <c r="AJ9" s="420"/>
      <c r="AK9" s="420"/>
    </row>
    <row r="10" spans="1:37">
      <c r="A10" s="420"/>
      <c r="B10" s="420"/>
      <c r="C10" s="420"/>
      <c r="D10" s="420"/>
      <c r="E10" s="420"/>
      <c r="F10" s="420"/>
      <c r="G10" s="420"/>
      <c r="H10" s="420"/>
      <c r="I10" s="420"/>
      <c r="J10" s="420"/>
      <c r="K10" s="420"/>
      <c r="L10" s="420"/>
      <c r="M10" s="420"/>
      <c r="N10" s="420"/>
      <c r="O10" s="420"/>
      <c r="P10" s="420"/>
      <c r="Q10" s="420"/>
      <c r="R10" s="420"/>
      <c r="S10" s="420"/>
      <c r="T10" s="420"/>
      <c r="U10" s="327" t="str">
        <f>入力シート!C26</f>
        <v>(株）○○○○建設</v>
      </c>
      <c r="V10" s="327"/>
      <c r="W10" s="327"/>
      <c r="X10" s="327"/>
      <c r="Y10" s="327"/>
      <c r="Z10" s="327"/>
      <c r="AA10" s="328"/>
      <c r="AB10" s="329"/>
      <c r="AC10" s="329"/>
      <c r="AD10" s="329"/>
      <c r="AE10" s="329"/>
      <c r="AF10" s="420"/>
      <c r="AG10" s="420"/>
      <c r="AH10" s="420"/>
      <c r="AI10" s="420"/>
      <c r="AJ10" s="420"/>
      <c r="AK10" s="420"/>
    </row>
    <row r="11" spans="1:37">
      <c r="A11" s="420"/>
      <c r="B11" s="420"/>
      <c r="C11" s="420"/>
      <c r="D11" s="420"/>
      <c r="E11" s="420"/>
      <c r="F11" s="420"/>
      <c r="G11" s="420"/>
      <c r="H11" s="420"/>
      <c r="I11" s="420"/>
      <c r="J11" s="420"/>
      <c r="K11" s="420"/>
      <c r="L11" s="420"/>
      <c r="M11" s="420"/>
      <c r="N11" s="420"/>
      <c r="O11" s="420"/>
      <c r="P11" s="420"/>
      <c r="Q11" s="420"/>
      <c r="R11" s="420"/>
      <c r="S11" s="420"/>
      <c r="T11" s="420"/>
      <c r="U11" s="327"/>
      <c r="V11" s="327"/>
      <c r="W11" s="327"/>
      <c r="X11" s="327"/>
      <c r="Y11" s="327"/>
      <c r="Z11" s="327"/>
      <c r="AA11" s="328"/>
      <c r="AB11" s="329"/>
      <c r="AC11" s="329"/>
      <c r="AD11" s="329"/>
      <c r="AE11" s="329"/>
      <c r="AF11" s="420"/>
      <c r="AG11" s="420"/>
      <c r="AH11" s="420"/>
      <c r="AI11" s="420"/>
      <c r="AJ11" s="420"/>
      <c r="AK11" s="420"/>
    </row>
    <row r="12" spans="1:37">
      <c r="A12" s="420"/>
      <c r="B12" s="420"/>
      <c r="C12" s="420"/>
      <c r="D12" s="420"/>
      <c r="E12" s="420"/>
      <c r="F12" s="420"/>
      <c r="G12" s="420"/>
      <c r="H12" s="420"/>
      <c r="I12" s="420"/>
      <c r="J12" s="420"/>
      <c r="K12" s="420"/>
      <c r="L12" s="420"/>
      <c r="M12" s="420"/>
      <c r="N12" s="420"/>
      <c r="O12" s="420"/>
      <c r="P12" s="420"/>
      <c r="Q12" s="420"/>
      <c r="R12" s="420"/>
      <c r="S12" s="420"/>
      <c r="T12" s="420"/>
      <c r="U12" s="327" t="str">
        <f>入力シート!C27</f>
        <v>代表取締役　久留米一郎</v>
      </c>
      <c r="V12" s="327"/>
      <c r="W12" s="327"/>
      <c r="X12" s="327"/>
      <c r="Y12" s="327"/>
      <c r="Z12" s="327"/>
      <c r="AA12" s="328"/>
      <c r="AB12" s="329"/>
      <c r="AC12" s="329"/>
      <c r="AD12" s="329"/>
      <c r="AE12" s="329"/>
      <c r="AF12" s="420"/>
      <c r="AG12" s="420"/>
      <c r="AH12" s="420"/>
      <c r="AI12" s="420"/>
      <c r="AJ12" s="420"/>
      <c r="AK12" s="420"/>
    </row>
    <row r="13" spans="1:37">
      <c r="A13" s="420"/>
      <c r="B13" s="420"/>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c r="AJ13" s="420"/>
      <c r="AK13" s="420"/>
    </row>
    <row r="14" spans="1:37">
      <c r="A14" s="420"/>
      <c r="B14" s="420"/>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20"/>
      <c r="AK14" s="420"/>
    </row>
    <row r="16" spans="1:37">
      <c r="A16" s="3613" t="s">
        <v>1069</v>
      </c>
      <c r="B16" s="3613"/>
      <c r="C16" s="3613"/>
      <c r="D16" s="3613"/>
      <c r="E16" s="3613"/>
      <c r="F16" s="3613"/>
      <c r="G16" s="3613"/>
      <c r="H16" s="3613"/>
      <c r="I16" s="3613"/>
      <c r="J16" s="3613"/>
      <c r="K16" s="3613"/>
      <c r="L16" s="3613"/>
      <c r="M16" s="3613"/>
      <c r="N16" s="3613"/>
      <c r="O16" s="3613"/>
      <c r="P16" s="3613"/>
      <c r="Q16" s="3613"/>
      <c r="R16" s="3613"/>
      <c r="S16" s="3613"/>
      <c r="T16" s="3613"/>
      <c r="U16" s="3613"/>
      <c r="V16" s="3613"/>
      <c r="W16" s="3613"/>
      <c r="X16" s="3613"/>
      <c r="Y16" s="3613"/>
      <c r="Z16" s="3613"/>
      <c r="AA16" s="3613"/>
      <c r="AB16" s="3613"/>
      <c r="AC16" s="3613"/>
      <c r="AD16" s="3613"/>
      <c r="AE16" s="3613"/>
      <c r="AF16" s="3613"/>
      <c r="AG16" s="3613"/>
      <c r="AH16" s="3613"/>
      <c r="AI16" s="3613"/>
      <c r="AJ16" s="3613"/>
    </row>
    <row r="17" spans="1:36">
      <c r="A17" s="3613"/>
      <c r="B17" s="3613"/>
      <c r="C17" s="3613"/>
      <c r="D17" s="3613"/>
      <c r="E17" s="3613"/>
      <c r="F17" s="3613"/>
      <c r="G17" s="3613"/>
      <c r="H17" s="3613"/>
      <c r="I17" s="3613"/>
      <c r="J17" s="3613"/>
      <c r="K17" s="3613"/>
      <c r="L17" s="3613"/>
      <c r="M17" s="3613"/>
      <c r="N17" s="3613"/>
      <c r="O17" s="3613"/>
      <c r="P17" s="3613"/>
      <c r="Q17" s="3613"/>
      <c r="R17" s="3613"/>
      <c r="S17" s="3613"/>
      <c r="T17" s="3613"/>
      <c r="U17" s="3613"/>
      <c r="V17" s="3613"/>
      <c r="W17" s="3613"/>
      <c r="X17" s="3613"/>
      <c r="Y17" s="3613"/>
      <c r="Z17" s="3613"/>
      <c r="AA17" s="3613"/>
      <c r="AB17" s="3613"/>
      <c r="AC17" s="3613"/>
      <c r="AD17" s="3613"/>
      <c r="AE17" s="3613"/>
      <c r="AF17" s="3613"/>
      <c r="AG17" s="3613"/>
      <c r="AH17" s="3613"/>
      <c r="AI17" s="3613"/>
      <c r="AJ17" s="3613"/>
    </row>
    <row r="18" spans="1:36" ht="16.2">
      <c r="A18" s="565"/>
      <c r="B18" s="565"/>
      <c r="C18" s="565"/>
      <c r="D18" s="565"/>
      <c r="E18" s="565"/>
      <c r="F18" s="565"/>
      <c r="G18" s="565"/>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row>
    <row r="20" spans="1:36">
      <c r="A20" s="566"/>
      <c r="B20" s="566"/>
      <c r="C20" s="566"/>
      <c r="D20" s="566"/>
      <c r="F20" s="566"/>
      <c r="G20" s="567" t="s">
        <v>1070</v>
      </c>
      <c r="H20" s="3614" t="str">
        <f>入力シート!C10</f>
        <v>○○校区道路改良工事</v>
      </c>
      <c r="I20" s="3614"/>
      <c r="J20" s="3614"/>
      <c r="K20" s="3614"/>
      <c r="L20" s="3614"/>
      <c r="M20" s="3614"/>
      <c r="N20" s="3614"/>
      <c r="O20" s="3614"/>
      <c r="P20" s="3614"/>
      <c r="Q20" s="3614"/>
      <c r="R20" s="3614"/>
      <c r="S20" s="3614"/>
      <c r="T20" s="3614"/>
      <c r="U20" s="3614"/>
      <c r="V20" s="3614"/>
      <c r="W20" s="3614"/>
      <c r="X20" s="3614"/>
      <c r="Y20" s="3614"/>
      <c r="Z20" s="3614"/>
      <c r="AA20" s="3614"/>
      <c r="AB20" s="3614"/>
      <c r="AC20" s="3614"/>
      <c r="AD20" s="3614"/>
      <c r="AE20" s="3614"/>
      <c r="AF20" s="3614"/>
      <c r="AG20" s="3614"/>
      <c r="AH20" s="566"/>
      <c r="AI20" s="566"/>
      <c r="AJ20" s="566"/>
    </row>
    <row r="23" spans="1:36">
      <c r="B23" s="568"/>
      <c r="C23" s="568"/>
      <c r="D23" s="3615" t="s">
        <v>1071</v>
      </c>
      <c r="E23" s="3615"/>
      <c r="F23" s="3615"/>
      <c r="G23" s="3615"/>
      <c r="H23" s="3615"/>
      <c r="I23" s="3615"/>
      <c r="J23" s="3615"/>
      <c r="K23" s="3615"/>
      <c r="L23" s="3615"/>
      <c r="M23" s="3615"/>
      <c r="N23" s="3615"/>
      <c r="O23" s="3615"/>
      <c r="P23" s="3615"/>
      <c r="Q23" s="3615"/>
      <c r="R23" s="3615"/>
      <c r="S23" s="3615"/>
      <c r="T23" s="3615"/>
      <c r="U23" s="3615"/>
      <c r="V23" s="3615"/>
      <c r="W23" s="3615"/>
      <c r="X23" s="3615"/>
      <c r="Y23" s="3615"/>
      <c r="Z23" s="3615"/>
      <c r="AA23" s="3615"/>
      <c r="AB23" s="3615"/>
      <c r="AC23" s="3615"/>
      <c r="AD23" s="3615"/>
      <c r="AE23" s="3615"/>
      <c r="AF23" s="3615"/>
      <c r="AG23" s="3615"/>
      <c r="AH23" s="568"/>
    </row>
    <row r="24" spans="1:36">
      <c r="B24" s="568"/>
      <c r="C24" s="568"/>
      <c r="D24" s="3615"/>
      <c r="E24" s="3615"/>
      <c r="F24" s="3615"/>
      <c r="G24" s="3615"/>
      <c r="H24" s="3615"/>
      <c r="I24" s="3615"/>
      <c r="J24" s="3615"/>
      <c r="K24" s="3615"/>
      <c r="L24" s="3615"/>
      <c r="M24" s="3615"/>
      <c r="N24" s="3615"/>
      <c r="O24" s="3615"/>
      <c r="P24" s="3615"/>
      <c r="Q24" s="3615"/>
      <c r="R24" s="3615"/>
      <c r="S24" s="3615"/>
      <c r="T24" s="3615"/>
      <c r="U24" s="3615"/>
      <c r="V24" s="3615"/>
      <c r="W24" s="3615"/>
      <c r="X24" s="3615"/>
      <c r="Y24" s="3615"/>
      <c r="Z24" s="3615"/>
      <c r="AA24" s="3615"/>
      <c r="AB24" s="3615"/>
      <c r="AC24" s="3615"/>
      <c r="AD24" s="3615"/>
      <c r="AE24" s="3615"/>
      <c r="AF24" s="3615"/>
      <c r="AG24" s="3615"/>
      <c r="AH24" s="568"/>
    </row>
    <row r="25" spans="1:36">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row>
    <row r="26" spans="1:36">
      <c r="B26" s="568"/>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row>
    <row r="27" spans="1:36" ht="13.35" customHeight="1">
      <c r="B27" s="568"/>
      <c r="C27" s="3610" t="s">
        <v>1072</v>
      </c>
      <c r="D27" s="3610"/>
      <c r="E27" s="3610"/>
      <c r="F27" s="3610"/>
      <c r="G27" s="3610"/>
      <c r="H27" s="3610"/>
      <c r="I27" s="3610"/>
      <c r="J27" s="3610"/>
      <c r="K27" s="3610"/>
      <c r="L27" s="3610"/>
      <c r="M27" s="3610"/>
      <c r="N27" s="3610"/>
      <c r="O27" s="3610"/>
      <c r="P27" s="3610"/>
      <c r="Q27" s="3610"/>
      <c r="R27" s="3610"/>
      <c r="S27" s="3610"/>
      <c r="T27" s="3610"/>
      <c r="U27" s="3610"/>
      <c r="V27" s="3610"/>
      <c r="W27" s="3610"/>
      <c r="X27" s="3610"/>
      <c r="Y27" s="3610"/>
      <c r="Z27" s="3610"/>
      <c r="AA27" s="3610"/>
      <c r="AB27" s="3610"/>
      <c r="AC27" s="3610"/>
      <c r="AD27" s="3610"/>
      <c r="AE27" s="3610"/>
      <c r="AF27" s="3610"/>
      <c r="AG27" s="3610"/>
      <c r="AH27" s="3610"/>
    </row>
    <row r="28" spans="1:36">
      <c r="B28" s="568"/>
      <c r="C28" s="3610"/>
      <c r="D28" s="3610"/>
      <c r="E28" s="3610"/>
      <c r="F28" s="3610"/>
      <c r="G28" s="3610"/>
      <c r="H28" s="3610"/>
      <c r="I28" s="3610"/>
      <c r="J28" s="3610"/>
      <c r="K28" s="3610"/>
      <c r="L28" s="3610"/>
      <c r="M28" s="3610"/>
      <c r="N28" s="3610"/>
      <c r="O28" s="3610"/>
      <c r="P28" s="3610"/>
      <c r="Q28" s="3610"/>
      <c r="R28" s="3610"/>
      <c r="S28" s="3610"/>
      <c r="T28" s="3610"/>
      <c r="U28" s="3610"/>
      <c r="V28" s="3610"/>
      <c r="W28" s="3610"/>
      <c r="X28" s="3610"/>
      <c r="Y28" s="3610"/>
      <c r="Z28" s="3610"/>
      <c r="AA28" s="3610"/>
      <c r="AB28" s="3610"/>
      <c r="AC28" s="3610"/>
      <c r="AD28" s="3610"/>
      <c r="AE28" s="3610"/>
      <c r="AF28" s="3610"/>
      <c r="AG28" s="3610"/>
      <c r="AH28" s="3610"/>
    </row>
    <row r="29" spans="1:36">
      <c r="B29" s="568"/>
      <c r="C29" s="3610"/>
      <c r="D29" s="3610"/>
      <c r="E29" s="3610"/>
      <c r="F29" s="3610"/>
      <c r="G29" s="3610"/>
      <c r="H29" s="3610"/>
      <c r="I29" s="3610"/>
      <c r="J29" s="3610"/>
      <c r="K29" s="3610"/>
      <c r="L29" s="3610"/>
      <c r="M29" s="3610"/>
      <c r="N29" s="3610"/>
      <c r="O29" s="3610"/>
      <c r="P29" s="3610"/>
      <c r="Q29" s="3610"/>
      <c r="R29" s="3610"/>
      <c r="S29" s="3610"/>
      <c r="T29" s="3610"/>
      <c r="U29" s="3610"/>
      <c r="V29" s="3610"/>
      <c r="W29" s="3610"/>
      <c r="X29" s="3610"/>
      <c r="Y29" s="3610"/>
      <c r="Z29" s="3610"/>
      <c r="AA29" s="3610"/>
      <c r="AB29" s="3610"/>
      <c r="AC29" s="3610"/>
      <c r="AD29" s="3610"/>
      <c r="AE29" s="3610"/>
      <c r="AF29" s="3610"/>
      <c r="AG29" s="3610"/>
      <c r="AH29" s="3610"/>
    </row>
    <row r="30" spans="1:36">
      <c r="B30" s="568"/>
      <c r="C30" s="3610"/>
      <c r="D30" s="3610"/>
      <c r="E30" s="3610"/>
      <c r="F30" s="3610"/>
      <c r="G30" s="3610"/>
      <c r="H30" s="3610"/>
      <c r="I30" s="3610"/>
      <c r="J30" s="3610"/>
      <c r="K30" s="3610"/>
      <c r="L30" s="3610"/>
      <c r="M30" s="3610"/>
      <c r="N30" s="3610"/>
      <c r="O30" s="3610"/>
      <c r="P30" s="3610"/>
      <c r="Q30" s="3610"/>
      <c r="R30" s="3610"/>
      <c r="S30" s="3610"/>
      <c r="T30" s="3610"/>
      <c r="U30" s="3610"/>
      <c r="V30" s="3610"/>
      <c r="W30" s="3610"/>
      <c r="X30" s="3610"/>
      <c r="Y30" s="3610"/>
      <c r="Z30" s="3610"/>
      <c r="AA30" s="3610"/>
      <c r="AB30" s="3610"/>
      <c r="AC30" s="3610"/>
      <c r="AD30" s="3610"/>
      <c r="AE30" s="3610"/>
      <c r="AF30" s="3610"/>
      <c r="AG30" s="3610"/>
      <c r="AH30" s="3610"/>
    </row>
    <row r="31" spans="1:36">
      <c r="B31" s="568"/>
      <c r="C31" s="3610"/>
      <c r="D31" s="3610"/>
      <c r="E31" s="3610"/>
      <c r="F31" s="3610"/>
      <c r="G31" s="3610"/>
      <c r="H31" s="3610"/>
      <c r="I31" s="3610"/>
      <c r="J31" s="3610"/>
      <c r="K31" s="3610"/>
      <c r="L31" s="3610"/>
      <c r="M31" s="3610"/>
      <c r="N31" s="3610"/>
      <c r="O31" s="3610"/>
      <c r="P31" s="3610"/>
      <c r="Q31" s="3610"/>
      <c r="R31" s="3610"/>
      <c r="S31" s="3610"/>
      <c r="T31" s="3610"/>
      <c r="U31" s="3610"/>
      <c r="V31" s="3610"/>
      <c r="W31" s="3610"/>
      <c r="X31" s="3610"/>
      <c r="Y31" s="3610"/>
      <c r="Z31" s="3610"/>
      <c r="AA31" s="3610"/>
      <c r="AB31" s="3610"/>
      <c r="AC31" s="3610"/>
      <c r="AD31" s="3610"/>
      <c r="AE31" s="3610"/>
      <c r="AF31" s="3610"/>
      <c r="AG31" s="3610"/>
      <c r="AH31" s="3610"/>
    </row>
    <row r="32" spans="1:36">
      <c r="B32" s="568"/>
      <c r="C32" s="3610"/>
      <c r="D32" s="3610"/>
      <c r="E32" s="3610"/>
      <c r="F32" s="3610"/>
      <c r="G32" s="3610"/>
      <c r="H32" s="3610"/>
      <c r="I32" s="3610"/>
      <c r="J32" s="3610"/>
      <c r="K32" s="3610"/>
      <c r="L32" s="3610"/>
      <c r="M32" s="3610"/>
      <c r="N32" s="3610"/>
      <c r="O32" s="3610"/>
      <c r="P32" s="3610"/>
      <c r="Q32" s="3610"/>
      <c r="R32" s="3610"/>
      <c r="S32" s="3610"/>
      <c r="T32" s="3610"/>
      <c r="U32" s="3610"/>
      <c r="V32" s="3610"/>
      <c r="W32" s="3610"/>
      <c r="X32" s="3610"/>
      <c r="Y32" s="3610"/>
      <c r="Z32" s="3610"/>
      <c r="AA32" s="3610"/>
      <c r="AB32" s="3610"/>
      <c r="AC32" s="3610"/>
      <c r="AD32" s="3610"/>
      <c r="AE32" s="3610"/>
      <c r="AF32" s="3610"/>
      <c r="AG32" s="3610"/>
      <c r="AH32" s="3610"/>
    </row>
    <row r="33" spans="2:34">
      <c r="B33" s="568"/>
      <c r="C33" s="3610"/>
      <c r="D33" s="3610"/>
      <c r="E33" s="3610"/>
      <c r="F33" s="3610"/>
      <c r="G33" s="3610"/>
      <c r="H33" s="3610"/>
      <c r="I33" s="3610"/>
      <c r="J33" s="3610"/>
      <c r="K33" s="3610"/>
      <c r="L33" s="3610"/>
      <c r="M33" s="3610"/>
      <c r="N33" s="3610"/>
      <c r="O33" s="3610"/>
      <c r="P33" s="3610"/>
      <c r="Q33" s="3610"/>
      <c r="R33" s="3610"/>
      <c r="S33" s="3610"/>
      <c r="T33" s="3610"/>
      <c r="U33" s="3610"/>
      <c r="V33" s="3610"/>
      <c r="W33" s="3610"/>
      <c r="X33" s="3610"/>
      <c r="Y33" s="3610"/>
      <c r="Z33" s="3610"/>
      <c r="AA33" s="3610"/>
      <c r="AB33" s="3610"/>
      <c r="AC33" s="3610"/>
      <c r="AD33" s="3610"/>
      <c r="AE33" s="3610"/>
      <c r="AF33" s="3610"/>
      <c r="AG33" s="3610"/>
      <c r="AH33" s="3610"/>
    </row>
    <row r="34" spans="2:34">
      <c r="B34" s="568"/>
      <c r="C34" s="3610"/>
      <c r="D34" s="3610"/>
      <c r="E34" s="3610"/>
      <c r="F34" s="3610"/>
      <c r="G34" s="3610"/>
      <c r="H34" s="3610"/>
      <c r="I34" s="3610"/>
      <c r="J34" s="3610"/>
      <c r="K34" s="3610"/>
      <c r="L34" s="3610"/>
      <c r="M34" s="3610"/>
      <c r="N34" s="3610"/>
      <c r="O34" s="3610"/>
      <c r="P34" s="3610"/>
      <c r="Q34" s="3610"/>
      <c r="R34" s="3610"/>
      <c r="S34" s="3610"/>
      <c r="T34" s="3610"/>
      <c r="U34" s="3610"/>
      <c r="V34" s="3610"/>
      <c r="W34" s="3610"/>
      <c r="X34" s="3610"/>
      <c r="Y34" s="3610"/>
      <c r="Z34" s="3610"/>
      <c r="AA34" s="3610"/>
      <c r="AB34" s="3610"/>
      <c r="AC34" s="3610"/>
      <c r="AD34" s="3610"/>
      <c r="AE34" s="3610"/>
      <c r="AF34" s="3610"/>
      <c r="AG34" s="3610"/>
      <c r="AH34" s="3610"/>
    </row>
    <row r="35" spans="2:34">
      <c r="B35" s="568"/>
      <c r="C35" s="3610"/>
      <c r="D35" s="3610"/>
      <c r="E35" s="3610"/>
      <c r="F35" s="3610"/>
      <c r="G35" s="3610"/>
      <c r="H35" s="3610"/>
      <c r="I35" s="3610"/>
      <c r="J35" s="3610"/>
      <c r="K35" s="3610"/>
      <c r="L35" s="3610"/>
      <c r="M35" s="3610"/>
      <c r="N35" s="3610"/>
      <c r="O35" s="3610"/>
      <c r="P35" s="3610"/>
      <c r="Q35" s="3610"/>
      <c r="R35" s="3610"/>
      <c r="S35" s="3610"/>
      <c r="T35" s="3610"/>
      <c r="U35" s="3610"/>
      <c r="V35" s="3610"/>
      <c r="W35" s="3610"/>
      <c r="X35" s="3610"/>
      <c r="Y35" s="3610"/>
      <c r="Z35" s="3610"/>
      <c r="AA35" s="3610"/>
      <c r="AB35" s="3610"/>
      <c r="AC35" s="3610"/>
      <c r="AD35" s="3610"/>
      <c r="AE35" s="3610"/>
      <c r="AF35" s="3610"/>
      <c r="AG35" s="3610"/>
      <c r="AH35" s="3610"/>
    </row>
    <row r="36" spans="2:34">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c r="AH36" s="568"/>
    </row>
    <row r="37" spans="2:34">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row>
    <row r="38" spans="2:34">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row>
    <row r="39" spans="2:34">
      <c r="B39" s="568"/>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568"/>
    </row>
    <row r="40" spans="2:34">
      <c r="B40" s="568"/>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c r="AH40" s="568"/>
    </row>
  </sheetData>
  <mergeCells count="6">
    <mergeCell ref="C27:AH35"/>
    <mergeCell ref="AD1:AJ1"/>
    <mergeCell ref="B4:K4"/>
    <mergeCell ref="A16:AJ17"/>
    <mergeCell ref="H20:AG20"/>
    <mergeCell ref="D23:AG24"/>
  </mergeCells>
  <phoneticPr fontId="14"/>
  <pageMargins left="0.70866141732283472" right="0.70866141732283472" top="0.74803149606299213" bottom="0.74803149606299213" header="0.31496062992125984" footer="0.31496062992125984"/>
  <pageSetup paperSize="9"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55"/>
  <sheetViews>
    <sheetView view="pageBreakPreview" zoomScaleNormal="100" zoomScaleSheetLayoutView="100" workbookViewId="0">
      <selection activeCell="A44" sqref="A44"/>
    </sheetView>
  </sheetViews>
  <sheetFormatPr defaultColWidth="2" defaultRowHeight="13.2"/>
  <cols>
    <col min="1" max="1" width="3.88671875" style="212" customWidth="1"/>
    <col min="2" max="3" width="17.88671875" style="212" customWidth="1"/>
    <col min="4" max="4" width="4.44140625" style="212" customWidth="1"/>
    <col min="5" max="5" width="8.88671875" style="212" customWidth="1"/>
    <col min="6" max="6" width="16.6640625" style="212" customWidth="1"/>
    <col min="7" max="7" width="3.88671875" style="212" customWidth="1"/>
    <col min="8" max="8" width="17.88671875" style="212" customWidth="1"/>
    <col min="9" max="13" width="2.33203125" style="212" customWidth="1"/>
    <col min="14" max="14" width="22.109375" style="212" customWidth="1"/>
    <col min="15" max="15" width="11.109375" style="212" customWidth="1"/>
    <col min="16" max="16" width="5.44140625" style="212" bestFit="1" customWidth="1"/>
    <col min="17" max="17" width="20.44140625" style="212" bestFit="1" customWidth="1"/>
    <col min="18" max="18" width="13.88671875" style="212" bestFit="1" customWidth="1"/>
    <col min="19" max="23" width="13.33203125" style="212" customWidth="1"/>
    <col min="24" max="48" width="10.88671875" style="212" customWidth="1"/>
    <col min="49" max="16384" width="2" style="212"/>
  </cols>
  <sheetData>
    <row r="1" spans="1:18" s="211" customFormat="1" ht="21">
      <c r="A1" s="3622" t="s">
        <v>296</v>
      </c>
      <c r="B1" s="3622"/>
      <c r="C1" s="3622"/>
      <c r="D1" s="3622"/>
      <c r="E1" s="3622"/>
      <c r="F1" s="3622"/>
      <c r="G1" s="3622"/>
      <c r="H1" s="3622"/>
    </row>
    <row r="2" spans="1:18" s="211" customFormat="1" ht="18" customHeight="1">
      <c r="B2" s="209" t="str">
        <f>入力シート!C4</f>
        <v>街第101号</v>
      </c>
    </row>
    <row r="3" spans="1:18" s="211" customFormat="1" ht="18" customHeight="1">
      <c r="B3" s="210" t="str">
        <f>入力シート!C10</f>
        <v>○○校区道路改良工事</v>
      </c>
      <c r="C3" s="213"/>
      <c r="D3" s="213"/>
      <c r="E3" s="213"/>
      <c r="G3" s="214" t="s">
        <v>405</v>
      </c>
      <c r="H3" s="215" t="s">
        <v>413</v>
      </c>
    </row>
    <row r="4" spans="1:18" s="211" customFormat="1" ht="3" customHeight="1">
      <c r="A4" s="42"/>
      <c r="B4" s="42"/>
      <c r="C4" s="42"/>
      <c r="D4" s="42"/>
      <c r="E4" s="42"/>
      <c r="F4" s="42"/>
      <c r="G4" s="42"/>
      <c r="H4" s="42"/>
    </row>
    <row r="5" spans="1:18" s="211" customFormat="1" ht="32.85" customHeight="1">
      <c r="A5" s="218" t="s">
        <v>356</v>
      </c>
      <c r="B5" s="218" t="s">
        <v>350</v>
      </c>
      <c r="C5" s="218" t="s">
        <v>174</v>
      </c>
      <c r="D5" s="219" t="s">
        <v>18</v>
      </c>
      <c r="E5" s="218" t="s">
        <v>349</v>
      </c>
      <c r="F5" s="220" t="s">
        <v>352</v>
      </c>
      <c r="G5" s="221" t="s">
        <v>354</v>
      </c>
      <c r="H5" s="218" t="s">
        <v>353</v>
      </c>
      <c r="N5" s="569" t="s">
        <v>350</v>
      </c>
      <c r="O5" s="569" t="s">
        <v>351</v>
      </c>
      <c r="P5" s="569" t="s">
        <v>18</v>
      </c>
      <c r="Q5" s="569" t="s">
        <v>353</v>
      </c>
      <c r="R5" s="569" t="s">
        <v>366</v>
      </c>
    </row>
    <row r="6" spans="1:18" s="211" customFormat="1" ht="17.100000000000001" customHeight="1">
      <c r="A6" s="3618">
        <v>1</v>
      </c>
      <c r="B6" s="222" t="s">
        <v>355</v>
      </c>
      <c r="C6" s="223" t="s">
        <v>369</v>
      </c>
      <c r="D6" s="3626" t="s">
        <v>357</v>
      </c>
      <c r="E6" s="246"/>
      <c r="F6" s="3623" t="s">
        <v>386</v>
      </c>
      <c r="G6" s="3616" t="s">
        <v>367</v>
      </c>
      <c r="H6" s="331" t="s">
        <v>373</v>
      </c>
      <c r="N6" s="570"/>
      <c r="O6" s="570"/>
      <c r="P6" s="570"/>
      <c r="Q6" s="570"/>
      <c r="R6" s="570" t="s">
        <v>367</v>
      </c>
    </row>
    <row r="7" spans="1:18" s="211" customFormat="1" ht="17.100000000000001" customHeight="1">
      <c r="A7" s="3619"/>
      <c r="B7" s="216"/>
      <c r="C7" s="217"/>
      <c r="D7" s="3627"/>
      <c r="E7" s="247">
        <v>20</v>
      </c>
      <c r="F7" s="3624"/>
      <c r="G7" s="3617"/>
      <c r="H7" s="332"/>
      <c r="N7" s="571" t="s">
        <v>355</v>
      </c>
      <c r="O7" s="571" t="s">
        <v>369</v>
      </c>
      <c r="P7" s="570" t="s">
        <v>342</v>
      </c>
      <c r="Q7" s="570" t="s">
        <v>410</v>
      </c>
      <c r="R7" s="570" t="s">
        <v>368</v>
      </c>
    </row>
    <row r="8" spans="1:18" s="211" customFormat="1" ht="17.100000000000001" customHeight="1">
      <c r="A8" s="3618">
        <v>2</v>
      </c>
      <c r="B8" s="222" t="s">
        <v>355</v>
      </c>
      <c r="C8" s="223" t="s">
        <v>370</v>
      </c>
      <c r="D8" s="3626" t="s">
        <v>357</v>
      </c>
      <c r="E8" s="246"/>
      <c r="F8" s="3623" t="s">
        <v>386</v>
      </c>
      <c r="G8" s="3616" t="s">
        <v>367</v>
      </c>
      <c r="H8" s="331" t="s">
        <v>637</v>
      </c>
      <c r="N8" s="571" t="s">
        <v>375</v>
      </c>
      <c r="O8" s="571" t="s">
        <v>372</v>
      </c>
      <c r="P8" s="570" t="s">
        <v>343</v>
      </c>
      <c r="Q8" s="570" t="s">
        <v>411</v>
      </c>
      <c r="R8" s="570"/>
    </row>
    <row r="9" spans="1:18" s="211" customFormat="1" ht="17.100000000000001" customHeight="1">
      <c r="A9" s="3619"/>
      <c r="B9" s="216"/>
      <c r="C9" s="217"/>
      <c r="D9" s="3627"/>
      <c r="E9" s="247">
        <v>60</v>
      </c>
      <c r="F9" s="3624"/>
      <c r="G9" s="3617"/>
      <c r="H9" s="332"/>
      <c r="N9" s="571" t="s">
        <v>376</v>
      </c>
      <c r="O9" s="571" t="s">
        <v>371</v>
      </c>
      <c r="P9" s="570" t="s">
        <v>360</v>
      </c>
      <c r="Q9" s="570" t="s">
        <v>407</v>
      </c>
      <c r="R9" s="570" t="s">
        <v>404</v>
      </c>
    </row>
    <row r="10" spans="1:18" s="211" customFormat="1" ht="17.100000000000001" customHeight="1">
      <c r="A10" s="3618">
        <v>3</v>
      </c>
      <c r="B10" s="222" t="s">
        <v>355</v>
      </c>
      <c r="C10" s="223" t="s">
        <v>370</v>
      </c>
      <c r="D10" s="3626" t="s">
        <v>357</v>
      </c>
      <c r="E10" s="246"/>
      <c r="F10" s="3623" t="s">
        <v>386</v>
      </c>
      <c r="G10" s="3616" t="s">
        <v>367</v>
      </c>
      <c r="H10" s="331"/>
      <c r="N10" s="571" t="s">
        <v>389</v>
      </c>
      <c r="O10" s="571" t="s">
        <v>383</v>
      </c>
      <c r="P10" s="570" t="s">
        <v>364</v>
      </c>
      <c r="Q10" s="570" t="s">
        <v>408</v>
      </c>
      <c r="R10" s="570" t="s">
        <v>406</v>
      </c>
    </row>
    <row r="11" spans="1:18" s="211" customFormat="1" ht="17.100000000000001" customHeight="1">
      <c r="A11" s="3619"/>
      <c r="B11" s="216"/>
      <c r="C11" s="217"/>
      <c r="D11" s="3627"/>
      <c r="E11" s="247">
        <v>30</v>
      </c>
      <c r="F11" s="3624"/>
      <c r="G11" s="3617"/>
      <c r="H11" s="332"/>
      <c r="N11" s="570" t="s">
        <v>412</v>
      </c>
      <c r="O11" s="571" t="s">
        <v>384</v>
      </c>
      <c r="P11" s="570" t="s">
        <v>365</v>
      </c>
      <c r="Q11" s="570" t="s">
        <v>373</v>
      </c>
      <c r="R11" s="570" t="s">
        <v>403</v>
      </c>
    </row>
    <row r="12" spans="1:18" s="211" customFormat="1" ht="17.100000000000001" customHeight="1">
      <c r="A12" s="3618">
        <v>4</v>
      </c>
      <c r="B12" s="222" t="s">
        <v>375</v>
      </c>
      <c r="C12" s="223" t="s">
        <v>382</v>
      </c>
      <c r="D12" s="3626" t="s">
        <v>357</v>
      </c>
      <c r="E12" s="246"/>
      <c r="F12" s="3623" t="s">
        <v>388</v>
      </c>
      <c r="G12" s="3616" t="s">
        <v>367</v>
      </c>
      <c r="H12" s="331" t="s">
        <v>410</v>
      </c>
      <c r="N12" s="571" t="s">
        <v>377</v>
      </c>
      <c r="O12" s="571" t="s">
        <v>392</v>
      </c>
      <c r="P12" s="570" t="s">
        <v>361</v>
      </c>
      <c r="Q12" s="570" t="s">
        <v>374</v>
      </c>
      <c r="R12" s="570"/>
    </row>
    <row r="13" spans="1:18" s="211" customFormat="1" ht="17.100000000000001" customHeight="1">
      <c r="A13" s="3619"/>
      <c r="B13" s="216"/>
      <c r="C13" s="217"/>
      <c r="D13" s="3627"/>
      <c r="E13" s="247">
        <v>100</v>
      </c>
      <c r="F13" s="3624"/>
      <c r="G13" s="3617"/>
      <c r="H13" s="332"/>
      <c r="N13" s="571" t="s">
        <v>378</v>
      </c>
      <c r="O13" s="571"/>
      <c r="P13" s="570" t="s">
        <v>363</v>
      </c>
      <c r="Q13" s="570" t="s">
        <v>637</v>
      </c>
      <c r="R13" s="570"/>
    </row>
    <row r="14" spans="1:18" s="211" customFormat="1" ht="17.100000000000001" customHeight="1">
      <c r="A14" s="3618">
        <v>5</v>
      </c>
      <c r="B14" s="222" t="s">
        <v>377</v>
      </c>
      <c r="C14" s="223" t="s">
        <v>391</v>
      </c>
      <c r="D14" s="3626" t="s">
        <v>359</v>
      </c>
      <c r="E14" s="246"/>
      <c r="F14" s="3623" t="s">
        <v>387</v>
      </c>
      <c r="G14" s="3616" t="s">
        <v>367</v>
      </c>
      <c r="H14" s="331"/>
      <c r="N14" s="571" t="s">
        <v>379</v>
      </c>
      <c r="O14" s="571"/>
      <c r="P14" s="570" t="s">
        <v>402</v>
      </c>
      <c r="Q14" s="570"/>
      <c r="R14" s="570"/>
    </row>
    <row r="15" spans="1:18" s="211" customFormat="1" ht="17.100000000000001" customHeight="1">
      <c r="A15" s="3619"/>
      <c r="B15" s="216"/>
      <c r="C15" s="217" t="s">
        <v>385</v>
      </c>
      <c r="D15" s="3627"/>
      <c r="E15" s="247">
        <v>5</v>
      </c>
      <c r="F15" s="3624"/>
      <c r="G15" s="3617"/>
      <c r="H15" s="332"/>
      <c r="N15" s="570" t="s">
        <v>397</v>
      </c>
      <c r="O15" s="571"/>
      <c r="P15" s="570" t="s">
        <v>362</v>
      </c>
      <c r="Q15" s="570"/>
      <c r="R15" s="570"/>
    </row>
    <row r="16" spans="1:18" s="211" customFormat="1" ht="17.100000000000001" customHeight="1">
      <c r="A16" s="3618">
        <v>6</v>
      </c>
      <c r="B16" s="222" t="s">
        <v>378</v>
      </c>
      <c r="C16" s="223" t="s">
        <v>393</v>
      </c>
      <c r="D16" s="3626" t="s">
        <v>359</v>
      </c>
      <c r="E16" s="246"/>
      <c r="F16" s="3623" t="s">
        <v>400</v>
      </c>
      <c r="G16" s="3616" t="s">
        <v>367</v>
      </c>
      <c r="H16" s="331" t="s">
        <v>408</v>
      </c>
      <c r="N16" s="570" t="s">
        <v>398</v>
      </c>
      <c r="O16" s="571"/>
      <c r="P16" s="570"/>
      <c r="Q16" s="570"/>
      <c r="R16" s="570"/>
    </row>
    <row r="17" spans="1:18" s="211" customFormat="1" ht="17.100000000000001" customHeight="1">
      <c r="A17" s="3619"/>
      <c r="B17" s="216" t="s">
        <v>409</v>
      </c>
      <c r="C17" s="217"/>
      <c r="D17" s="3627"/>
      <c r="E17" s="247">
        <v>5000</v>
      </c>
      <c r="F17" s="3624"/>
      <c r="G17" s="3617"/>
      <c r="H17" s="332"/>
      <c r="N17" s="570" t="s">
        <v>399</v>
      </c>
      <c r="O17" s="571"/>
      <c r="P17" s="570"/>
      <c r="Q17" s="570"/>
      <c r="R17" s="570"/>
    </row>
    <row r="18" spans="1:18" s="211" customFormat="1" ht="17.100000000000001" customHeight="1">
      <c r="A18" s="3618">
        <v>7</v>
      </c>
      <c r="B18" s="222" t="s">
        <v>389</v>
      </c>
      <c r="C18" s="223"/>
      <c r="D18" s="3626" t="s">
        <v>357</v>
      </c>
      <c r="E18" s="246"/>
      <c r="F18" s="3623" t="s">
        <v>390</v>
      </c>
      <c r="G18" s="3616" t="s">
        <v>367</v>
      </c>
      <c r="H18" s="331" t="s">
        <v>410</v>
      </c>
      <c r="N18" s="571" t="s">
        <v>380</v>
      </c>
      <c r="O18" s="571"/>
      <c r="P18" s="570"/>
      <c r="Q18" s="570"/>
      <c r="R18" s="570"/>
    </row>
    <row r="19" spans="1:18" s="211" customFormat="1" ht="17.100000000000001" customHeight="1">
      <c r="A19" s="3619"/>
      <c r="B19" s="216"/>
      <c r="C19" s="217"/>
      <c r="D19" s="3627"/>
      <c r="E19" s="247">
        <v>20000</v>
      </c>
      <c r="F19" s="3624"/>
      <c r="G19" s="3617"/>
      <c r="H19" s="332"/>
      <c r="N19" s="571" t="s">
        <v>381</v>
      </c>
      <c r="O19" s="571"/>
      <c r="P19" s="570"/>
      <c r="Q19" s="570"/>
      <c r="R19" s="570"/>
    </row>
    <row r="20" spans="1:18" s="211" customFormat="1" ht="17.100000000000001" customHeight="1">
      <c r="A20" s="3618">
        <v>8</v>
      </c>
      <c r="B20" s="222" t="s">
        <v>379</v>
      </c>
      <c r="C20" s="223" t="s">
        <v>394</v>
      </c>
      <c r="D20" s="3626" t="s">
        <v>358</v>
      </c>
      <c r="E20" s="246"/>
      <c r="F20" s="3623" t="s">
        <v>401</v>
      </c>
      <c r="G20" s="3616" t="s">
        <v>367</v>
      </c>
      <c r="H20" s="331" t="s">
        <v>411</v>
      </c>
      <c r="M20" s="214" t="s">
        <v>1075</v>
      </c>
      <c r="N20" s="571"/>
      <c r="O20" s="571"/>
      <c r="P20" s="570"/>
      <c r="Q20" s="570"/>
      <c r="R20" s="570"/>
    </row>
    <row r="21" spans="1:18" s="211" customFormat="1" ht="17.100000000000001" customHeight="1">
      <c r="A21" s="3619"/>
      <c r="B21" s="216"/>
      <c r="C21" s="217"/>
      <c r="D21" s="3627"/>
      <c r="E21" s="247">
        <v>100</v>
      </c>
      <c r="F21" s="3624"/>
      <c r="G21" s="3617"/>
      <c r="H21" s="332"/>
      <c r="N21" s="571"/>
      <c r="O21" s="571"/>
      <c r="P21" s="570"/>
      <c r="Q21" s="570"/>
      <c r="R21" s="570"/>
    </row>
    <row r="22" spans="1:18" s="211" customFormat="1" ht="17.100000000000001" customHeight="1">
      <c r="A22" s="3618">
        <v>9</v>
      </c>
      <c r="B22" s="222" t="s">
        <v>397</v>
      </c>
      <c r="C22" s="223" t="s">
        <v>395</v>
      </c>
      <c r="D22" s="3626" t="s">
        <v>361</v>
      </c>
      <c r="E22" s="246"/>
      <c r="F22" s="3623" t="s">
        <v>401</v>
      </c>
      <c r="G22" s="3616" t="s">
        <v>367</v>
      </c>
      <c r="H22" s="331" t="s">
        <v>411</v>
      </c>
      <c r="N22" s="571"/>
      <c r="O22" s="571"/>
      <c r="P22" s="570"/>
      <c r="Q22" s="570"/>
      <c r="R22" s="570"/>
    </row>
    <row r="23" spans="1:18" s="211" customFormat="1" ht="17.100000000000001" customHeight="1">
      <c r="A23" s="3619"/>
      <c r="B23" s="216"/>
      <c r="C23" s="217" t="s">
        <v>396</v>
      </c>
      <c r="D23" s="3627"/>
      <c r="E23" s="247">
        <v>10</v>
      </c>
      <c r="F23" s="3624"/>
      <c r="G23" s="3617"/>
      <c r="H23" s="332"/>
      <c r="N23" s="571"/>
      <c r="O23" s="571"/>
      <c r="P23" s="570"/>
      <c r="Q23" s="570"/>
      <c r="R23" s="570"/>
    </row>
    <row r="24" spans="1:18" s="211" customFormat="1" ht="17.100000000000001" customHeight="1">
      <c r="A24" s="3618">
        <v>10</v>
      </c>
      <c r="B24" s="222"/>
      <c r="C24" s="223"/>
      <c r="D24" s="3626"/>
      <c r="E24" s="3620"/>
      <c r="F24" s="3623"/>
      <c r="G24" s="3616" t="s">
        <v>368</v>
      </c>
      <c r="H24" s="331" t="s">
        <v>407</v>
      </c>
      <c r="N24" s="571"/>
      <c r="O24" s="571"/>
      <c r="P24" s="570"/>
      <c r="Q24" s="570"/>
      <c r="R24" s="570"/>
    </row>
    <row r="25" spans="1:18" s="211" customFormat="1" ht="17.100000000000001" customHeight="1">
      <c r="A25" s="3619"/>
      <c r="B25" s="216"/>
      <c r="C25" s="217"/>
      <c r="D25" s="3627"/>
      <c r="E25" s="3621"/>
      <c r="F25" s="3624"/>
      <c r="G25" s="3617"/>
      <c r="H25" s="332"/>
      <c r="N25" s="571"/>
      <c r="O25" s="571"/>
      <c r="P25" s="570"/>
      <c r="Q25" s="570"/>
      <c r="R25" s="570"/>
    </row>
    <row r="26" spans="1:18" s="211" customFormat="1" ht="17.100000000000001" customHeight="1">
      <c r="A26" s="3618">
        <v>11</v>
      </c>
      <c r="B26" s="222"/>
      <c r="C26" s="223"/>
      <c r="D26" s="3626"/>
      <c r="E26" s="3620"/>
      <c r="F26" s="3623"/>
      <c r="G26" s="3616"/>
      <c r="H26" s="331"/>
      <c r="N26" s="571"/>
      <c r="O26" s="571"/>
      <c r="P26" s="570"/>
      <c r="Q26" s="570"/>
      <c r="R26" s="570"/>
    </row>
    <row r="27" spans="1:18" s="211" customFormat="1" ht="17.100000000000001" customHeight="1">
      <c r="A27" s="3619"/>
      <c r="B27" s="216"/>
      <c r="C27" s="217"/>
      <c r="D27" s="3627"/>
      <c r="E27" s="3621"/>
      <c r="F27" s="3624"/>
      <c r="G27" s="3617"/>
      <c r="H27" s="332"/>
      <c r="N27" s="571"/>
      <c r="O27" s="571"/>
      <c r="P27" s="570"/>
      <c r="Q27" s="570"/>
      <c r="R27" s="570"/>
    </row>
    <row r="28" spans="1:18" s="211" customFormat="1" ht="17.100000000000001" customHeight="1">
      <c r="A28" s="3618">
        <v>12</v>
      </c>
      <c r="B28" s="222"/>
      <c r="C28" s="223"/>
      <c r="D28" s="3626"/>
      <c r="E28" s="3620"/>
      <c r="F28" s="3623"/>
      <c r="G28" s="3616"/>
      <c r="H28" s="331"/>
      <c r="N28" s="571"/>
      <c r="O28" s="571"/>
      <c r="P28" s="570"/>
      <c r="Q28" s="570"/>
      <c r="R28" s="570"/>
    </row>
    <row r="29" spans="1:18" s="211" customFormat="1" ht="17.100000000000001" customHeight="1">
      <c r="A29" s="3619"/>
      <c r="B29" s="216"/>
      <c r="C29" s="217"/>
      <c r="D29" s="3627"/>
      <c r="E29" s="3621"/>
      <c r="F29" s="3624"/>
      <c r="G29" s="3617"/>
      <c r="H29" s="332"/>
      <c r="N29" s="571"/>
      <c r="O29" s="571"/>
      <c r="P29" s="570"/>
      <c r="Q29" s="570"/>
      <c r="R29" s="570"/>
    </row>
    <row r="30" spans="1:18" s="211" customFormat="1" ht="17.100000000000001" customHeight="1">
      <c r="A30" s="3618">
        <v>13</v>
      </c>
      <c r="B30" s="222"/>
      <c r="C30" s="223"/>
      <c r="D30" s="3626"/>
      <c r="E30" s="3620"/>
      <c r="F30" s="3623"/>
      <c r="G30" s="3616"/>
      <c r="H30" s="331"/>
      <c r="N30" s="571"/>
      <c r="O30" s="571"/>
      <c r="P30" s="570"/>
      <c r="Q30" s="570"/>
      <c r="R30" s="570"/>
    </row>
    <row r="31" spans="1:18" s="211" customFormat="1" ht="17.100000000000001" customHeight="1">
      <c r="A31" s="3619"/>
      <c r="B31" s="216"/>
      <c r="C31" s="217"/>
      <c r="D31" s="3627"/>
      <c r="E31" s="3621"/>
      <c r="F31" s="3624"/>
      <c r="G31" s="3617"/>
      <c r="H31" s="332"/>
      <c r="N31" s="571"/>
      <c r="O31" s="571"/>
      <c r="P31" s="570"/>
      <c r="Q31" s="570"/>
      <c r="R31" s="570"/>
    </row>
    <row r="32" spans="1:18" s="211" customFormat="1" ht="17.100000000000001" customHeight="1">
      <c r="A32" s="3618">
        <v>14</v>
      </c>
      <c r="B32" s="222"/>
      <c r="C32" s="223"/>
      <c r="D32" s="3626"/>
      <c r="E32" s="3620"/>
      <c r="F32" s="3623"/>
      <c r="G32" s="3616"/>
      <c r="H32" s="331"/>
      <c r="N32" s="571"/>
      <c r="O32" s="571"/>
      <c r="P32" s="570"/>
      <c r="Q32" s="570"/>
      <c r="R32" s="570"/>
    </row>
    <row r="33" spans="1:18" s="211" customFormat="1" ht="17.100000000000001" customHeight="1">
      <c r="A33" s="3619"/>
      <c r="B33" s="216"/>
      <c r="C33" s="217"/>
      <c r="D33" s="3627"/>
      <c r="E33" s="3621"/>
      <c r="F33" s="3624"/>
      <c r="G33" s="3617"/>
      <c r="H33" s="332"/>
      <c r="N33" s="571"/>
      <c r="O33" s="571"/>
      <c r="P33" s="570"/>
      <c r="Q33" s="570"/>
      <c r="R33" s="570"/>
    </row>
    <row r="34" spans="1:18" s="211" customFormat="1" ht="17.100000000000001" customHeight="1">
      <c r="A34" s="3618">
        <v>15</v>
      </c>
      <c r="B34" s="222"/>
      <c r="C34" s="223"/>
      <c r="D34" s="3626"/>
      <c r="E34" s="3620"/>
      <c r="F34" s="3623"/>
      <c r="G34" s="3616"/>
      <c r="H34" s="331"/>
      <c r="N34" s="571"/>
      <c r="O34" s="571"/>
      <c r="P34" s="570"/>
      <c r="Q34" s="570"/>
      <c r="R34" s="570"/>
    </row>
    <row r="35" spans="1:18" s="211" customFormat="1" ht="17.100000000000001" customHeight="1">
      <c r="A35" s="3619"/>
      <c r="B35" s="216"/>
      <c r="C35" s="217"/>
      <c r="D35" s="3627"/>
      <c r="E35" s="3621"/>
      <c r="F35" s="3624"/>
      <c r="G35" s="3617"/>
      <c r="H35" s="332"/>
      <c r="N35" s="571"/>
      <c r="O35" s="571"/>
      <c r="P35" s="570"/>
      <c r="Q35" s="570"/>
      <c r="R35" s="570"/>
    </row>
    <row r="36" spans="1:18" s="211" customFormat="1" ht="17.100000000000001" customHeight="1">
      <c r="A36" s="3618">
        <v>16</v>
      </c>
      <c r="B36" s="222"/>
      <c r="C36" s="223"/>
      <c r="D36" s="3626"/>
      <c r="E36" s="3620"/>
      <c r="F36" s="3623"/>
      <c r="G36" s="3616"/>
      <c r="H36" s="331"/>
      <c r="N36" s="571"/>
      <c r="O36" s="571"/>
      <c r="P36" s="570"/>
      <c r="Q36" s="570"/>
      <c r="R36" s="570"/>
    </row>
    <row r="37" spans="1:18" s="211" customFormat="1" ht="17.100000000000001" customHeight="1">
      <c r="A37" s="3619"/>
      <c r="B37" s="216"/>
      <c r="C37" s="217"/>
      <c r="D37" s="3627"/>
      <c r="E37" s="3621"/>
      <c r="F37" s="3624"/>
      <c r="G37" s="3617"/>
      <c r="H37" s="332"/>
      <c r="N37" s="571"/>
      <c r="O37" s="571"/>
      <c r="P37" s="570"/>
      <c r="Q37" s="570"/>
      <c r="R37" s="570"/>
    </row>
    <row r="38" spans="1:18" s="211" customFormat="1" ht="17.100000000000001" customHeight="1">
      <c r="A38" s="3618">
        <v>17</v>
      </c>
      <c r="B38" s="222"/>
      <c r="C38" s="223"/>
      <c r="D38" s="3626"/>
      <c r="E38" s="3620"/>
      <c r="F38" s="3623"/>
      <c r="G38" s="3616"/>
      <c r="H38" s="331"/>
      <c r="N38" s="571"/>
      <c r="O38" s="571"/>
      <c r="P38" s="570"/>
      <c r="Q38" s="570"/>
      <c r="R38" s="570"/>
    </row>
    <row r="39" spans="1:18" s="211" customFormat="1" ht="17.100000000000001" customHeight="1">
      <c r="A39" s="3619"/>
      <c r="B39" s="216"/>
      <c r="C39" s="217"/>
      <c r="D39" s="3627"/>
      <c r="E39" s="3621"/>
      <c r="F39" s="3624"/>
      <c r="G39" s="3617"/>
      <c r="H39" s="332"/>
      <c r="N39" s="571"/>
      <c r="O39" s="571"/>
      <c r="P39" s="570"/>
      <c r="Q39" s="570"/>
      <c r="R39" s="570"/>
    </row>
    <row r="40" spans="1:18" s="211" customFormat="1" ht="17.100000000000001" customHeight="1">
      <c r="A40" s="3618">
        <v>18</v>
      </c>
      <c r="B40" s="222"/>
      <c r="C40" s="223"/>
      <c r="D40" s="3626"/>
      <c r="E40" s="3620"/>
      <c r="F40" s="3623"/>
      <c r="G40" s="3616"/>
      <c r="H40" s="331"/>
      <c r="N40" s="571"/>
      <c r="O40" s="571"/>
      <c r="P40" s="570"/>
      <c r="Q40" s="570"/>
      <c r="R40" s="570"/>
    </row>
    <row r="41" spans="1:18" s="211" customFormat="1" ht="17.100000000000001" customHeight="1">
      <c r="A41" s="3619"/>
      <c r="B41" s="216"/>
      <c r="C41" s="217"/>
      <c r="D41" s="3627"/>
      <c r="E41" s="3621"/>
      <c r="F41" s="3624"/>
      <c r="G41" s="3617"/>
      <c r="H41" s="332"/>
      <c r="N41" s="571"/>
      <c r="O41" s="571"/>
      <c r="P41" s="570"/>
      <c r="Q41" s="570"/>
      <c r="R41" s="570"/>
    </row>
    <row r="42" spans="1:18" s="211" customFormat="1" ht="3" customHeight="1">
      <c r="A42" s="36"/>
      <c r="B42" s="36"/>
      <c r="C42" s="36"/>
      <c r="D42" s="36"/>
      <c r="E42" s="36"/>
      <c r="F42" s="36"/>
      <c r="G42" s="36"/>
      <c r="H42" s="36"/>
    </row>
    <row r="43" spans="1:18" s="211" customFormat="1" ht="66" customHeight="1">
      <c r="A43" s="3625" t="s">
        <v>2434</v>
      </c>
      <c r="B43" s="3625"/>
      <c r="C43" s="3625"/>
      <c r="D43" s="3625"/>
      <c r="E43" s="3625"/>
      <c r="F43" s="3625"/>
      <c r="G43" s="3625"/>
      <c r="H43" s="3625"/>
    </row>
    <row r="44" spans="1:18" s="211" customFormat="1">
      <c r="A44" s="130"/>
      <c r="B44" s="208"/>
      <c r="C44" s="206"/>
      <c r="D44" s="206"/>
      <c r="E44" s="206"/>
      <c r="F44" s="206"/>
      <c r="G44" s="130"/>
      <c r="H44" s="130"/>
    </row>
    <row r="45" spans="1:18">
      <c r="A45" s="130"/>
      <c r="B45" s="208"/>
      <c r="C45" s="206"/>
      <c r="D45" s="206"/>
      <c r="E45" s="206"/>
      <c r="F45" s="206"/>
      <c r="G45" s="130"/>
      <c r="H45" s="130"/>
    </row>
    <row r="46" spans="1:18">
      <c r="A46" s="130"/>
      <c r="B46" s="208"/>
      <c r="C46" s="206"/>
      <c r="D46" s="206"/>
      <c r="E46" s="206"/>
      <c r="F46" s="206"/>
      <c r="G46" s="130"/>
      <c r="H46" s="130"/>
    </row>
    <row r="47" spans="1:18">
      <c r="A47" s="206"/>
      <c r="B47" s="208"/>
      <c r="C47" s="130"/>
      <c r="D47" s="130"/>
      <c r="E47" s="130"/>
      <c r="F47" s="130"/>
      <c r="G47" s="206"/>
      <c r="H47" s="130"/>
    </row>
    <row r="48" spans="1:18">
      <c r="A48" s="130"/>
      <c r="B48" s="36"/>
      <c r="C48" s="130"/>
      <c r="D48" s="130"/>
      <c r="E48" s="130"/>
      <c r="F48" s="130"/>
      <c r="G48" s="130"/>
      <c r="H48" s="130"/>
    </row>
    <row r="49" spans="1:8">
      <c r="A49" s="130"/>
      <c r="B49" s="36"/>
      <c r="C49" s="130"/>
      <c r="D49" s="130"/>
      <c r="E49" s="130"/>
      <c r="F49" s="130"/>
      <c r="G49" s="130"/>
      <c r="H49" s="130"/>
    </row>
    <row r="50" spans="1:8">
      <c r="A50" s="130"/>
      <c r="B50" s="36"/>
      <c r="C50" s="130"/>
      <c r="D50" s="130"/>
      <c r="E50" s="130"/>
      <c r="F50" s="130"/>
      <c r="G50" s="130"/>
      <c r="H50" s="130"/>
    </row>
    <row r="52" spans="1:8" ht="21" customHeight="1"/>
    <row r="53" spans="1:8" ht="21" customHeight="1"/>
    <row r="54" spans="1:8" ht="21" customHeight="1"/>
    <row r="55" spans="1:8" ht="21" customHeight="1"/>
  </sheetData>
  <mergeCells count="8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24:F25"/>
    <mergeCell ref="F26:F27"/>
    <mergeCell ref="F28:F29"/>
    <mergeCell ref="F30:F31"/>
    <mergeCell ref="F32:F33"/>
    <mergeCell ref="A38:A39"/>
    <mergeCell ref="A40:A41"/>
    <mergeCell ref="A43:H43"/>
    <mergeCell ref="E38:E39"/>
    <mergeCell ref="G38:G39"/>
    <mergeCell ref="E40:E41"/>
    <mergeCell ref="G40:G41"/>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4"/>
  <dataValidations count="6">
    <dataValidation type="list" allowBlank="1" showInputMessage="1" showErrorMessage="1" sqref="G6:G41">
      <formula1>$R$6:$R$7</formula1>
    </dataValidation>
    <dataValidation type="list" allowBlank="1" showInputMessage="1" sqref="D6:D41">
      <formula1>$P$6:$P$20</formula1>
    </dataValidation>
    <dataValidation type="list" allowBlank="1" showInputMessage="1" showErrorMessage="1" sqref="H3">
      <formula1>$R$10:$R$11</formula1>
    </dataValidation>
    <dataValidation type="list" allowBlank="1" showInputMessage="1" sqref="C6 C38 C36 C34 C32 C30 C28 C40 C26 C24 C22 C20 C18 C16 C14 C12 C10 C8">
      <formula1>$O$6:$O$41</formula1>
    </dataValidation>
    <dataValidation type="list" allowBlank="1" showInputMessage="1" sqref="B6 B10 B12 B14 B16 B18 B20 B22 B24 B26 B8 B28 B30 B32 B34 B36 B38 B40">
      <formula1>$N$6:$N$41</formula1>
    </dataValidation>
    <dataValidation type="list" allowBlank="1" showInputMessage="1" sqref="H6:H26 H40 H38 H36 H34 H32 H30 H28">
      <formula1>$Q$6:$Q$41</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49"/>
  <sheetViews>
    <sheetView view="pageBreakPreview" zoomScale="80" zoomScaleNormal="85" zoomScaleSheetLayoutView="80" workbookViewId="0">
      <selection activeCell="D4" sqref="D4"/>
    </sheetView>
  </sheetViews>
  <sheetFormatPr defaultColWidth="9" defaultRowHeight="13.2"/>
  <cols>
    <col min="1" max="1" width="3" style="582" customWidth="1"/>
    <col min="2" max="2" width="19.33203125" style="582" customWidth="1"/>
    <col min="3" max="3" width="13.88671875" style="582" customWidth="1"/>
    <col min="4" max="4" width="48" style="582" customWidth="1"/>
    <col min="5" max="7" width="9" style="582"/>
    <col min="8" max="15" width="9" style="585"/>
    <col min="16" max="16384" width="9" style="582"/>
  </cols>
  <sheetData>
    <row r="1" spans="1:14">
      <c r="A1" s="581"/>
      <c r="D1" s="583"/>
      <c r="H1" s="584"/>
    </row>
    <row r="2" spans="1:14" ht="13.5" customHeight="1">
      <c r="B2" s="586"/>
    </row>
    <row r="3" spans="1:14" ht="23.4">
      <c r="B3" s="3630" t="s">
        <v>1111</v>
      </c>
      <c r="C3" s="3630"/>
      <c r="D3" s="3630"/>
    </row>
    <row r="4" spans="1:14" ht="22.35" customHeight="1">
      <c r="B4" s="587"/>
      <c r="C4" s="588"/>
      <c r="D4" s="198">
        <v>45413</v>
      </c>
      <c r="I4" s="199"/>
      <c r="J4" s="199"/>
      <c r="K4" s="199"/>
      <c r="L4" s="199"/>
      <c r="M4" s="199"/>
      <c r="N4" s="199"/>
    </row>
    <row r="5" spans="1:14" ht="22.35" customHeight="1">
      <c r="B5" s="3631" t="str">
        <f>入力シート!C5&amp;"　殿"</f>
        <v>久留米市長　殿</v>
      </c>
      <c r="C5" s="3632"/>
      <c r="D5" s="3633"/>
    </row>
    <row r="6" spans="1:14" ht="22.35" customHeight="1">
      <c r="B6" s="3634" t="str">
        <f>"請負業者　"&amp;入力シート!C26</f>
        <v>請負業者　(株）○○○○建設</v>
      </c>
      <c r="C6" s="3635"/>
      <c r="D6" s="3636"/>
    </row>
    <row r="7" spans="1:14" ht="22.35" customHeight="1">
      <c r="B7" s="3637" t="s">
        <v>72</v>
      </c>
      <c r="C7" s="3638"/>
      <c r="D7" s="3639"/>
    </row>
    <row r="8" spans="1:14" ht="22.35" customHeight="1">
      <c r="B8" s="589" t="s">
        <v>75</v>
      </c>
      <c r="C8" s="3640" t="str">
        <f>入力シート!C4</f>
        <v>街第101号</v>
      </c>
      <c r="D8" s="3641"/>
    </row>
    <row r="9" spans="1:14" ht="22.35" customHeight="1">
      <c r="B9" s="589" t="s">
        <v>76</v>
      </c>
      <c r="C9" s="3628" t="str">
        <f>入力シート!C10</f>
        <v>○○校区道路改良工事</v>
      </c>
      <c r="D9" s="3629"/>
    </row>
    <row r="10" spans="1:14" ht="22.35" customHeight="1">
      <c r="B10" s="589" t="s">
        <v>77</v>
      </c>
      <c r="C10" s="3642" t="str">
        <f>入力シート!C11</f>
        <v>市道B○○○号線</v>
      </c>
      <c r="D10" s="3643"/>
    </row>
    <row r="11" spans="1:14" ht="22.35" customHeight="1">
      <c r="B11" s="589" t="s">
        <v>78</v>
      </c>
      <c r="C11" s="3644"/>
      <c r="D11" s="3645"/>
    </row>
    <row r="12" spans="1:14">
      <c r="B12" s="3646"/>
      <c r="C12" s="3647"/>
      <c r="D12" s="3648"/>
    </row>
    <row r="13" spans="1:14" ht="38.25" customHeight="1">
      <c r="B13" s="3646" t="s">
        <v>1112</v>
      </c>
      <c r="C13" s="3647"/>
      <c r="D13" s="3648"/>
    </row>
    <row r="14" spans="1:14">
      <c r="B14" s="3649"/>
      <c r="C14" s="3650"/>
      <c r="D14" s="3651"/>
    </row>
    <row r="15" spans="1:14">
      <c r="B15" s="3652" t="s">
        <v>73</v>
      </c>
      <c r="C15" s="3653"/>
      <c r="D15" s="3652" t="s">
        <v>74</v>
      </c>
    </row>
    <row r="16" spans="1:14">
      <c r="B16" s="3653"/>
      <c r="C16" s="3653"/>
      <c r="D16" s="3652"/>
    </row>
    <row r="17" spans="2:4">
      <c r="B17" s="3653"/>
      <c r="C17" s="3653"/>
      <c r="D17" s="3652"/>
    </row>
    <row r="18" spans="2:4">
      <c r="B18" s="3654"/>
      <c r="C18" s="3654"/>
      <c r="D18" s="3654"/>
    </row>
    <row r="19" spans="2:4">
      <c r="B19" s="3654"/>
      <c r="C19" s="3654"/>
      <c r="D19" s="3654"/>
    </row>
    <row r="20" spans="2:4">
      <c r="B20" s="3654"/>
      <c r="C20" s="3654"/>
      <c r="D20" s="3654"/>
    </row>
    <row r="21" spans="2:4">
      <c r="B21" s="3654"/>
      <c r="C21" s="3654"/>
      <c r="D21" s="3654"/>
    </row>
    <row r="22" spans="2:4">
      <c r="B22" s="3654"/>
      <c r="C22" s="3654"/>
      <c r="D22" s="3654"/>
    </row>
    <row r="23" spans="2:4">
      <c r="B23" s="3654"/>
      <c r="C23" s="3654"/>
      <c r="D23" s="3654"/>
    </row>
    <row r="24" spans="2:4">
      <c r="B24" s="3654"/>
      <c r="C24" s="3654"/>
      <c r="D24" s="3654"/>
    </row>
    <row r="25" spans="2:4">
      <c r="B25" s="3654"/>
      <c r="C25" s="3654"/>
      <c r="D25" s="3654"/>
    </row>
    <row r="26" spans="2:4">
      <c r="B26" s="3654"/>
      <c r="C26" s="3654"/>
      <c r="D26" s="3654"/>
    </row>
    <row r="27" spans="2:4">
      <c r="B27" s="3654"/>
      <c r="C27" s="3654"/>
      <c r="D27" s="3654"/>
    </row>
    <row r="28" spans="2:4">
      <c r="B28" s="3654"/>
      <c r="C28" s="3654"/>
      <c r="D28" s="3654"/>
    </row>
    <row r="29" spans="2:4">
      <c r="B29" s="3654"/>
      <c r="C29" s="3654"/>
      <c r="D29" s="3654"/>
    </row>
    <row r="30" spans="2:4">
      <c r="B30" s="3654"/>
      <c r="C30" s="3654"/>
      <c r="D30" s="3654"/>
    </row>
    <row r="31" spans="2:4">
      <c r="B31" s="3654"/>
      <c r="C31" s="3654"/>
      <c r="D31" s="3654"/>
    </row>
    <row r="32" spans="2:4">
      <c r="B32" s="3654"/>
      <c r="C32" s="3654"/>
      <c r="D32" s="3654"/>
    </row>
    <row r="33" spans="1:4">
      <c r="B33" s="3654"/>
      <c r="C33" s="3654"/>
      <c r="D33" s="3654"/>
    </row>
    <row r="34" spans="1:4">
      <c r="B34" s="3654"/>
      <c r="C34" s="3654"/>
      <c r="D34" s="3654"/>
    </row>
    <row r="35" spans="1:4">
      <c r="B35" s="3654"/>
      <c r="C35" s="3654"/>
      <c r="D35" s="3654"/>
    </row>
    <row r="36" spans="1:4">
      <c r="B36" s="3654"/>
      <c r="C36" s="3654"/>
      <c r="D36" s="3654"/>
    </row>
    <row r="37" spans="1:4">
      <c r="B37" s="3654"/>
      <c r="C37" s="3654"/>
      <c r="D37" s="3654"/>
    </row>
    <row r="38" spans="1:4">
      <c r="B38" s="3654"/>
      <c r="C38" s="3654"/>
      <c r="D38" s="3654"/>
    </row>
    <row r="39" spans="1:4">
      <c r="B39" s="3654"/>
      <c r="C39" s="3654"/>
      <c r="D39" s="3654"/>
    </row>
    <row r="40" spans="1:4">
      <c r="B40" s="3654"/>
      <c r="C40" s="3654"/>
      <c r="D40" s="3654"/>
    </row>
    <row r="41" spans="1:4">
      <c r="B41" s="3654"/>
      <c r="C41" s="3654"/>
      <c r="D41" s="3654"/>
    </row>
    <row r="42" spans="1:4">
      <c r="B42" s="590"/>
      <c r="C42" s="590"/>
      <c r="D42" s="590"/>
    </row>
    <row r="43" spans="1:4" ht="22.5" customHeight="1">
      <c r="A43" s="591"/>
      <c r="B43" s="3655" t="s">
        <v>1113</v>
      </c>
      <c r="C43" s="3655"/>
      <c r="D43" s="3655"/>
    </row>
    <row r="44" spans="1:4" ht="22.5" customHeight="1">
      <c r="A44" s="591"/>
      <c r="B44" s="3655"/>
      <c r="C44" s="3655"/>
      <c r="D44" s="3655"/>
    </row>
    <row r="45" spans="1:4" ht="22.5" customHeight="1">
      <c r="A45" s="591"/>
      <c r="B45" s="3655"/>
      <c r="C45" s="3655"/>
      <c r="D45" s="3655"/>
    </row>
    <row r="46" spans="1:4" ht="22.5" customHeight="1">
      <c r="A46" s="591"/>
      <c r="B46" s="3655"/>
      <c r="C46" s="3655"/>
      <c r="D46" s="3655"/>
    </row>
    <row r="47" spans="1:4" ht="20.100000000000001" customHeight="1">
      <c r="B47" s="592"/>
      <c r="C47" s="592"/>
      <c r="D47" s="592"/>
    </row>
    <row r="48" spans="1:4" ht="20.100000000000001" customHeight="1">
      <c r="B48" s="592"/>
      <c r="C48" s="592"/>
      <c r="D48" s="592"/>
    </row>
    <row r="49" spans="2:4" ht="20.100000000000001" customHeight="1">
      <c r="B49" s="592"/>
      <c r="C49" s="592"/>
      <c r="D49" s="592"/>
    </row>
  </sheetData>
  <sheetProtection formatCells="0"/>
  <mergeCells count="29">
    <mergeCell ref="B36:C38"/>
    <mergeCell ref="D36:D38"/>
    <mergeCell ref="B39:C41"/>
    <mergeCell ref="D39:D41"/>
    <mergeCell ref="B43:D46"/>
    <mergeCell ref="B27:C29"/>
    <mergeCell ref="D27:D29"/>
    <mergeCell ref="B30:C32"/>
    <mergeCell ref="D30:D32"/>
    <mergeCell ref="B33:C35"/>
    <mergeCell ref="D33:D35"/>
    <mergeCell ref="B18:C20"/>
    <mergeCell ref="D18:D20"/>
    <mergeCell ref="B21:C23"/>
    <mergeCell ref="D21:D23"/>
    <mergeCell ref="B24:C26"/>
    <mergeCell ref="D24:D26"/>
    <mergeCell ref="C10:D11"/>
    <mergeCell ref="B12:D12"/>
    <mergeCell ref="B13:D13"/>
    <mergeCell ref="B14:D14"/>
    <mergeCell ref="B15:C17"/>
    <mergeCell ref="D15:D17"/>
    <mergeCell ref="C9:D9"/>
    <mergeCell ref="B3:D3"/>
    <mergeCell ref="B5:D5"/>
    <mergeCell ref="B6:D6"/>
    <mergeCell ref="B7:D7"/>
    <mergeCell ref="C8:D8"/>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J35"/>
  <sheetViews>
    <sheetView view="pageBreakPreview" zoomScale="80" zoomScaleNormal="100" zoomScaleSheetLayoutView="80" workbookViewId="0">
      <selection activeCell="F32" sqref="F32:I32"/>
    </sheetView>
  </sheetViews>
  <sheetFormatPr defaultColWidth="9" defaultRowHeight="13.2"/>
  <cols>
    <col min="1" max="16384" width="9" style="176"/>
  </cols>
  <sheetData>
    <row r="2" spans="1:10" ht="13.8">
      <c r="A2" s="175" t="s">
        <v>323</v>
      </c>
    </row>
    <row r="3" spans="1:10">
      <c r="A3" s="175"/>
    </row>
    <row r="4" spans="1:10" ht="13.8">
      <c r="A4" s="177"/>
    </row>
    <row r="5" spans="1:10" ht="19.2">
      <c r="A5" s="3660" t="s">
        <v>348</v>
      </c>
      <c r="B5" s="3660"/>
      <c r="C5" s="3660"/>
      <c r="D5" s="3660"/>
      <c r="E5" s="3660"/>
      <c r="F5" s="3660"/>
      <c r="G5" s="3660"/>
      <c r="H5" s="3660"/>
      <c r="I5" s="3660"/>
    </row>
    <row r="6" spans="1:10" ht="19.2">
      <c r="A6" s="178"/>
    </row>
    <row r="7" spans="1:10" ht="13.8">
      <c r="A7" s="177"/>
    </row>
    <row r="8" spans="1:10">
      <c r="A8" s="3664" t="str">
        <f>入力シート!C5&amp;"　殿"</f>
        <v>久留米市長　殿</v>
      </c>
      <c r="B8" s="3664"/>
      <c r="C8" s="3664"/>
      <c r="D8" s="3664"/>
    </row>
    <row r="9" spans="1:10" ht="20.25" customHeight="1">
      <c r="A9" s="177"/>
    </row>
    <row r="10" spans="1:10" ht="20.25" customHeight="1">
      <c r="A10" s="180" t="s">
        <v>324</v>
      </c>
      <c r="B10" s="3658" t="str">
        <f>入力シート!C4</f>
        <v>街第101号</v>
      </c>
      <c r="C10" s="3658"/>
      <c r="D10" s="3658"/>
      <c r="E10" s="195"/>
      <c r="F10" s="195"/>
      <c r="G10" s="195"/>
      <c r="H10" s="195"/>
    </row>
    <row r="11" spans="1:10" ht="20.25" customHeight="1">
      <c r="A11" s="181"/>
      <c r="B11" s="195"/>
      <c r="C11" s="195"/>
      <c r="D11" s="195"/>
      <c r="E11" s="195"/>
      <c r="F11" s="195"/>
      <c r="G11" s="195"/>
      <c r="H11" s="195"/>
    </row>
    <row r="12" spans="1:10" ht="20.25" customHeight="1">
      <c r="A12" s="180" t="s">
        <v>2057</v>
      </c>
      <c r="B12" s="3658" t="str">
        <f>入力シート!C10</f>
        <v>○○校区道路改良工事</v>
      </c>
      <c r="C12" s="3658"/>
      <c r="D12" s="3658"/>
      <c r="E12" s="3658"/>
      <c r="F12" s="3658"/>
      <c r="G12" s="3658"/>
      <c r="H12" s="3658"/>
    </row>
    <row r="13" spans="1:10" ht="20.25" customHeight="1">
      <c r="A13" s="181"/>
      <c r="B13" s="195"/>
      <c r="C13" s="195"/>
      <c r="D13" s="195"/>
      <c r="E13" s="195"/>
      <c r="F13" s="195"/>
      <c r="G13" s="195"/>
      <c r="H13" s="195"/>
    </row>
    <row r="14" spans="1:10" ht="20.25" customHeight="1">
      <c r="A14" s="180" t="s">
        <v>308</v>
      </c>
      <c r="B14" s="3659" t="str">
        <f>入力シート!C12</f>
        <v>久留米市○○町</v>
      </c>
      <c r="C14" s="3659"/>
      <c r="D14" s="3659"/>
      <c r="E14" s="3659"/>
      <c r="F14" s="3659"/>
      <c r="G14" s="3659"/>
      <c r="H14" s="3659"/>
    </row>
    <row r="15" spans="1:10" ht="20.25" customHeight="1">
      <c r="A15" s="181"/>
    </row>
    <row r="16" spans="1:10" ht="36.75" customHeight="1">
      <c r="A16" s="3661" t="s">
        <v>347</v>
      </c>
      <c r="B16" s="3661"/>
      <c r="C16" s="3661"/>
      <c r="D16" s="3661"/>
      <c r="E16" s="3661"/>
      <c r="F16" s="3661"/>
      <c r="G16" s="3661"/>
      <c r="H16" s="3661"/>
      <c r="I16" s="3661"/>
      <c r="J16" s="182"/>
    </row>
    <row r="17" spans="1:9" ht="20.25" customHeight="1">
      <c r="A17" s="179"/>
    </row>
    <row r="18" spans="1:9" ht="20.25" customHeight="1">
      <c r="A18" s="177"/>
    </row>
    <row r="19" spans="1:9" ht="20.25" customHeight="1">
      <c r="A19" s="180" t="s">
        <v>325</v>
      </c>
      <c r="B19" s="3663"/>
      <c r="C19" s="3663"/>
      <c r="D19" s="3663"/>
    </row>
    <row r="20" spans="1:9" ht="20.25" customHeight="1">
      <c r="A20" s="181"/>
    </row>
    <row r="21" spans="1:9" ht="20.25" customHeight="1">
      <c r="A21" s="3662" t="s">
        <v>326</v>
      </c>
      <c r="B21" s="3662"/>
      <c r="C21" s="3662"/>
      <c r="D21" s="3662"/>
      <c r="E21" s="3662"/>
      <c r="F21" s="3662"/>
      <c r="G21" s="3662"/>
      <c r="H21" s="3662"/>
      <c r="I21" s="3662"/>
    </row>
    <row r="22" spans="1:9" ht="20.25" customHeight="1">
      <c r="A22" s="183"/>
    </row>
    <row r="23" spans="1:9" ht="20.25" customHeight="1">
      <c r="A23" s="180" t="s">
        <v>327</v>
      </c>
      <c r="B23" s="186"/>
      <c r="C23" s="186"/>
      <c r="D23" s="186"/>
      <c r="E23" s="186"/>
      <c r="F23" s="186"/>
      <c r="G23" s="186"/>
      <c r="H23" s="186"/>
    </row>
    <row r="24" spans="1:9" ht="20.25" customHeight="1">
      <c r="A24" s="181"/>
      <c r="B24" s="187"/>
      <c r="C24" s="187"/>
      <c r="D24" s="187"/>
      <c r="E24" s="187"/>
      <c r="F24" s="187"/>
      <c r="G24" s="187"/>
      <c r="H24" s="187"/>
    </row>
    <row r="25" spans="1:9" ht="20.25" customHeight="1">
      <c r="A25" s="184"/>
      <c r="B25" s="188"/>
      <c r="C25" s="188"/>
      <c r="D25" s="188"/>
      <c r="E25" s="188"/>
      <c r="F25" s="188"/>
      <c r="G25" s="188"/>
      <c r="H25" s="188"/>
    </row>
    <row r="26" spans="1:9" ht="20.25" customHeight="1">
      <c r="A26" s="181"/>
      <c r="B26" s="187"/>
      <c r="C26" s="187"/>
      <c r="D26" s="187"/>
      <c r="E26" s="187"/>
      <c r="F26" s="187"/>
      <c r="G26" s="187"/>
      <c r="H26" s="187"/>
    </row>
    <row r="27" spans="1:9" ht="20.25" customHeight="1">
      <c r="A27" s="184"/>
      <c r="B27" s="188"/>
      <c r="C27" s="188"/>
      <c r="D27" s="188"/>
      <c r="E27" s="188"/>
      <c r="F27" s="188"/>
      <c r="G27" s="188"/>
      <c r="H27" s="188"/>
    </row>
    <row r="28" spans="1:9" ht="20.25" customHeight="1">
      <c r="A28" s="185"/>
      <c r="B28" s="186"/>
      <c r="C28" s="186"/>
      <c r="D28" s="186"/>
      <c r="E28" s="186"/>
      <c r="F28" s="186"/>
      <c r="G28" s="186"/>
      <c r="H28" s="186"/>
    </row>
    <row r="29" spans="1:9" ht="20.25" customHeight="1">
      <c r="A29" s="177"/>
    </row>
    <row r="30" spans="1:9" ht="20.25" customHeight="1">
      <c r="A30" s="177"/>
    </row>
    <row r="31" spans="1:9" ht="20.25" customHeight="1">
      <c r="F31" s="179" t="s">
        <v>725</v>
      </c>
    </row>
    <row r="32" spans="1:9" ht="20.25" customHeight="1">
      <c r="F32" s="3656">
        <v>45413</v>
      </c>
      <c r="G32" s="3656"/>
      <c r="H32" s="3656"/>
      <c r="I32" s="3656"/>
    </row>
    <row r="33" spans="6:9" ht="20.25" customHeight="1">
      <c r="F33" s="196" t="s">
        <v>328</v>
      </c>
      <c r="G33" s="3657" t="str">
        <f>入力シート!C25</f>
        <v>久留米市〇〇町１２３</v>
      </c>
      <c r="H33" s="3657"/>
      <c r="I33" s="3657"/>
    </row>
    <row r="34" spans="6:9" ht="20.25" customHeight="1">
      <c r="F34" s="196" t="s">
        <v>329</v>
      </c>
      <c r="G34" s="3657" t="str">
        <f>入力シート!C26</f>
        <v>(株）○○○○建設</v>
      </c>
      <c r="H34" s="3657"/>
      <c r="I34" s="3657"/>
    </row>
    <row r="35" spans="6:9" ht="20.25" customHeight="1">
      <c r="F35" s="196" t="s">
        <v>306</v>
      </c>
      <c r="G35" s="3657" t="str">
        <f>入力シート!C27</f>
        <v>代表取締役　久留米一郎</v>
      </c>
      <c r="H35" s="3657"/>
      <c r="I35" s="3657"/>
    </row>
  </sheetData>
  <mergeCells count="12">
    <mergeCell ref="A5:I5"/>
    <mergeCell ref="A16:I16"/>
    <mergeCell ref="A21:I21"/>
    <mergeCell ref="B10:D10"/>
    <mergeCell ref="B19:D19"/>
    <mergeCell ref="A8:D8"/>
    <mergeCell ref="F32:I32"/>
    <mergeCell ref="G35:I35"/>
    <mergeCell ref="G34:I34"/>
    <mergeCell ref="G33:I33"/>
    <mergeCell ref="B12:H12"/>
    <mergeCell ref="B14:H14"/>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40"/>
  <sheetViews>
    <sheetView view="pageBreakPreview" zoomScale="80" zoomScaleNormal="100" zoomScaleSheetLayoutView="80" workbookViewId="0">
      <selection activeCell="G6" sqref="G6:I6"/>
    </sheetView>
  </sheetViews>
  <sheetFormatPr defaultColWidth="9" defaultRowHeight="13.2"/>
  <cols>
    <col min="1" max="1" width="10.33203125" style="420" customWidth="1"/>
    <col min="2" max="2" width="15.33203125" style="420" customWidth="1"/>
    <col min="3" max="3" width="9" style="420" customWidth="1"/>
    <col min="4" max="4" width="7.109375" style="420" customWidth="1"/>
    <col min="5" max="9" width="9" style="420" customWidth="1"/>
    <col min="10" max="12" width="9" style="420"/>
    <col min="13" max="13" width="9.44140625" style="420" bestFit="1" customWidth="1"/>
    <col min="14" max="16384" width="9" style="420"/>
  </cols>
  <sheetData>
    <row r="1" spans="1:13" ht="18.75" customHeight="1">
      <c r="A1" s="593"/>
    </row>
    <row r="2" spans="1:13" ht="18.75" customHeight="1">
      <c r="A2" s="593"/>
    </row>
    <row r="3" spans="1:13" ht="24" customHeight="1">
      <c r="A3" s="593"/>
    </row>
    <row r="4" spans="1:13" ht="18.75" customHeight="1">
      <c r="A4" s="3671" t="s">
        <v>747</v>
      </c>
      <c r="B4" s="3666"/>
      <c r="C4" s="3666"/>
      <c r="D4" s="3666"/>
      <c r="E4" s="3666"/>
      <c r="F4" s="3666"/>
      <c r="G4" s="3666"/>
      <c r="H4" s="3666"/>
      <c r="I4" s="3666"/>
    </row>
    <row r="5" spans="1:13" ht="18.75" customHeight="1">
      <c r="A5" s="1561"/>
      <c r="B5" s="564"/>
      <c r="C5" s="564"/>
      <c r="D5" s="564"/>
      <c r="E5" s="564"/>
      <c r="F5" s="564"/>
      <c r="G5" s="564"/>
      <c r="H5" s="564"/>
      <c r="I5" s="564"/>
    </row>
    <row r="6" spans="1:13" ht="18.75" customHeight="1">
      <c r="A6" s="1562"/>
      <c r="B6" s="1563"/>
      <c r="C6" s="1563"/>
      <c r="D6" s="1563"/>
      <c r="E6" s="1563"/>
      <c r="F6" s="1563"/>
      <c r="G6" s="3656">
        <v>45413</v>
      </c>
      <c r="H6" s="3656"/>
      <c r="I6" s="3656"/>
    </row>
    <row r="7" spans="1:13" ht="18.75" customHeight="1">
      <c r="A7" s="329" t="str">
        <f>入力シート!C5&amp;"　殿"</f>
        <v>久留米市長　殿</v>
      </c>
      <c r="B7" s="329"/>
      <c r="C7" s="564"/>
      <c r="D7" s="564"/>
      <c r="E7" s="564"/>
      <c r="F7" s="1564"/>
      <c r="G7" s="1564"/>
      <c r="H7" s="1564"/>
      <c r="I7" s="1564"/>
    </row>
    <row r="8" spans="1:13" ht="18.75" customHeight="1">
      <c r="A8" s="564"/>
      <c r="B8" s="564"/>
      <c r="C8" s="564"/>
      <c r="D8" s="1565"/>
      <c r="E8" s="1565" t="s">
        <v>1132</v>
      </c>
      <c r="F8" s="3681" t="str">
        <f>入力シート!C25</f>
        <v>久留米市〇〇町１２３</v>
      </c>
      <c r="G8" s="3681"/>
      <c r="H8" s="3681"/>
      <c r="I8" s="3681"/>
    </row>
    <row r="9" spans="1:13" ht="18.75" customHeight="1">
      <c r="A9" s="564"/>
      <c r="B9" s="564"/>
      <c r="C9" s="564"/>
      <c r="D9" s="1565"/>
      <c r="E9" s="1565" t="s">
        <v>1114</v>
      </c>
      <c r="F9" s="3682" t="str">
        <f>入力シート!C26</f>
        <v>(株）○○○○建設</v>
      </c>
      <c r="G9" s="3682"/>
      <c r="H9" s="3682"/>
      <c r="I9" s="3682"/>
    </row>
    <row r="10" spans="1:13" ht="18.75" customHeight="1">
      <c r="A10" s="564"/>
      <c r="B10" s="564"/>
      <c r="C10" s="564"/>
      <c r="D10" s="1565"/>
      <c r="E10" s="1565"/>
      <c r="F10" s="3672" t="str">
        <f>入力シート!C27</f>
        <v>代表取締役　久留米一郎</v>
      </c>
      <c r="G10" s="3672"/>
      <c r="H10" s="3672"/>
      <c r="I10" s="3672"/>
    </row>
    <row r="11" spans="1:13" ht="18.75" customHeight="1">
      <c r="A11" s="564"/>
      <c r="B11" s="564"/>
      <c r="C11" s="564"/>
      <c r="D11" s="1565"/>
      <c r="E11" s="1565"/>
      <c r="F11" s="1565"/>
      <c r="G11" s="1565"/>
      <c r="H11" s="1565"/>
      <c r="I11" s="1566"/>
    </row>
    <row r="12" spans="1:13" ht="9" customHeight="1">
      <c r="A12" s="564"/>
      <c r="B12" s="564"/>
      <c r="C12" s="564"/>
      <c r="D12" s="564"/>
      <c r="E12" s="564"/>
      <c r="F12" s="564"/>
      <c r="G12" s="564"/>
      <c r="H12" s="564"/>
      <c r="I12" s="1567"/>
    </row>
    <row r="13" spans="1:13" ht="18.75" customHeight="1">
      <c r="A13" s="1568"/>
      <c r="B13" s="564"/>
      <c r="C13" s="564"/>
      <c r="D13" s="564"/>
      <c r="E13" s="564"/>
      <c r="F13" s="564"/>
      <c r="G13" s="564"/>
      <c r="H13" s="564"/>
      <c r="I13" s="564"/>
    </row>
    <row r="14" spans="1:13" ht="25.5" customHeight="1">
      <c r="A14" s="1569" t="s">
        <v>1115</v>
      </c>
      <c r="B14" s="3673" t="str">
        <f>入力シート!C12</f>
        <v>久留米市○○町</v>
      </c>
      <c r="C14" s="3674"/>
      <c r="D14" s="3674"/>
      <c r="E14" s="3674"/>
      <c r="F14" s="3674"/>
      <c r="G14" s="3674"/>
      <c r="H14" s="3674"/>
      <c r="I14" s="3674"/>
    </row>
    <row r="15" spans="1:13" ht="25.5" customHeight="1">
      <c r="A15" s="1569" t="s">
        <v>1116</v>
      </c>
      <c r="B15" s="3673" t="str">
        <f>入力シート!C10</f>
        <v>○○校区道路改良工事</v>
      </c>
      <c r="C15" s="3674"/>
      <c r="D15" s="3674"/>
      <c r="E15" s="3674"/>
      <c r="F15" s="3674"/>
      <c r="G15" s="3674"/>
      <c r="H15" s="3674"/>
      <c r="I15" s="3674"/>
    </row>
    <row r="16" spans="1:13" ht="25.5" customHeight="1">
      <c r="A16" s="1569" t="s">
        <v>1117</v>
      </c>
      <c r="B16" s="3683" t="str">
        <f>TEXT(入力シート!C14,"令和e年m月d日")</f>
        <v>令和6年4月2日</v>
      </c>
      <c r="C16" s="3683"/>
      <c r="D16" s="1570" t="s">
        <v>1133</v>
      </c>
      <c r="E16" s="3683" t="str">
        <f>TEXT(入力シート!C15,"令和e年m月d日")</f>
        <v>令和6年6月30日</v>
      </c>
      <c r="F16" s="3683"/>
      <c r="G16" s="594" t="s">
        <v>260</v>
      </c>
      <c r="H16" s="1570"/>
      <c r="I16" s="1570"/>
      <c r="M16" s="1571"/>
    </row>
    <row r="17" spans="1:9" ht="19.5" customHeight="1">
      <c r="A17" s="593"/>
    </row>
    <row r="18" spans="1:9" ht="20.25" customHeight="1">
      <c r="A18" s="3684" t="str">
        <f>TEXT(入力シート!C13,"令和e年m月d日")&amp;"付で請負契約を締結した上記工事に係る資材、原材料について、指名停止"</f>
        <v>令和6年4月1日付で請負契約を締結した上記工事に係る資材、原材料について、指名停止</v>
      </c>
      <c r="B18" s="3685"/>
      <c r="C18" s="3685"/>
      <c r="D18" s="3685"/>
      <c r="E18" s="3685"/>
      <c r="F18" s="3685"/>
      <c r="G18" s="3685"/>
      <c r="H18" s="3685"/>
      <c r="I18" s="3685"/>
    </row>
    <row r="19" spans="1:9" ht="20.25" customHeight="1">
      <c r="A19" s="3665" t="s">
        <v>1118</v>
      </c>
      <c r="B19" s="3666"/>
      <c r="C19" s="3666"/>
      <c r="D19" s="3666"/>
      <c r="E19" s="3666"/>
      <c r="F19" s="3666"/>
      <c r="G19" s="3666"/>
      <c r="H19" s="3666"/>
      <c r="I19" s="3666"/>
    </row>
    <row r="20" spans="1:9" ht="20.25" customHeight="1">
      <c r="A20" s="593"/>
    </row>
    <row r="21" spans="1:9" ht="20.25" customHeight="1">
      <c r="A21" s="3665" t="s">
        <v>1119</v>
      </c>
      <c r="B21" s="3666"/>
      <c r="C21" s="3666"/>
      <c r="D21" s="3666"/>
      <c r="E21" s="3666"/>
      <c r="F21" s="3666"/>
      <c r="G21" s="3666"/>
      <c r="H21" s="3666"/>
      <c r="I21" s="3666"/>
    </row>
    <row r="22" spans="1:9" ht="20.25" customHeight="1">
      <c r="A22" s="3667" t="s">
        <v>1120</v>
      </c>
      <c r="B22" s="3668"/>
      <c r="C22" s="3669"/>
      <c r="D22" s="3670"/>
      <c r="E22" s="3670"/>
      <c r="F22" s="3670"/>
      <c r="G22" s="3670"/>
      <c r="H22" s="3670"/>
      <c r="I22" s="3670"/>
    </row>
    <row r="23" spans="1:9" ht="20.25" customHeight="1">
      <c r="A23" s="1572" t="s">
        <v>1121</v>
      </c>
      <c r="B23" s="1573" t="s">
        <v>1122</v>
      </c>
      <c r="C23" s="3669"/>
      <c r="D23" s="3670"/>
      <c r="E23" s="3670"/>
      <c r="F23" s="3670"/>
      <c r="G23" s="3670"/>
      <c r="H23" s="3670"/>
      <c r="I23" s="3670"/>
    </row>
    <row r="24" spans="1:9" ht="20.25" customHeight="1">
      <c r="A24" s="1574" t="s">
        <v>1123</v>
      </c>
      <c r="B24" s="1573" t="s">
        <v>1124</v>
      </c>
      <c r="C24" s="3669"/>
      <c r="D24" s="3670"/>
      <c r="E24" s="3670"/>
      <c r="F24" s="3670"/>
      <c r="G24" s="3670"/>
      <c r="H24" s="3670"/>
      <c r="I24" s="3670"/>
    </row>
    <row r="25" spans="1:9" ht="20.25" customHeight="1">
      <c r="A25" s="593"/>
    </row>
    <row r="26" spans="1:9" ht="20.25" customHeight="1">
      <c r="A26" s="3665" t="s">
        <v>1125</v>
      </c>
      <c r="B26" s="3666"/>
      <c r="C26" s="3666"/>
      <c r="D26" s="3666"/>
      <c r="E26" s="3666"/>
      <c r="F26" s="3666"/>
      <c r="G26" s="3666"/>
      <c r="H26" s="3666"/>
      <c r="I26" s="3666"/>
    </row>
    <row r="27" spans="1:9" ht="20.25" customHeight="1">
      <c r="A27" s="3665" t="s">
        <v>1126</v>
      </c>
      <c r="B27" s="3666"/>
      <c r="C27" s="3666"/>
      <c r="D27" s="3666"/>
      <c r="E27" s="3666"/>
      <c r="F27" s="3666"/>
      <c r="G27" s="3666"/>
      <c r="H27" s="3666"/>
      <c r="I27" s="3666"/>
    </row>
    <row r="28" spans="1:9" ht="20.25" customHeight="1">
      <c r="A28" s="1575" t="s">
        <v>1127</v>
      </c>
      <c r="B28" s="1573" t="s">
        <v>1128</v>
      </c>
      <c r="C28" s="3669"/>
      <c r="D28" s="3670"/>
      <c r="E28" s="3670"/>
      <c r="F28" s="3670"/>
      <c r="G28" s="3670"/>
      <c r="H28" s="3670"/>
      <c r="I28" s="3670"/>
    </row>
    <row r="29" spans="1:9" ht="20.25" customHeight="1">
      <c r="A29" s="1576" t="s">
        <v>1123</v>
      </c>
      <c r="B29" s="1573" t="s">
        <v>1124</v>
      </c>
      <c r="C29" s="3669"/>
      <c r="D29" s="3670"/>
      <c r="E29" s="3670"/>
      <c r="F29" s="3670"/>
      <c r="G29" s="3670"/>
      <c r="H29" s="3670"/>
      <c r="I29" s="3670"/>
    </row>
    <row r="30" spans="1:9" ht="20.25" customHeight="1">
      <c r="A30" s="3665" t="s">
        <v>1129</v>
      </c>
      <c r="B30" s="3666"/>
      <c r="C30" s="3666"/>
      <c r="D30" s="3666"/>
      <c r="E30" s="3666"/>
      <c r="F30" s="3666"/>
      <c r="G30" s="3666"/>
      <c r="H30" s="3666"/>
      <c r="I30" s="3666"/>
    </row>
    <row r="31" spans="1:9" ht="20.25" customHeight="1">
      <c r="A31" s="3665" t="s">
        <v>1130</v>
      </c>
      <c r="B31" s="3666"/>
      <c r="C31" s="3666"/>
      <c r="D31" s="3666"/>
      <c r="E31" s="3666"/>
      <c r="F31" s="3666"/>
      <c r="G31" s="3666"/>
      <c r="H31" s="3666"/>
      <c r="I31" s="3666"/>
    </row>
    <row r="32" spans="1:9" ht="20.25" customHeight="1">
      <c r="A32" s="3675"/>
      <c r="B32" s="3676"/>
      <c r="C32" s="3676"/>
      <c r="D32" s="3676"/>
      <c r="E32" s="3676"/>
      <c r="F32" s="3676"/>
      <c r="G32" s="3676"/>
      <c r="H32" s="3676"/>
      <c r="I32" s="3677"/>
    </row>
    <row r="33" spans="1:9" ht="20.25" customHeight="1">
      <c r="A33" s="3678"/>
      <c r="B33" s="3679"/>
      <c r="C33" s="3679"/>
      <c r="D33" s="3679"/>
      <c r="E33" s="3679"/>
      <c r="F33" s="3679"/>
      <c r="G33" s="3679"/>
      <c r="H33" s="3679"/>
      <c r="I33" s="3680"/>
    </row>
    <row r="34" spans="1:9" ht="20.25" customHeight="1">
      <c r="A34" s="3665" t="s">
        <v>1131</v>
      </c>
      <c r="B34" s="3666"/>
      <c r="C34" s="3666"/>
      <c r="D34" s="3666"/>
      <c r="E34" s="3666"/>
      <c r="F34" s="3666"/>
      <c r="G34" s="3666"/>
      <c r="H34" s="3666"/>
      <c r="I34" s="3666"/>
    </row>
    <row r="35" spans="1:9">
      <c r="A35" s="1577"/>
    </row>
    <row r="36" spans="1:9">
      <c r="A36" s="1577"/>
    </row>
    <row r="37" spans="1:9">
      <c r="A37" s="1577"/>
    </row>
    <row r="38" spans="1:9">
      <c r="A38" s="1577"/>
    </row>
    <row r="39" spans="1:9">
      <c r="A39" s="1577"/>
    </row>
    <row r="40" spans="1:9">
      <c r="A40" s="1577"/>
    </row>
  </sheetData>
  <sheetProtection formatCells="0"/>
  <mergeCells count="24">
    <mergeCell ref="A30:I30"/>
    <mergeCell ref="A31:I31"/>
    <mergeCell ref="A32:I33"/>
    <mergeCell ref="A34:I34"/>
    <mergeCell ref="F8:I8"/>
    <mergeCell ref="F9:I9"/>
    <mergeCell ref="B16:C16"/>
    <mergeCell ref="E16:F16"/>
    <mergeCell ref="C23:I23"/>
    <mergeCell ref="C24:I24"/>
    <mergeCell ref="A26:I26"/>
    <mergeCell ref="A27:I27"/>
    <mergeCell ref="C28:I28"/>
    <mergeCell ref="C29:I29"/>
    <mergeCell ref="B15:I15"/>
    <mergeCell ref="A18:I18"/>
    <mergeCell ref="A19:I19"/>
    <mergeCell ref="A21:I21"/>
    <mergeCell ref="A22:B22"/>
    <mergeCell ref="C22:I22"/>
    <mergeCell ref="A4:I4"/>
    <mergeCell ref="G6:I6"/>
    <mergeCell ref="F10:I10"/>
    <mergeCell ref="B14:I14"/>
  </mergeCells>
  <phoneticPr fontId="14"/>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view="pageBreakPreview" zoomScale="80" zoomScaleNormal="100" zoomScaleSheetLayoutView="80" workbookViewId="0">
      <selection activeCell="D28" sqref="D28:G28"/>
    </sheetView>
  </sheetViews>
  <sheetFormatPr defaultColWidth="9" defaultRowHeight="13.2"/>
  <cols>
    <col min="1" max="8" width="10.88671875" style="176" customWidth="1"/>
    <col min="9" max="16384" width="9" style="176"/>
  </cols>
  <sheetData>
    <row r="2" spans="1:9">
      <c r="A2" s="175"/>
    </row>
    <row r="3" spans="1:9">
      <c r="A3" s="175"/>
    </row>
    <row r="4" spans="1:9" ht="13.8">
      <c r="A4" s="177"/>
    </row>
    <row r="5" spans="1:9" ht="19.2">
      <c r="A5" s="3660" t="s">
        <v>2056</v>
      </c>
      <c r="B5" s="3660"/>
      <c r="C5" s="3660"/>
      <c r="D5" s="3660"/>
      <c r="E5" s="3660"/>
      <c r="F5" s="3660"/>
      <c r="G5" s="3660"/>
      <c r="H5" s="3660"/>
    </row>
    <row r="6" spans="1:9" ht="19.2">
      <c r="A6" s="178"/>
    </row>
    <row r="7" spans="1:9" ht="13.8">
      <c r="A7" s="177"/>
    </row>
    <row r="8" spans="1:9">
      <c r="A8" s="3664" t="str">
        <f>入力シート!C5&amp;"　殿"</f>
        <v>久留米市長　殿</v>
      </c>
      <c r="B8" s="3664"/>
      <c r="C8" s="3664"/>
    </row>
    <row r="9" spans="1:9" ht="20.25" customHeight="1">
      <c r="A9" s="177"/>
    </row>
    <row r="10" spans="1:9" ht="20.25" customHeight="1">
      <c r="A10" s="180" t="s">
        <v>324</v>
      </c>
      <c r="B10" s="3658" t="str">
        <f>入力シート!C4</f>
        <v>街第101号</v>
      </c>
      <c r="C10" s="3658"/>
      <c r="D10" s="195"/>
      <c r="E10" s="195"/>
      <c r="F10" s="195"/>
      <c r="G10" s="195"/>
    </row>
    <row r="11" spans="1:9" ht="20.25" customHeight="1">
      <c r="A11" s="181"/>
      <c r="B11" s="195"/>
      <c r="C11" s="195"/>
      <c r="D11" s="195"/>
      <c r="E11" s="195"/>
      <c r="F11" s="195"/>
      <c r="G11" s="195"/>
    </row>
    <row r="12" spans="1:9" ht="20.25" customHeight="1">
      <c r="A12" s="180" t="s">
        <v>161</v>
      </c>
      <c r="B12" s="3658" t="str">
        <f>入力シート!C10</f>
        <v>○○校区道路改良工事</v>
      </c>
      <c r="C12" s="3658"/>
      <c r="D12" s="3658"/>
      <c r="E12" s="3658"/>
      <c r="F12" s="3658"/>
      <c r="G12" s="3658"/>
    </row>
    <row r="13" spans="1:9" ht="20.25" customHeight="1">
      <c r="A13" s="181"/>
      <c r="B13" s="195"/>
      <c r="C13" s="195"/>
      <c r="D13" s="195"/>
      <c r="E13" s="195"/>
      <c r="F13" s="195"/>
      <c r="G13" s="195"/>
    </row>
    <row r="14" spans="1:9" ht="20.25" customHeight="1">
      <c r="A14" s="180" t="s">
        <v>308</v>
      </c>
      <c r="B14" s="3659" t="str">
        <f>入力シート!C12</f>
        <v>久留米市○○町</v>
      </c>
      <c r="C14" s="3659"/>
      <c r="D14" s="3659"/>
      <c r="E14" s="3659"/>
      <c r="F14" s="3659"/>
      <c r="G14" s="3659"/>
    </row>
    <row r="15" spans="1:9" ht="20.25" customHeight="1">
      <c r="A15" s="181"/>
    </row>
    <row r="16" spans="1:9" ht="36.75" customHeight="1">
      <c r="A16" s="3661" t="s">
        <v>2058</v>
      </c>
      <c r="B16" s="3661"/>
      <c r="C16" s="3661"/>
      <c r="D16" s="3661"/>
      <c r="E16" s="3661"/>
      <c r="F16" s="3661"/>
      <c r="G16" s="3661"/>
      <c r="H16" s="3661"/>
      <c r="I16" s="1166"/>
    </row>
    <row r="17" spans="1:8" ht="20.25" customHeight="1">
      <c r="A17" s="179"/>
    </row>
    <row r="18" spans="1:8" ht="25.35" customHeight="1">
      <c r="A18" s="3690" t="s">
        <v>2059</v>
      </c>
      <c r="B18" s="3690"/>
      <c r="C18" s="3691" t="s">
        <v>2060</v>
      </c>
      <c r="D18" s="3691"/>
      <c r="E18" s="3691" t="s">
        <v>2061</v>
      </c>
      <c r="F18" s="3691"/>
      <c r="G18" s="3691" t="s">
        <v>2062</v>
      </c>
      <c r="H18" s="3691"/>
    </row>
    <row r="19" spans="1:8" ht="25.35" customHeight="1">
      <c r="A19" s="3686"/>
      <c r="B19" s="3687"/>
      <c r="C19" s="3688"/>
      <c r="D19" s="3689"/>
      <c r="E19" s="3688"/>
      <c r="F19" s="3689"/>
      <c r="G19" s="3688"/>
      <c r="H19" s="3689"/>
    </row>
    <row r="20" spans="1:8" ht="25.35" customHeight="1">
      <c r="A20" s="3686"/>
      <c r="B20" s="3687"/>
      <c r="C20" s="3688"/>
      <c r="D20" s="3689"/>
      <c r="E20" s="3688"/>
      <c r="F20" s="3689"/>
      <c r="G20" s="3688"/>
      <c r="H20" s="3689"/>
    </row>
    <row r="21" spans="1:8" ht="25.35" customHeight="1">
      <c r="A21" s="3686"/>
      <c r="B21" s="3687"/>
      <c r="C21" s="3688"/>
      <c r="D21" s="3689"/>
      <c r="E21" s="3688"/>
      <c r="F21" s="3689"/>
      <c r="G21" s="3688"/>
      <c r="H21" s="3689"/>
    </row>
    <row r="22" spans="1:8" ht="25.35" customHeight="1">
      <c r="A22" s="3686"/>
      <c r="B22" s="3687"/>
      <c r="C22" s="3688"/>
      <c r="D22" s="3689"/>
      <c r="E22" s="3688"/>
      <c r="F22" s="3689"/>
      <c r="G22" s="3688"/>
      <c r="H22" s="3689"/>
    </row>
    <row r="23" spans="1:8" ht="25.35" customHeight="1">
      <c r="A23" s="3686"/>
      <c r="B23" s="3687"/>
      <c r="C23" s="3688"/>
      <c r="D23" s="3689"/>
      <c r="E23" s="3688"/>
      <c r="F23" s="3689"/>
      <c r="G23" s="3688"/>
      <c r="H23" s="3689"/>
    </row>
    <row r="24" spans="1:8" ht="25.35" customHeight="1">
      <c r="A24" s="3686"/>
      <c r="B24" s="3687"/>
      <c r="C24" s="3688"/>
      <c r="D24" s="3689"/>
      <c r="E24" s="3688"/>
      <c r="F24" s="3689"/>
      <c r="G24" s="3688"/>
      <c r="H24" s="3689"/>
    </row>
    <row r="25" spans="1:8" ht="20.25" customHeight="1">
      <c r="A25" s="177"/>
    </row>
    <row r="26" spans="1:8" ht="20.25" customHeight="1">
      <c r="A26" s="177"/>
    </row>
    <row r="27" spans="1:8" ht="20.25" customHeight="1">
      <c r="E27" s="179"/>
    </row>
    <row r="28" spans="1:8" ht="20.25" customHeight="1">
      <c r="D28" s="3692">
        <v>45413</v>
      </c>
      <c r="E28" s="3692"/>
      <c r="F28" s="3692"/>
      <c r="G28" s="3692"/>
    </row>
    <row r="29" spans="1:8" ht="5.0999999999999996" customHeight="1">
      <c r="D29" s="1247"/>
      <c r="E29" s="1247"/>
      <c r="F29" s="1247"/>
      <c r="G29" s="1247"/>
    </row>
    <row r="30" spans="1:8" ht="20.25" customHeight="1">
      <c r="D30" s="196" t="s">
        <v>328</v>
      </c>
      <c r="E30" s="3693" t="str">
        <f>入力シート!C25</f>
        <v>久留米市〇〇町１２３</v>
      </c>
      <c r="F30" s="3693"/>
      <c r="G30" s="3693"/>
    </row>
    <row r="31" spans="1:8" ht="20.25" customHeight="1">
      <c r="D31" s="196" t="s">
        <v>329</v>
      </c>
      <c r="E31" s="3693" t="str">
        <f>入力シート!C26</f>
        <v>(株）○○○○建設</v>
      </c>
      <c r="F31" s="3693"/>
      <c r="G31" s="3693"/>
    </row>
    <row r="32" spans="1:8" ht="20.25" customHeight="1">
      <c r="D32" s="196" t="s">
        <v>306</v>
      </c>
      <c r="E32" s="3693" t="str">
        <f>入力シート!C27</f>
        <v>代表取締役　久留米一郎</v>
      </c>
      <c r="F32" s="3693"/>
      <c r="G32" s="3693"/>
      <c r="H32" s="1248"/>
    </row>
  </sheetData>
  <mergeCells count="38">
    <mergeCell ref="A5:H5"/>
    <mergeCell ref="A8:C8"/>
    <mergeCell ref="B10:C10"/>
    <mergeCell ref="B12:G12"/>
    <mergeCell ref="A16:H16"/>
    <mergeCell ref="B14:G14"/>
    <mergeCell ref="D28:G28"/>
    <mergeCell ref="E30:G30"/>
    <mergeCell ref="E31:G31"/>
    <mergeCell ref="E32:G32"/>
    <mergeCell ref="A20:B20"/>
    <mergeCell ref="C20:D20"/>
    <mergeCell ref="E20:F20"/>
    <mergeCell ref="G20:H20"/>
    <mergeCell ref="A21:B21"/>
    <mergeCell ref="C21:D21"/>
    <mergeCell ref="E21:F21"/>
    <mergeCell ref="G21:H21"/>
    <mergeCell ref="A22:B22"/>
    <mergeCell ref="C22:D22"/>
    <mergeCell ref="E22:F22"/>
    <mergeCell ref="G22:H22"/>
    <mergeCell ref="A18:B18"/>
    <mergeCell ref="C18:D18"/>
    <mergeCell ref="E18:F18"/>
    <mergeCell ref="G18:H18"/>
    <mergeCell ref="A19:B19"/>
    <mergeCell ref="C19:D19"/>
    <mergeCell ref="E19:F19"/>
    <mergeCell ref="G19:H19"/>
    <mergeCell ref="A23:B23"/>
    <mergeCell ref="C23:D23"/>
    <mergeCell ref="E23:F23"/>
    <mergeCell ref="G23:H23"/>
    <mergeCell ref="A24:B24"/>
    <mergeCell ref="C24:D24"/>
    <mergeCell ref="E24:F24"/>
    <mergeCell ref="G24:H24"/>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80" zoomScaleNormal="100" zoomScaleSheetLayoutView="80" workbookViewId="0">
      <selection activeCell="D28" sqref="D28:G28"/>
    </sheetView>
  </sheetViews>
  <sheetFormatPr defaultColWidth="9" defaultRowHeight="13.2"/>
  <cols>
    <col min="1" max="8" width="10.88671875" style="176" customWidth="1"/>
    <col min="9" max="16384" width="9" style="176"/>
  </cols>
  <sheetData>
    <row r="1" spans="1:9">
      <c r="A1" s="1248" t="s">
        <v>2073</v>
      </c>
    </row>
    <row r="2" spans="1:9">
      <c r="A2" s="175"/>
    </row>
    <row r="3" spans="1:9">
      <c r="A3" s="175"/>
    </row>
    <row r="4" spans="1:9" ht="13.8">
      <c r="A4" s="177"/>
    </row>
    <row r="5" spans="1:9" ht="19.2">
      <c r="A5" s="3660" t="s">
        <v>2056</v>
      </c>
      <c r="B5" s="3660"/>
      <c r="C5" s="3660"/>
      <c r="D5" s="3660"/>
      <c r="E5" s="3660"/>
      <c r="F5" s="3660"/>
      <c r="G5" s="3660"/>
      <c r="H5" s="3660"/>
    </row>
    <row r="6" spans="1:9" ht="19.2">
      <c r="A6" s="178"/>
    </row>
    <row r="7" spans="1:9" ht="13.8">
      <c r="A7" s="177"/>
    </row>
    <row r="8" spans="1:9">
      <c r="A8" s="3664" t="str">
        <f>入力シート!C5&amp;"　殿"</f>
        <v>久留米市長　殿</v>
      </c>
      <c r="B8" s="3664"/>
      <c r="C8" s="3664"/>
    </row>
    <row r="9" spans="1:9" ht="20.25" customHeight="1">
      <c r="A9" s="177"/>
    </row>
    <row r="10" spans="1:9" ht="20.25" customHeight="1">
      <c r="A10" s="180" t="s">
        <v>324</v>
      </c>
      <c r="B10" s="3658" t="str">
        <f>入力シート!C4</f>
        <v>街第101号</v>
      </c>
      <c r="C10" s="3658"/>
      <c r="D10" s="195"/>
      <c r="E10" s="195"/>
      <c r="F10" s="195"/>
      <c r="G10" s="195"/>
    </row>
    <row r="11" spans="1:9" ht="20.25" customHeight="1">
      <c r="A11" s="181"/>
      <c r="B11" s="195"/>
      <c r="C11" s="195"/>
      <c r="D11" s="195"/>
      <c r="E11" s="195"/>
      <c r="F11" s="195"/>
      <c r="G11" s="195"/>
    </row>
    <row r="12" spans="1:9" ht="20.25" customHeight="1">
      <c r="A12" s="180" t="s">
        <v>161</v>
      </c>
      <c r="B12" s="3658" t="str">
        <f>入力シート!C10</f>
        <v>○○校区道路改良工事</v>
      </c>
      <c r="C12" s="3658"/>
      <c r="D12" s="3658"/>
      <c r="E12" s="3658"/>
      <c r="F12" s="3658"/>
      <c r="G12" s="3658"/>
    </row>
    <row r="13" spans="1:9" ht="20.25" customHeight="1">
      <c r="A13" s="181"/>
      <c r="B13" s="195"/>
      <c r="C13" s="195"/>
      <c r="D13" s="195"/>
      <c r="E13" s="195"/>
      <c r="F13" s="195"/>
      <c r="G13" s="195"/>
    </row>
    <row r="14" spans="1:9" ht="20.25" customHeight="1">
      <c r="A14" s="180" t="s">
        <v>308</v>
      </c>
      <c r="B14" s="3659" t="str">
        <f>入力シート!C12</f>
        <v>久留米市○○町</v>
      </c>
      <c r="C14" s="3659"/>
      <c r="D14" s="3659"/>
      <c r="E14" s="3659"/>
      <c r="F14" s="3659"/>
      <c r="G14" s="3659"/>
    </row>
    <row r="15" spans="1:9" ht="20.25" customHeight="1">
      <c r="A15" s="181"/>
    </row>
    <row r="16" spans="1:9" ht="36.75" customHeight="1">
      <c r="A16" s="3661" t="s">
        <v>2058</v>
      </c>
      <c r="B16" s="3661"/>
      <c r="C16" s="3661"/>
      <c r="D16" s="3661"/>
      <c r="E16" s="3661"/>
      <c r="F16" s="3661"/>
      <c r="G16" s="3661"/>
      <c r="H16" s="3661"/>
      <c r="I16" s="1166"/>
    </row>
    <row r="17" spans="1:8" ht="20.25" customHeight="1">
      <c r="A17" s="179"/>
    </row>
    <row r="18" spans="1:8" ht="25.35" customHeight="1">
      <c r="A18" s="3695" t="s">
        <v>2059</v>
      </c>
      <c r="B18" s="3695"/>
      <c r="C18" s="3696" t="s">
        <v>2060</v>
      </c>
      <c r="D18" s="3696"/>
      <c r="E18" s="3696" t="s">
        <v>2061</v>
      </c>
      <c r="F18" s="3696"/>
      <c r="G18" s="3696" t="s">
        <v>2062</v>
      </c>
      <c r="H18" s="3696"/>
    </row>
    <row r="19" spans="1:8" ht="25.35" customHeight="1">
      <c r="A19" s="3686" t="s">
        <v>2063</v>
      </c>
      <c r="B19" s="3686"/>
      <c r="C19" s="3694" t="s">
        <v>2066</v>
      </c>
      <c r="D19" s="3694"/>
      <c r="E19" s="3694" t="s">
        <v>2067</v>
      </c>
      <c r="F19" s="3694"/>
      <c r="G19" s="3694" t="s">
        <v>2070</v>
      </c>
      <c r="H19" s="3694"/>
    </row>
    <row r="20" spans="1:8" ht="25.35" customHeight="1">
      <c r="A20" s="3686" t="s">
        <v>2064</v>
      </c>
      <c r="B20" s="3686"/>
      <c r="C20" s="3686" t="s">
        <v>2064</v>
      </c>
      <c r="D20" s="3686"/>
      <c r="E20" s="3694" t="s">
        <v>2068</v>
      </c>
      <c r="F20" s="3694"/>
      <c r="G20" s="3694" t="s">
        <v>2071</v>
      </c>
      <c r="H20" s="3694"/>
    </row>
    <row r="21" spans="1:8" ht="25.35" customHeight="1">
      <c r="A21" s="3686" t="s">
        <v>2064</v>
      </c>
      <c r="B21" s="3686"/>
      <c r="C21" s="3686" t="s">
        <v>2064</v>
      </c>
      <c r="D21" s="3686"/>
      <c r="E21" s="3694" t="s">
        <v>2069</v>
      </c>
      <c r="F21" s="3694"/>
      <c r="G21" s="3694" t="s">
        <v>2072</v>
      </c>
      <c r="H21" s="3694"/>
    </row>
    <row r="22" spans="1:8" ht="25.35" customHeight="1">
      <c r="A22" s="3686" t="s">
        <v>2065</v>
      </c>
      <c r="B22" s="3686"/>
      <c r="C22" s="3694" t="s">
        <v>2066</v>
      </c>
      <c r="D22" s="3694"/>
      <c r="E22" s="3694" t="s">
        <v>2067</v>
      </c>
      <c r="F22" s="3694"/>
      <c r="G22" s="3694" t="s">
        <v>2070</v>
      </c>
      <c r="H22" s="3694"/>
    </row>
    <row r="23" spans="1:8" ht="25.35" customHeight="1">
      <c r="A23" s="3686" t="s">
        <v>2064</v>
      </c>
      <c r="B23" s="3686"/>
      <c r="C23" s="3686" t="s">
        <v>2064</v>
      </c>
      <c r="D23" s="3686"/>
      <c r="E23" s="3694" t="s">
        <v>2068</v>
      </c>
      <c r="F23" s="3694"/>
      <c r="G23" s="3694" t="s">
        <v>2071</v>
      </c>
      <c r="H23" s="3694"/>
    </row>
    <row r="24" spans="1:8" ht="25.35" customHeight="1">
      <c r="A24" s="3686" t="s">
        <v>2064</v>
      </c>
      <c r="B24" s="3686"/>
      <c r="C24" s="3686" t="s">
        <v>2064</v>
      </c>
      <c r="D24" s="3686"/>
      <c r="E24" s="3694" t="s">
        <v>2069</v>
      </c>
      <c r="F24" s="3694"/>
      <c r="G24" s="3694" t="s">
        <v>2072</v>
      </c>
      <c r="H24" s="3694"/>
    </row>
    <row r="25" spans="1:8" ht="20.25" customHeight="1">
      <c r="A25" s="196"/>
      <c r="B25" s="195"/>
      <c r="C25" s="195"/>
      <c r="D25" s="195"/>
      <c r="E25" s="195"/>
      <c r="F25" s="195"/>
      <c r="G25" s="195"/>
      <c r="H25" s="195"/>
    </row>
    <row r="26" spans="1:8" ht="20.25" customHeight="1">
      <c r="A26" s="177"/>
    </row>
    <row r="27" spans="1:8" ht="20.25" customHeight="1">
      <c r="E27" s="179"/>
    </row>
    <row r="28" spans="1:8" ht="20.25" customHeight="1">
      <c r="D28" s="3692">
        <v>45413</v>
      </c>
      <c r="E28" s="3692"/>
      <c r="F28" s="3692"/>
      <c r="G28" s="3692"/>
    </row>
    <row r="29" spans="1:8" ht="5.0999999999999996" customHeight="1">
      <c r="D29" s="1247"/>
      <c r="E29" s="1247"/>
      <c r="F29" s="1247"/>
      <c r="G29" s="1247"/>
    </row>
    <row r="30" spans="1:8" ht="20.25" customHeight="1">
      <c r="D30" s="196" t="s">
        <v>328</v>
      </c>
      <c r="E30" s="3693" t="str">
        <f>入力シート!C25</f>
        <v>久留米市〇〇町１２３</v>
      </c>
      <c r="F30" s="3693"/>
      <c r="G30" s="3693"/>
    </row>
    <row r="31" spans="1:8" ht="20.25" customHeight="1">
      <c r="D31" s="196" t="s">
        <v>329</v>
      </c>
      <c r="E31" s="3693" t="str">
        <f>入力シート!C26</f>
        <v>(株）○○○○建設</v>
      </c>
      <c r="F31" s="3693"/>
      <c r="G31" s="3693"/>
    </row>
    <row r="32" spans="1:8" ht="20.25" customHeight="1">
      <c r="D32" s="196" t="s">
        <v>306</v>
      </c>
      <c r="E32" s="3693" t="str">
        <f>入力シート!C27</f>
        <v>代表取締役　久留米一郎</v>
      </c>
      <c r="F32" s="3693"/>
      <c r="G32" s="3693"/>
      <c r="H32" s="1248"/>
    </row>
  </sheetData>
  <mergeCells count="38">
    <mergeCell ref="A16:H16"/>
    <mergeCell ref="A5:H5"/>
    <mergeCell ref="A8:C8"/>
    <mergeCell ref="B10:C10"/>
    <mergeCell ref="B12:G12"/>
    <mergeCell ref="B14:G1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D23"/>
    <mergeCell ref="E23:F23"/>
    <mergeCell ref="G23:H23"/>
    <mergeCell ref="E31:G31"/>
    <mergeCell ref="E32:G32"/>
    <mergeCell ref="A24:B24"/>
    <mergeCell ref="C24:D24"/>
    <mergeCell ref="E24:F24"/>
    <mergeCell ref="G24:H24"/>
    <mergeCell ref="D28:G28"/>
    <mergeCell ref="E30:G30"/>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49"/>
  <sheetViews>
    <sheetView view="pageBreakPreview" zoomScale="80" zoomScaleNormal="100" zoomScaleSheetLayoutView="80" workbookViewId="0">
      <selection activeCell="Q4" sqref="Q4:W4"/>
    </sheetView>
  </sheetViews>
  <sheetFormatPr defaultColWidth="3.6640625" defaultRowHeight="13.2"/>
  <cols>
    <col min="1" max="16384" width="3.6640625" style="37"/>
  </cols>
  <sheetData>
    <row r="1" spans="1:24" s="122" customFormat="1" ht="14.85" customHeight="1">
      <c r="A1" s="36"/>
      <c r="B1" s="36"/>
      <c r="C1" s="36"/>
      <c r="D1" s="36"/>
      <c r="E1" s="36"/>
      <c r="F1" s="36"/>
      <c r="G1" s="36"/>
      <c r="H1" s="36"/>
      <c r="I1" s="36"/>
      <c r="J1" s="36"/>
      <c r="K1" s="36"/>
      <c r="L1" s="36"/>
      <c r="M1" s="36"/>
      <c r="N1" s="36"/>
      <c r="O1" s="36"/>
      <c r="P1" s="36"/>
      <c r="Q1" s="36"/>
      <c r="R1" s="36"/>
      <c r="S1" s="36"/>
      <c r="T1" s="36"/>
      <c r="U1" s="36"/>
      <c r="V1" s="36"/>
      <c r="W1" s="36"/>
      <c r="X1" s="36"/>
    </row>
    <row r="2" spans="1:24" s="122" customFormat="1" ht="30" customHeight="1">
      <c r="A2" s="3726" t="s">
        <v>250</v>
      </c>
      <c r="B2" s="3726"/>
      <c r="C2" s="3726"/>
      <c r="D2" s="3726"/>
      <c r="E2" s="3726"/>
      <c r="F2" s="3726"/>
      <c r="G2" s="3726"/>
      <c r="H2" s="3726"/>
      <c r="I2" s="3726"/>
      <c r="J2" s="3726"/>
      <c r="K2" s="3726"/>
      <c r="L2" s="3726"/>
      <c r="M2" s="3726"/>
      <c r="N2" s="3726"/>
      <c r="O2" s="3726"/>
      <c r="P2" s="3726"/>
      <c r="Q2" s="3726"/>
      <c r="R2" s="3726"/>
      <c r="S2" s="3726"/>
      <c r="T2" s="3726"/>
      <c r="U2" s="3726"/>
      <c r="V2" s="3726"/>
      <c r="W2" s="3726"/>
      <c r="X2" s="3726"/>
    </row>
    <row r="3" spans="1:24" s="122" customFormat="1">
      <c r="A3" s="38"/>
      <c r="B3" s="39"/>
      <c r="C3" s="39"/>
      <c r="D3" s="39"/>
      <c r="E3" s="39"/>
      <c r="F3" s="39"/>
      <c r="G3" s="39"/>
      <c r="H3" s="39"/>
      <c r="I3" s="39"/>
      <c r="J3" s="39"/>
      <c r="K3" s="39"/>
      <c r="L3" s="39"/>
      <c r="M3" s="39"/>
      <c r="N3" s="39"/>
      <c r="O3" s="39"/>
      <c r="P3" s="39"/>
      <c r="Q3" s="39"/>
      <c r="R3" s="39"/>
      <c r="S3" s="39"/>
      <c r="T3" s="39"/>
      <c r="U3" s="39"/>
      <c r="V3" s="39"/>
      <c r="W3" s="39"/>
      <c r="X3" s="40"/>
    </row>
    <row r="4" spans="1:24" s="122" customFormat="1">
      <c r="A4" s="41"/>
      <c r="B4" s="42"/>
      <c r="C4" s="42"/>
      <c r="D4" s="42"/>
      <c r="E4" s="42"/>
      <c r="F4" s="42"/>
      <c r="G4" s="42"/>
      <c r="H4" s="42"/>
      <c r="I4" s="42"/>
      <c r="J4" s="42"/>
      <c r="K4" s="42"/>
      <c r="L4" s="42"/>
      <c r="M4" s="42"/>
      <c r="N4" s="120"/>
      <c r="O4" s="43"/>
      <c r="P4" s="120" t="s">
        <v>164</v>
      </c>
      <c r="Q4" s="2883">
        <v>45413</v>
      </c>
      <c r="R4" s="2883"/>
      <c r="S4" s="2883"/>
      <c r="T4" s="2883"/>
      <c r="U4" s="2883"/>
      <c r="V4" s="2883"/>
      <c r="W4" s="2883"/>
      <c r="X4" s="44"/>
    </row>
    <row r="5" spans="1:24" s="122" customFormat="1">
      <c r="A5" s="41"/>
      <c r="B5" s="42"/>
      <c r="C5" s="42"/>
      <c r="D5" s="42"/>
      <c r="E5" s="42"/>
      <c r="F5" s="168" t="str">
        <f>入力シート!C4</f>
        <v>街第101号</v>
      </c>
      <c r="G5" s="168"/>
      <c r="H5" s="168"/>
      <c r="I5" s="168"/>
      <c r="J5" s="168"/>
      <c r="K5" s="42"/>
      <c r="L5" s="42"/>
      <c r="M5" s="42"/>
      <c r="N5" s="120"/>
      <c r="O5" s="43"/>
      <c r="P5" s="120"/>
      <c r="Q5" s="117"/>
      <c r="R5" s="117"/>
      <c r="S5" s="117"/>
      <c r="T5" s="117"/>
      <c r="U5" s="117"/>
      <c r="V5" s="117"/>
      <c r="W5" s="117"/>
      <c r="X5" s="44"/>
    </row>
    <row r="6" spans="1:24" s="122" customFormat="1" ht="13.5" customHeight="1">
      <c r="A6" s="41"/>
      <c r="B6" s="42"/>
      <c r="C6" s="42"/>
      <c r="D6" s="3729" t="s">
        <v>161</v>
      </c>
      <c r="E6" s="3729"/>
      <c r="F6" s="3730" t="str">
        <f>入力シート!C10</f>
        <v>○○校区道路改良工事</v>
      </c>
      <c r="G6" s="3731"/>
      <c r="H6" s="3731"/>
      <c r="I6" s="3731"/>
      <c r="J6" s="3731"/>
      <c r="K6" s="3731"/>
      <c r="L6" s="3731"/>
      <c r="M6" s="3731"/>
      <c r="N6" s="3731"/>
      <c r="O6" s="3731"/>
      <c r="P6" s="3731"/>
      <c r="Q6" s="3731"/>
      <c r="R6" s="3731"/>
      <c r="S6" s="3731"/>
      <c r="T6" s="3731"/>
      <c r="U6" s="3731"/>
      <c r="V6" s="3731"/>
      <c r="W6" s="3731"/>
      <c r="X6" s="3732"/>
    </row>
    <row r="7" spans="1:24" s="122" customFormat="1">
      <c r="A7" s="41"/>
      <c r="B7" s="42"/>
      <c r="C7" s="42"/>
      <c r="D7" s="42"/>
      <c r="E7" s="42"/>
      <c r="F7" s="42"/>
      <c r="G7" s="42"/>
      <c r="H7" s="42"/>
      <c r="I7" s="42"/>
      <c r="J7" s="42"/>
      <c r="K7" s="42"/>
      <c r="L7" s="42"/>
      <c r="M7" s="42"/>
      <c r="N7" s="42"/>
      <c r="O7" s="42"/>
      <c r="P7" s="42"/>
      <c r="Q7" s="42"/>
      <c r="R7" s="42"/>
      <c r="S7" s="42"/>
      <c r="T7" s="42"/>
      <c r="U7" s="42"/>
      <c r="V7" s="42"/>
      <c r="W7" s="42"/>
      <c r="X7" s="44"/>
    </row>
    <row r="8" spans="1:24" s="122" customFormat="1">
      <c r="A8" s="41"/>
      <c r="B8" s="42"/>
      <c r="C8" s="42"/>
      <c r="D8" s="42"/>
      <c r="E8" s="42" t="s">
        <v>251</v>
      </c>
      <c r="F8" s="42"/>
      <c r="G8" s="42"/>
      <c r="H8" s="42"/>
      <c r="I8" s="42"/>
      <c r="J8" s="42"/>
      <c r="K8" s="42"/>
      <c r="L8" s="42"/>
      <c r="M8" s="42"/>
      <c r="N8" s="42"/>
      <c r="O8" s="42"/>
      <c r="P8" s="42"/>
      <c r="Q8" s="42"/>
      <c r="R8" s="42"/>
      <c r="S8" s="42"/>
      <c r="T8" s="42"/>
      <c r="U8" s="42"/>
      <c r="V8" s="42"/>
      <c r="W8" s="42"/>
      <c r="X8" s="44"/>
    </row>
    <row r="9" spans="1:24" s="122" customFormat="1">
      <c r="A9" s="41"/>
      <c r="B9" s="42"/>
      <c r="C9" s="42"/>
      <c r="D9" s="42"/>
      <c r="E9" s="42"/>
      <c r="F9" s="42"/>
      <c r="G9" s="42"/>
      <c r="H9" s="42"/>
      <c r="I9" s="42"/>
      <c r="J9" s="42"/>
      <c r="K9" s="42"/>
      <c r="L9" s="42"/>
      <c r="M9" s="42"/>
      <c r="N9" s="42"/>
      <c r="O9" s="42"/>
      <c r="P9" s="42"/>
      <c r="Q9" s="42"/>
      <c r="R9" s="42"/>
      <c r="S9" s="42"/>
      <c r="T9" s="42"/>
      <c r="U9" s="42"/>
      <c r="V9" s="42"/>
      <c r="W9" s="42"/>
      <c r="X9" s="44"/>
    </row>
    <row r="10" spans="1:24" s="122" customFormat="1">
      <c r="A10" s="3701" t="s">
        <v>17</v>
      </c>
      <c r="B10" s="2887"/>
      <c r="C10" s="2887"/>
      <c r="D10" s="2887"/>
      <c r="E10" s="2887"/>
      <c r="F10" s="2887"/>
      <c r="G10" s="2887"/>
      <c r="H10" s="2887"/>
      <c r="I10" s="2887"/>
      <c r="J10" s="2887"/>
      <c r="K10" s="2887"/>
      <c r="L10" s="2887"/>
      <c r="M10" s="2887"/>
      <c r="N10" s="2887"/>
      <c r="O10" s="2887"/>
      <c r="P10" s="2887"/>
      <c r="Q10" s="2887"/>
      <c r="R10" s="2887"/>
      <c r="S10" s="2887"/>
      <c r="T10" s="2887"/>
      <c r="U10" s="2887"/>
      <c r="V10" s="2887"/>
      <c r="W10" s="2887"/>
      <c r="X10" s="3727"/>
    </row>
    <row r="11" spans="1:24" s="122" customFormat="1">
      <c r="A11" s="41"/>
      <c r="B11" s="42"/>
      <c r="C11" s="42"/>
      <c r="D11" s="42"/>
      <c r="E11" s="42"/>
      <c r="F11" s="42"/>
      <c r="G11" s="42"/>
      <c r="H11" s="42"/>
      <c r="I11" s="42"/>
      <c r="J11" s="42"/>
      <c r="K11" s="42"/>
      <c r="L11" s="42"/>
      <c r="M11" s="42"/>
      <c r="N11" s="42"/>
      <c r="O11" s="42"/>
      <c r="P11" s="42"/>
      <c r="Q11" s="42"/>
      <c r="R11" s="42"/>
      <c r="S11" s="42"/>
      <c r="T11" s="42"/>
      <c r="U11" s="42"/>
      <c r="V11" s="42"/>
      <c r="W11" s="42"/>
      <c r="X11" s="44"/>
    </row>
    <row r="12" spans="1:24" s="122" customFormat="1">
      <c r="A12" s="41"/>
      <c r="B12" s="3728" t="s">
        <v>252</v>
      </c>
      <c r="C12" s="3728"/>
      <c r="D12" s="3728"/>
      <c r="E12" s="3728" t="s">
        <v>174</v>
      </c>
      <c r="F12" s="3728"/>
      <c r="G12" s="3728"/>
      <c r="H12" s="3728" t="s">
        <v>18</v>
      </c>
      <c r="I12" s="3728"/>
      <c r="J12" s="3728" t="s">
        <v>253</v>
      </c>
      <c r="K12" s="3728"/>
      <c r="L12" s="3728"/>
      <c r="M12" s="3728" t="s">
        <v>254</v>
      </c>
      <c r="N12" s="3728"/>
      <c r="O12" s="3728"/>
      <c r="P12" s="3728"/>
      <c r="Q12" s="3728"/>
      <c r="R12" s="3728"/>
      <c r="S12" s="3728"/>
      <c r="T12" s="3728"/>
      <c r="U12" s="3728"/>
      <c r="V12" s="3728" t="s">
        <v>96</v>
      </c>
      <c r="W12" s="3728"/>
      <c r="X12" s="44"/>
    </row>
    <row r="13" spans="1:24" s="122" customFormat="1">
      <c r="A13" s="41"/>
      <c r="B13" s="3728"/>
      <c r="C13" s="3728"/>
      <c r="D13" s="3728"/>
      <c r="E13" s="3728"/>
      <c r="F13" s="3728"/>
      <c r="G13" s="3728"/>
      <c r="H13" s="3728"/>
      <c r="I13" s="3728"/>
      <c r="J13" s="3728"/>
      <c r="K13" s="3728"/>
      <c r="L13" s="3728"/>
      <c r="M13" s="3728" t="s">
        <v>255</v>
      </c>
      <c r="N13" s="3728"/>
      <c r="O13" s="3728"/>
      <c r="P13" s="3728" t="s">
        <v>256</v>
      </c>
      <c r="Q13" s="3728"/>
      <c r="R13" s="3728" t="s">
        <v>257</v>
      </c>
      <c r="S13" s="3728"/>
      <c r="T13" s="3728" t="s">
        <v>258</v>
      </c>
      <c r="U13" s="3728"/>
      <c r="V13" s="3728"/>
      <c r="W13" s="3728"/>
      <c r="X13" s="44"/>
    </row>
    <row r="14" spans="1:24" s="122" customFormat="1" ht="27" customHeight="1">
      <c r="A14" s="41"/>
      <c r="B14" s="3697" t="s">
        <v>616</v>
      </c>
      <c r="C14" s="3697"/>
      <c r="D14" s="3697"/>
      <c r="E14" s="3697" t="s">
        <v>617</v>
      </c>
      <c r="F14" s="3697"/>
      <c r="G14" s="3697"/>
      <c r="H14" s="3722" t="s">
        <v>621</v>
      </c>
      <c r="I14" s="3722"/>
      <c r="J14" s="3722">
        <v>10</v>
      </c>
      <c r="K14" s="3722"/>
      <c r="L14" s="3722"/>
      <c r="M14" s="3723"/>
      <c r="N14" s="3724"/>
      <c r="O14" s="3725"/>
      <c r="P14" s="3699"/>
      <c r="Q14" s="3699"/>
      <c r="R14" s="3699"/>
      <c r="S14" s="3699"/>
      <c r="T14" s="2873"/>
      <c r="U14" s="2873"/>
      <c r="V14" s="3702"/>
      <c r="W14" s="3702"/>
      <c r="X14" s="44"/>
    </row>
    <row r="15" spans="1:24" s="122" customFormat="1" ht="27" customHeight="1">
      <c r="A15" s="41"/>
      <c r="B15" s="3697"/>
      <c r="C15" s="3697"/>
      <c r="D15" s="3697"/>
      <c r="E15" s="3697" t="s">
        <v>618</v>
      </c>
      <c r="F15" s="3697"/>
      <c r="G15" s="3697"/>
      <c r="H15" s="3722" t="s">
        <v>621</v>
      </c>
      <c r="I15" s="3722"/>
      <c r="J15" s="3722">
        <v>8</v>
      </c>
      <c r="K15" s="3722"/>
      <c r="L15" s="3722"/>
      <c r="M15" s="3698"/>
      <c r="N15" s="3698"/>
      <c r="O15" s="3698"/>
      <c r="P15" s="3699"/>
      <c r="Q15" s="3699"/>
      <c r="R15" s="3699"/>
      <c r="S15" s="3699"/>
      <c r="T15" s="2873"/>
      <c r="U15" s="2873"/>
      <c r="V15" s="3702"/>
      <c r="W15" s="3702"/>
      <c r="X15" s="44"/>
    </row>
    <row r="16" spans="1:24" s="122" customFormat="1" ht="27" customHeight="1">
      <c r="A16" s="41"/>
      <c r="B16" s="3697"/>
      <c r="C16" s="3697"/>
      <c r="D16" s="3697"/>
      <c r="E16" s="3697" t="s">
        <v>619</v>
      </c>
      <c r="F16" s="3697"/>
      <c r="G16" s="3697"/>
      <c r="H16" s="3722" t="s">
        <v>621</v>
      </c>
      <c r="I16" s="3722"/>
      <c r="J16" s="3722">
        <v>5</v>
      </c>
      <c r="K16" s="3722"/>
      <c r="L16" s="3722"/>
      <c r="M16" s="3698"/>
      <c r="N16" s="3698"/>
      <c r="O16" s="3698"/>
      <c r="P16" s="3699"/>
      <c r="Q16" s="3699"/>
      <c r="R16" s="3699"/>
      <c r="S16" s="3699"/>
      <c r="T16" s="2873"/>
      <c r="U16" s="2873"/>
      <c r="V16" s="3702"/>
      <c r="W16" s="3702"/>
      <c r="X16" s="44"/>
    </row>
    <row r="17" spans="1:24" s="122" customFormat="1" ht="27" customHeight="1">
      <c r="A17" s="41"/>
      <c r="B17" s="3697"/>
      <c r="C17" s="3697"/>
      <c r="D17" s="3697"/>
      <c r="E17" s="3697" t="s">
        <v>620</v>
      </c>
      <c r="F17" s="3697"/>
      <c r="G17" s="3697"/>
      <c r="H17" s="3722" t="s">
        <v>621</v>
      </c>
      <c r="I17" s="3722"/>
      <c r="J17" s="3722">
        <v>3</v>
      </c>
      <c r="K17" s="3722"/>
      <c r="L17" s="3722"/>
      <c r="M17" s="3698"/>
      <c r="N17" s="3698"/>
      <c r="O17" s="3698"/>
      <c r="P17" s="3699"/>
      <c r="Q17" s="3699"/>
      <c r="R17" s="3699"/>
      <c r="S17" s="3699"/>
      <c r="T17" s="2873"/>
      <c r="U17" s="2873"/>
      <c r="V17" s="3702"/>
      <c r="W17" s="3702"/>
      <c r="X17" s="44"/>
    </row>
    <row r="18" spans="1:24" s="122" customFormat="1" ht="27" customHeight="1">
      <c r="A18" s="41"/>
      <c r="B18" s="3697"/>
      <c r="C18" s="3697"/>
      <c r="D18" s="3697"/>
      <c r="E18" s="3697"/>
      <c r="F18" s="3697"/>
      <c r="G18" s="3697"/>
      <c r="H18" s="3697"/>
      <c r="I18" s="3697"/>
      <c r="J18" s="3697"/>
      <c r="K18" s="3697"/>
      <c r="L18" s="3697"/>
      <c r="M18" s="3698"/>
      <c r="N18" s="3698"/>
      <c r="O18" s="3698"/>
      <c r="P18" s="3699"/>
      <c r="Q18" s="3699"/>
      <c r="R18" s="3699"/>
      <c r="S18" s="3699"/>
      <c r="T18" s="2873"/>
      <c r="U18" s="2873"/>
      <c r="V18" s="3702"/>
      <c r="W18" s="3702"/>
      <c r="X18" s="44"/>
    </row>
    <row r="19" spans="1:24" s="122" customFormat="1" ht="27" customHeight="1">
      <c r="A19" s="41"/>
      <c r="B19" s="3697"/>
      <c r="C19" s="3697"/>
      <c r="D19" s="3697"/>
      <c r="E19" s="3697"/>
      <c r="F19" s="3697"/>
      <c r="G19" s="3697"/>
      <c r="H19" s="3697"/>
      <c r="I19" s="3697"/>
      <c r="J19" s="3697"/>
      <c r="K19" s="3697"/>
      <c r="L19" s="3697"/>
      <c r="M19" s="3698"/>
      <c r="N19" s="3698"/>
      <c r="O19" s="3698"/>
      <c r="P19" s="3699"/>
      <c r="Q19" s="3699"/>
      <c r="R19" s="3699"/>
      <c r="S19" s="3699"/>
      <c r="T19" s="2873"/>
      <c r="U19" s="2873"/>
      <c r="V19" s="3702"/>
      <c r="W19" s="3702"/>
      <c r="X19" s="44"/>
    </row>
    <row r="20" spans="1:24" s="122" customFormat="1" ht="27" customHeight="1">
      <c r="A20" s="41"/>
      <c r="B20" s="3697"/>
      <c r="C20" s="3697"/>
      <c r="D20" s="3697"/>
      <c r="E20" s="3697"/>
      <c r="F20" s="3697"/>
      <c r="G20" s="3697"/>
      <c r="H20" s="3697"/>
      <c r="I20" s="3697"/>
      <c r="J20" s="3697"/>
      <c r="K20" s="3697"/>
      <c r="L20" s="3697"/>
      <c r="M20" s="3698"/>
      <c r="N20" s="3698"/>
      <c r="O20" s="3698"/>
      <c r="P20" s="3699"/>
      <c r="Q20" s="3699"/>
      <c r="R20" s="3699"/>
      <c r="S20" s="3699"/>
      <c r="T20" s="2873"/>
      <c r="U20" s="2873"/>
      <c r="V20" s="3702"/>
      <c r="W20" s="3702"/>
      <c r="X20" s="44"/>
    </row>
    <row r="21" spans="1:24" s="122" customFormat="1" ht="27" customHeight="1">
      <c r="A21" s="41"/>
      <c r="B21" s="3697"/>
      <c r="C21" s="3697"/>
      <c r="D21" s="3697"/>
      <c r="E21" s="3697"/>
      <c r="F21" s="3697"/>
      <c r="G21" s="3697"/>
      <c r="H21" s="3697"/>
      <c r="I21" s="3697"/>
      <c r="J21" s="3697"/>
      <c r="K21" s="3697"/>
      <c r="L21" s="3697"/>
      <c r="M21" s="3698"/>
      <c r="N21" s="3698"/>
      <c r="O21" s="3698"/>
      <c r="P21" s="3699"/>
      <c r="Q21" s="3699"/>
      <c r="R21" s="3699"/>
      <c r="S21" s="3699"/>
      <c r="T21" s="2873"/>
      <c r="U21" s="2873"/>
      <c r="V21" s="3702"/>
      <c r="W21" s="3702"/>
      <c r="X21" s="44"/>
    </row>
    <row r="22" spans="1:24" s="122" customFormat="1" ht="27" customHeight="1">
      <c r="A22" s="41"/>
      <c r="B22" s="3697"/>
      <c r="C22" s="3697"/>
      <c r="D22" s="3697"/>
      <c r="E22" s="3697"/>
      <c r="F22" s="3697"/>
      <c r="G22" s="3697"/>
      <c r="H22" s="3697"/>
      <c r="I22" s="3697"/>
      <c r="J22" s="3697"/>
      <c r="K22" s="3697"/>
      <c r="L22" s="3697"/>
      <c r="M22" s="3698"/>
      <c r="N22" s="3698"/>
      <c r="O22" s="3698"/>
      <c r="P22" s="3699"/>
      <c r="Q22" s="3699"/>
      <c r="R22" s="3699"/>
      <c r="S22" s="3699"/>
      <c r="T22" s="2873"/>
      <c r="U22" s="2873"/>
      <c r="V22" s="3702"/>
      <c r="W22" s="3702"/>
      <c r="X22" s="44"/>
    </row>
    <row r="23" spans="1:24" s="122" customFormat="1" ht="27" customHeight="1">
      <c r="A23" s="41"/>
      <c r="B23" s="3697"/>
      <c r="C23" s="3697"/>
      <c r="D23" s="3697"/>
      <c r="E23" s="3697"/>
      <c r="F23" s="3697"/>
      <c r="G23" s="3697"/>
      <c r="H23" s="3697"/>
      <c r="I23" s="3697"/>
      <c r="J23" s="3697"/>
      <c r="K23" s="3697"/>
      <c r="L23" s="3697"/>
      <c r="M23" s="3698"/>
      <c r="N23" s="3698"/>
      <c r="O23" s="3698"/>
      <c r="P23" s="3699"/>
      <c r="Q23" s="3699"/>
      <c r="R23" s="3699"/>
      <c r="S23" s="3699"/>
      <c r="T23" s="2873"/>
      <c r="U23" s="2873"/>
      <c r="V23" s="3702"/>
      <c r="W23" s="3702"/>
      <c r="X23" s="44"/>
    </row>
    <row r="24" spans="1:24" s="122" customFormat="1" ht="27" customHeight="1">
      <c r="A24" s="41"/>
      <c r="B24" s="3697"/>
      <c r="C24" s="3697"/>
      <c r="D24" s="3697"/>
      <c r="E24" s="3697"/>
      <c r="F24" s="3697"/>
      <c r="G24" s="3697"/>
      <c r="H24" s="3697"/>
      <c r="I24" s="3697"/>
      <c r="J24" s="3697"/>
      <c r="K24" s="3697"/>
      <c r="L24" s="3697"/>
      <c r="M24" s="3698"/>
      <c r="N24" s="3698"/>
      <c r="O24" s="3698"/>
      <c r="P24" s="3699"/>
      <c r="Q24" s="3699"/>
      <c r="R24" s="3699"/>
      <c r="S24" s="3699"/>
      <c r="T24" s="2873"/>
      <c r="U24" s="2873"/>
      <c r="V24" s="3702"/>
      <c r="W24" s="3702"/>
      <c r="X24" s="44"/>
    </row>
    <row r="25" spans="1:24" s="122" customFormat="1" ht="27" customHeight="1">
      <c r="A25" s="41"/>
      <c r="B25" s="3697"/>
      <c r="C25" s="3697"/>
      <c r="D25" s="3697"/>
      <c r="E25" s="3697"/>
      <c r="F25" s="3697"/>
      <c r="G25" s="3697"/>
      <c r="H25" s="3697"/>
      <c r="I25" s="3697"/>
      <c r="J25" s="3697"/>
      <c r="K25" s="3697"/>
      <c r="L25" s="3697"/>
      <c r="M25" s="3698"/>
      <c r="N25" s="3698"/>
      <c r="O25" s="3698"/>
      <c r="P25" s="3699"/>
      <c r="Q25" s="3699"/>
      <c r="R25" s="3699"/>
      <c r="S25" s="3699"/>
      <c r="T25" s="2873"/>
      <c r="U25" s="2873"/>
      <c r="V25" s="3702"/>
      <c r="W25" s="3702"/>
      <c r="X25" s="44"/>
    </row>
    <row r="26" spans="1:24" s="122" customFormat="1" ht="27" customHeight="1">
      <c r="A26" s="41"/>
      <c r="B26" s="3697"/>
      <c r="C26" s="3697"/>
      <c r="D26" s="3697"/>
      <c r="E26" s="3697"/>
      <c r="F26" s="3697"/>
      <c r="G26" s="3697"/>
      <c r="H26" s="3697"/>
      <c r="I26" s="3697"/>
      <c r="J26" s="3697"/>
      <c r="K26" s="3697"/>
      <c r="L26" s="3697"/>
      <c r="M26" s="3698"/>
      <c r="N26" s="3698"/>
      <c r="O26" s="3698"/>
      <c r="P26" s="3699"/>
      <c r="Q26" s="3699"/>
      <c r="R26" s="3699"/>
      <c r="S26" s="3699"/>
      <c r="T26" s="2873"/>
      <c r="U26" s="2873"/>
      <c r="V26" s="3702"/>
      <c r="W26" s="3702"/>
      <c r="X26" s="44"/>
    </row>
    <row r="27" spans="1:24" s="122" customFormat="1" ht="27" customHeight="1">
      <c r="A27" s="41"/>
      <c r="B27" s="3697"/>
      <c r="C27" s="3697"/>
      <c r="D27" s="3697"/>
      <c r="E27" s="3697"/>
      <c r="F27" s="3697"/>
      <c r="G27" s="3697"/>
      <c r="H27" s="3697"/>
      <c r="I27" s="3697"/>
      <c r="J27" s="3697"/>
      <c r="K27" s="3697"/>
      <c r="L27" s="3697"/>
      <c r="M27" s="3698"/>
      <c r="N27" s="3698"/>
      <c r="O27" s="3698"/>
      <c r="P27" s="3699"/>
      <c r="Q27" s="3699"/>
      <c r="R27" s="3699"/>
      <c r="S27" s="3699"/>
      <c r="T27" s="2873"/>
      <c r="U27" s="2873"/>
      <c r="V27" s="3702"/>
      <c r="W27" s="3702"/>
      <c r="X27" s="44"/>
    </row>
    <row r="28" spans="1:24" s="122" customFormat="1" ht="27" customHeight="1">
      <c r="A28" s="41"/>
      <c r="B28" s="3697"/>
      <c r="C28" s="3697"/>
      <c r="D28" s="3697"/>
      <c r="E28" s="3697"/>
      <c r="F28" s="3697"/>
      <c r="G28" s="3697"/>
      <c r="H28" s="3697"/>
      <c r="I28" s="3697"/>
      <c r="J28" s="3697"/>
      <c r="K28" s="3697"/>
      <c r="L28" s="3697"/>
      <c r="M28" s="3698"/>
      <c r="N28" s="3698"/>
      <c r="O28" s="3698"/>
      <c r="P28" s="3699"/>
      <c r="Q28" s="3699"/>
      <c r="R28" s="3699"/>
      <c r="S28" s="3699"/>
      <c r="T28" s="2873"/>
      <c r="U28" s="2873"/>
      <c r="V28" s="3702"/>
      <c r="W28" s="3702"/>
      <c r="X28" s="44"/>
    </row>
    <row r="29" spans="1:24" s="122" customFormat="1" ht="27" customHeight="1">
      <c r="A29" s="41"/>
      <c r="B29" s="3697"/>
      <c r="C29" s="3697"/>
      <c r="D29" s="3697"/>
      <c r="E29" s="3697"/>
      <c r="F29" s="3697"/>
      <c r="G29" s="3697"/>
      <c r="H29" s="3697"/>
      <c r="I29" s="3697"/>
      <c r="J29" s="3697"/>
      <c r="K29" s="3697"/>
      <c r="L29" s="3697"/>
      <c r="M29" s="3698"/>
      <c r="N29" s="3698"/>
      <c r="O29" s="3698"/>
      <c r="P29" s="3699"/>
      <c r="Q29" s="3699"/>
      <c r="R29" s="3699"/>
      <c r="S29" s="3699"/>
      <c r="T29" s="2873"/>
      <c r="U29" s="2873"/>
      <c r="V29" s="3702"/>
      <c r="W29" s="3702"/>
      <c r="X29" s="44"/>
    </row>
    <row r="30" spans="1:24" s="122" customFormat="1" ht="27" customHeight="1">
      <c r="A30" s="41"/>
      <c r="B30" s="3697"/>
      <c r="C30" s="3697"/>
      <c r="D30" s="3697"/>
      <c r="E30" s="3697"/>
      <c r="F30" s="3697"/>
      <c r="G30" s="3697"/>
      <c r="H30" s="3697"/>
      <c r="I30" s="3697"/>
      <c r="J30" s="3697"/>
      <c r="K30" s="3697"/>
      <c r="L30" s="3697"/>
      <c r="M30" s="3698"/>
      <c r="N30" s="3698"/>
      <c r="O30" s="3698"/>
      <c r="P30" s="3699"/>
      <c r="Q30" s="3699"/>
      <c r="R30" s="3699"/>
      <c r="S30" s="3699"/>
      <c r="T30" s="2873"/>
      <c r="U30" s="2873"/>
      <c r="V30" s="3702"/>
      <c r="W30" s="3702"/>
      <c r="X30" s="44"/>
    </row>
    <row r="31" spans="1:24" s="122" customFormat="1">
      <c r="A31" s="45"/>
      <c r="B31" s="46"/>
      <c r="C31" s="46"/>
      <c r="D31" s="46"/>
      <c r="E31" s="46"/>
      <c r="F31" s="46"/>
      <c r="G31" s="46"/>
      <c r="H31" s="46"/>
      <c r="I31" s="46"/>
      <c r="J31" s="46"/>
      <c r="K31" s="46"/>
      <c r="L31" s="46"/>
      <c r="M31" s="46"/>
      <c r="N31" s="46"/>
      <c r="O31" s="46"/>
      <c r="P31" s="46"/>
      <c r="Q31" s="46"/>
      <c r="R31" s="46"/>
      <c r="S31" s="46"/>
      <c r="T31" s="46"/>
      <c r="U31" s="46"/>
      <c r="V31" s="46"/>
      <c r="W31" s="46"/>
      <c r="X31" s="47"/>
    </row>
    <row r="32" spans="1:24" s="122" customFormat="1">
      <c r="A32" s="36"/>
      <c r="B32" s="36"/>
      <c r="C32" s="36"/>
      <c r="D32" s="36"/>
      <c r="E32" s="36"/>
      <c r="F32" s="36"/>
      <c r="G32" s="36"/>
      <c r="H32" s="36"/>
      <c r="I32" s="36"/>
      <c r="J32" s="36"/>
      <c r="K32" s="36"/>
      <c r="L32" s="36"/>
      <c r="M32" s="36"/>
      <c r="N32" s="36"/>
      <c r="O32" s="36"/>
      <c r="P32" s="36"/>
      <c r="Q32" s="36"/>
      <c r="R32" s="36"/>
      <c r="S32" s="36"/>
      <c r="T32" s="36"/>
      <c r="U32" s="36"/>
      <c r="V32" s="36"/>
      <c r="W32" s="36"/>
      <c r="X32" s="36"/>
    </row>
    <row r="33" spans="1:24" ht="13.5" customHeight="1">
      <c r="A33" s="36"/>
      <c r="B33" s="36"/>
      <c r="C33" s="36"/>
      <c r="D33" s="36"/>
      <c r="E33" s="3703" t="s">
        <v>175</v>
      </c>
      <c r="F33" s="3704"/>
      <c r="G33" s="3705"/>
      <c r="H33" s="3703" t="s">
        <v>176</v>
      </c>
      <c r="I33" s="3704"/>
      <c r="J33" s="3705"/>
      <c r="K33" s="3712" t="s">
        <v>1176</v>
      </c>
      <c r="L33" s="3713"/>
      <c r="M33" s="3714"/>
      <c r="N33" s="3706"/>
      <c r="O33" s="3707"/>
      <c r="P33" s="3707"/>
      <c r="Q33" s="36"/>
      <c r="R33" s="3721" t="s">
        <v>173</v>
      </c>
      <c r="S33" s="2873"/>
      <c r="T33" s="2873"/>
      <c r="U33" s="3721" t="s">
        <v>222</v>
      </c>
      <c r="V33" s="2873"/>
      <c r="W33" s="2873"/>
      <c r="X33" s="36"/>
    </row>
    <row r="34" spans="1:24">
      <c r="A34" s="36"/>
      <c r="B34" s="36"/>
      <c r="C34" s="36"/>
      <c r="D34" s="36"/>
      <c r="E34" s="3706"/>
      <c r="F34" s="3707"/>
      <c r="G34" s="3708"/>
      <c r="H34" s="3706"/>
      <c r="I34" s="3707"/>
      <c r="J34" s="3708"/>
      <c r="K34" s="3715"/>
      <c r="L34" s="3716"/>
      <c r="M34" s="3717"/>
      <c r="N34" s="3706"/>
      <c r="O34" s="3707"/>
      <c r="P34" s="3707"/>
      <c r="Q34" s="36"/>
      <c r="R34" s="2873"/>
      <c r="S34" s="2873"/>
      <c r="T34" s="2873"/>
      <c r="U34" s="2873"/>
      <c r="V34" s="2873"/>
      <c r="W34" s="2873"/>
      <c r="X34" s="36"/>
    </row>
    <row r="35" spans="1:24">
      <c r="A35" s="36"/>
      <c r="B35" s="36"/>
      <c r="C35" s="36"/>
      <c r="D35" s="36"/>
      <c r="E35" s="3706"/>
      <c r="F35" s="3707"/>
      <c r="G35" s="3708"/>
      <c r="H35" s="3706"/>
      <c r="I35" s="3707"/>
      <c r="J35" s="3708"/>
      <c r="K35" s="3715"/>
      <c r="L35" s="3716"/>
      <c r="M35" s="3717"/>
      <c r="N35" s="3706"/>
      <c r="O35" s="3707"/>
      <c r="P35" s="3707"/>
      <c r="Q35" s="36"/>
      <c r="R35" s="2873"/>
      <c r="S35" s="2873"/>
      <c r="T35" s="2873"/>
      <c r="U35" s="2873"/>
      <c r="V35" s="2873"/>
      <c r="W35" s="2873"/>
      <c r="X35" s="36"/>
    </row>
    <row r="36" spans="1:24">
      <c r="A36" s="36"/>
      <c r="B36" s="36"/>
      <c r="C36" s="36"/>
      <c r="D36" s="36"/>
      <c r="E36" s="3709"/>
      <c r="F36" s="3710"/>
      <c r="G36" s="3711"/>
      <c r="H36" s="3709"/>
      <c r="I36" s="3710"/>
      <c r="J36" s="3711"/>
      <c r="K36" s="3718"/>
      <c r="L36" s="3719"/>
      <c r="M36" s="3720"/>
      <c r="N36" s="3706"/>
      <c r="O36" s="3707"/>
      <c r="P36" s="3707"/>
      <c r="Q36" s="36"/>
      <c r="R36" s="2873"/>
      <c r="S36" s="2873"/>
      <c r="T36" s="2873"/>
      <c r="U36" s="2873"/>
      <c r="V36" s="2873"/>
      <c r="W36" s="2873"/>
      <c r="X36" s="36"/>
    </row>
    <row r="37" spans="1:24">
      <c r="A37" s="36"/>
      <c r="B37" s="36"/>
      <c r="C37" s="36"/>
      <c r="D37" s="36"/>
      <c r="E37" s="2873"/>
      <c r="F37" s="2873"/>
      <c r="G37" s="2873"/>
      <c r="H37" s="2873"/>
      <c r="I37" s="2873"/>
      <c r="J37" s="2873"/>
      <c r="K37" s="2873"/>
      <c r="L37" s="2873"/>
      <c r="M37" s="2873"/>
      <c r="N37" s="3700"/>
      <c r="O37" s="3700"/>
      <c r="P37" s="3701"/>
      <c r="Q37" s="36"/>
      <c r="R37" s="2873"/>
      <c r="S37" s="2873"/>
      <c r="T37" s="2873"/>
      <c r="U37" s="2873"/>
      <c r="V37" s="2873"/>
      <c r="W37" s="2873"/>
      <c r="X37" s="36"/>
    </row>
    <row r="38" spans="1:24">
      <c r="A38" s="36"/>
      <c r="B38" s="36"/>
      <c r="C38" s="36"/>
      <c r="D38" s="36"/>
      <c r="E38" s="2873"/>
      <c r="F38" s="2873"/>
      <c r="G38" s="2873"/>
      <c r="H38" s="2873"/>
      <c r="I38" s="2873"/>
      <c r="J38" s="2873"/>
      <c r="K38" s="2873"/>
      <c r="L38" s="2873"/>
      <c r="M38" s="2873"/>
      <c r="N38" s="3700"/>
      <c r="O38" s="3700"/>
      <c r="P38" s="3701"/>
      <c r="Q38" s="36"/>
      <c r="R38" s="2873"/>
      <c r="S38" s="2873"/>
      <c r="T38" s="2873"/>
      <c r="U38" s="2873"/>
      <c r="V38" s="2873"/>
      <c r="W38" s="2873"/>
      <c r="X38" s="36"/>
    </row>
    <row r="39" spans="1:24">
      <c r="A39" s="36"/>
      <c r="B39" s="36"/>
      <c r="C39" s="36"/>
      <c r="D39" s="36"/>
      <c r="E39" s="2873"/>
      <c r="F39" s="2873"/>
      <c r="G39" s="2873"/>
      <c r="H39" s="2873"/>
      <c r="I39" s="2873"/>
      <c r="J39" s="2873"/>
      <c r="K39" s="2873"/>
      <c r="L39" s="2873"/>
      <c r="M39" s="2873"/>
      <c r="N39" s="3700"/>
      <c r="O39" s="3700"/>
      <c r="P39" s="3701"/>
      <c r="Q39" s="36"/>
      <c r="R39" s="2873"/>
      <c r="S39" s="2873"/>
      <c r="T39" s="2873"/>
      <c r="U39" s="2873"/>
      <c r="V39" s="2873"/>
      <c r="W39" s="2873"/>
      <c r="X39" s="36"/>
    </row>
    <row r="40" spans="1:24">
      <c r="A40" s="36"/>
      <c r="B40" s="36"/>
      <c r="C40" s="36"/>
      <c r="D40" s="36"/>
      <c r="E40" s="2873"/>
      <c r="F40" s="2873"/>
      <c r="G40" s="2873"/>
      <c r="H40" s="2873"/>
      <c r="I40" s="2873"/>
      <c r="J40" s="2873"/>
      <c r="K40" s="2873"/>
      <c r="L40" s="2873"/>
      <c r="M40" s="2873"/>
      <c r="N40" s="3700"/>
      <c r="O40" s="3700"/>
      <c r="P40" s="3701"/>
      <c r="Q40" s="36"/>
      <c r="R40" s="2873"/>
      <c r="S40" s="2873"/>
      <c r="T40" s="2873"/>
      <c r="U40" s="2873"/>
      <c r="V40" s="2873"/>
      <c r="W40" s="2873"/>
      <c r="X40" s="36"/>
    </row>
    <row r="49" spans="1:1">
      <c r="A49" s="123"/>
    </row>
  </sheetData>
  <mergeCells count="180">
    <mergeCell ref="B23:D23"/>
    <mergeCell ref="E23:G23"/>
    <mergeCell ref="H23:I23"/>
    <mergeCell ref="J23:L23"/>
    <mergeCell ref="M23:O23"/>
    <mergeCell ref="P23:Q23"/>
    <mergeCell ref="R23:S23"/>
    <mergeCell ref="T23:U23"/>
    <mergeCell ref="V23:W23"/>
    <mergeCell ref="B22:D22"/>
    <mergeCell ref="E22:G22"/>
    <mergeCell ref="H22:I22"/>
    <mergeCell ref="J22:L22"/>
    <mergeCell ref="M22:O22"/>
    <mergeCell ref="P22:Q22"/>
    <mergeCell ref="R22:S22"/>
    <mergeCell ref="T22:U22"/>
    <mergeCell ref="V22:W22"/>
    <mergeCell ref="B21:D21"/>
    <mergeCell ref="E21:G21"/>
    <mergeCell ref="H21:I21"/>
    <mergeCell ref="J21:L21"/>
    <mergeCell ref="M21:O21"/>
    <mergeCell ref="P21:Q21"/>
    <mergeCell ref="R21:S21"/>
    <mergeCell ref="T21:U21"/>
    <mergeCell ref="V21:W21"/>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4:D24"/>
    <mergeCell ref="E24:G24"/>
    <mergeCell ref="H24:I24"/>
    <mergeCell ref="J24:L24"/>
    <mergeCell ref="M24:O24"/>
    <mergeCell ref="P24:Q24"/>
    <mergeCell ref="R24:S24"/>
    <mergeCell ref="T24:U24"/>
    <mergeCell ref="V24:W24"/>
    <mergeCell ref="R25:S25"/>
    <mergeCell ref="T25:U25"/>
    <mergeCell ref="V25:W25"/>
    <mergeCell ref="B26:D26"/>
    <mergeCell ref="E26:G26"/>
    <mergeCell ref="H26:I26"/>
    <mergeCell ref="J26:L26"/>
    <mergeCell ref="M26:O26"/>
    <mergeCell ref="P26:Q26"/>
    <mergeCell ref="R26:S26"/>
    <mergeCell ref="B25:D25"/>
    <mergeCell ref="E25:G25"/>
    <mergeCell ref="H25:I25"/>
    <mergeCell ref="J25:L25"/>
    <mergeCell ref="M25:O25"/>
    <mergeCell ref="P25:Q25"/>
    <mergeCell ref="T26:U26"/>
    <mergeCell ref="V26:W26"/>
    <mergeCell ref="B27:D27"/>
    <mergeCell ref="E27:G27"/>
    <mergeCell ref="H27:I27"/>
    <mergeCell ref="J27:L27"/>
    <mergeCell ref="M27:O27"/>
    <mergeCell ref="P27:Q27"/>
    <mergeCell ref="R27:S27"/>
    <mergeCell ref="T27:U27"/>
    <mergeCell ref="V27:W27"/>
    <mergeCell ref="R28:S28"/>
    <mergeCell ref="T28:U28"/>
    <mergeCell ref="V28:W28"/>
    <mergeCell ref="B29:D29"/>
    <mergeCell ref="E29:G29"/>
    <mergeCell ref="H29:I29"/>
    <mergeCell ref="J29:L29"/>
    <mergeCell ref="M29:O29"/>
    <mergeCell ref="P29:Q29"/>
    <mergeCell ref="R29:S29"/>
    <mergeCell ref="B28:D28"/>
    <mergeCell ref="E28:G28"/>
    <mergeCell ref="H28:I28"/>
    <mergeCell ref="J28:L28"/>
    <mergeCell ref="M28:O28"/>
    <mergeCell ref="P28:Q28"/>
    <mergeCell ref="T29:U29"/>
    <mergeCell ref="V29:W29"/>
    <mergeCell ref="B30:D30"/>
    <mergeCell ref="E30:G30"/>
    <mergeCell ref="H30:I30"/>
    <mergeCell ref="J30:L30"/>
    <mergeCell ref="M30:O30"/>
    <mergeCell ref="P30:Q30"/>
    <mergeCell ref="R30:S30"/>
    <mergeCell ref="T30:U30"/>
    <mergeCell ref="E37:G40"/>
    <mergeCell ref="H37:J40"/>
    <mergeCell ref="K37:M40"/>
    <mergeCell ref="N37:P40"/>
    <mergeCell ref="R37:T40"/>
    <mergeCell ref="U37:W40"/>
    <mergeCell ref="V30:W30"/>
    <mergeCell ref="E33:G36"/>
    <mergeCell ref="H33:J36"/>
    <mergeCell ref="K33:M36"/>
    <mergeCell ref="N33:P36"/>
    <mergeCell ref="R33:T36"/>
    <mergeCell ref="U33:W36"/>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AV60"/>
  <sheetViews>
    <sheetView view="pageBreakPreview" zoomScale="85" zoomScaleNormal="100" zoomScaleSheetLayoutView="85" workbookViewId="0"/>
  </sheetViews>
  <sheetFormatPr defaultColWidth="9" defaultRowHeight="13.2"/>
  <cols>
    <col min="1" max="47" width="2.109375" style="595" customWidth="1"/>
    <col min="48" max="224" width="3.6640625" style="595" customWidth="1"/>
    <col min="225" max="256" width="9" style="595"/>
    <col min="257" max="303" width="2.109375" style="595" customWidth="1"/>
    <col min="304" max="480" width="3.6640625" style="595" customWidth="1"/>
    <col min="481" max="512" width="9" style="595"/>
    <col min="513" max="559" width="2.109375" style="595" customWidth="1"/>
    <col min="560" max="736" width="3.6640625" style="595" customWidth="1"/>
    <col min="737" max="768" width="9" style="595"/>
    <col min="769" max="815" width="2.109375" style="595" customWidth="1"/>
    <col min="816" max="992" width="3.6640625" style="595" customWidth="1"/>
    <col min="993" max="1024" width="9" style="595"/>
    <col min="1025" max="1071" width="2.109375" style="595" customWidth="1"/>
    <col min="1072" max="1248" width="3.6640625" style="595" customWidth="1"/>
    <col min="1249" max="1280" width="9" style="595"/>
    <col min="1281" max="1327" width="2.109375" style="595" customWidth="1"/>
    <col min="1328" max="1504" width="3.6640625" style="595" customWidth="1"/>
    <col min="1505" max="1536" width="9" style="595"/>
    <col min="1537" max="1583" width="2.109375" style="595" customWidth="1"/>
    <col min="1584" max="1760" width="3.6640625" style="595" customWidth="1"/>
    <col min="1761" max="1792" width="9" style="595"/>
    <col min="1793" max="1839" width="2.109375" style="595" customWidth="1"/>
    <col min="1840" max="2016" width="3.6640625" style="595" customWidth="1"/>
    <col min="2017" max="2048" width="9" style="595"/>
    <col min="2049" max="2095" width="2.109375" style="595" customWidth="1"/>
    <col min="2096" max="2272" width="3.6640625" style="595" customWidth="1"/>
    <col min="2273" max="2304" width="9" style="595"/>
    <col min="2305" max="2351" width="2.109375" style="595" customWidth="1"/>
    <col min="2352" max="2528" width="3.6640625" style="595" customWidth="1"/>
    <col min="2529" max="2560" width="9" style="595"/>
    <col min="2561" max="2607" width="2.109375" style="595" customWidth="1"/>
    <col min="2608" max="2784" width="3.6640625" style="595" customWidth="1"/>
    <col min="2785" max="2816" width="9" style="595"/>
    <col min="2817" max="2863" width="2.109375" style="595" customWidth="1"/>
    <col min="2864" max="3040" width="3.6640625" style="595" customWidth="1"/>
    <col min="3041" max="3072" width="9" style="595"/>
    <col min="3073" max="3119" width="2.109375" style="595" customWidth="1"/>
    <col min="3120" max="3296" width="3.6640625" style="595" customWidth="1"/>
    <col min="3297" max="3328" width="9" style="595"/>
    <col min="3329" max="3375" width="2.109375" style="595" customWidth="1"/>
    <col min="3376" max="3552" width="3.6640625" style="595" customWidth="1"/>
    <col min="3553" max="3584" width="9" style="595"/>
    <col min="3585" max="3631" width="2.109375" style="595" customWidth="1"/>
    <col min="3632" max="3808" width="3.6640625" style="595" customWidth="1"/>
    <col min="3809" max="3840" width="9" style="595"/>
    <col min="3841" max="3887" width="2.109375" style="595" customWidth="1"/>
    <col min="3888" max="4064" width="3.6640625" style="595" customWidth="1"/>
    <col min="4065" max="4096" width="9" style="595"/>
    <col min="4097" max="4143" width="2.109375" style="595" customWidth="1"/>
    <col min="4144" max="4320" width="3.6640625" style="595" customWidth="1"/>
    <col min="4321" max="4352" width="9" style="595"/>
    <col min="4353" max="4399" width="2.109375" style="595" customWidth="1"/>
    <col min="4400" max="4576" width="3.6640625" style="595" customWidth="1"/>
    <col min="4577" max="4608" width="9" style="595"/>
    <col min="4609" max="4655" width="2.109375" style="595" customWidth="1"/>
    <col min="4656" max="4832" width="3.6640625" style="595" customWidth="1"/>
    <col min="4833" max="4864" width="9" style="595"/>
    <col min="4865" max="4911" width="2.109375" style="595" customWidth="1"/>
    <col min="4912" max="5088" width="3.6640625" style="595" customWidth="1"/>
    <col min="5089" max="5120" width="9" style="595"/>
    <col min="5121" max="5167" width="2.109375" style="595" customWidth="1"/>
    <col min="5168" max="5344" width="3.6640625" style="595" customWidth="1"/>
    <col min="5345" max="5376" width="9" style="595"/>
    <col min="5377" max="5423" width="2.109375" style="595" customWidth="1"/>
    <col min="5424" max="5600" width="3.6640625" style="595" customWidth="1"/>
    <col min="5601" max="5632" width="9" style="595"/>
    <col min="5633" max="5679" width="2.109375" style="595" customWidth="1"/>
    <col min="5680" max="5856" width="3.6640625" style="595" customWidth="1"/>
    <col min="5857" max="5888" width="9" style="595"/>
    <col min="5889" max="5935" width="2.109375" style="595" customWidth="1"/>
    <col min="5936" max="6112" width="3.6640625" style="595" customWidth="1"/>
    <col min="6113" max="6144" width="9" style="595"/>
    <col min="6145" max="6191" width="2.109375" style="595" customWidth="1"/>
    <col min="6192" max="6368" width="3.6640625" style="595" customWidth="1"/>
    <col min="6369" max="6400" width="9" style="595"/>
    <col min="6401" max="6447" width="2.109375" style="595" customWidth="1"/>
    <col min="6448" max="6624" width="3.6640625" style="595" customWidth="1"/>
    <col min="6625" max="6656" width="9" style="595"/>
    <col min="6657" max="6703" width="2.109375" style="595" customWidth="1"/>
    <col min="6704" max="6880" width="3.6640625" style="595" customWidth="1"/>
    <col min="6881" max="6912" width="9" style="595"/>
    <col min="6913" max="6959" width="2.109375" style="595" customWidth="1"/>
    <col min="6960" max="7136" width="3.6640625" style="595" customWidth="1"/>
    <col min="7137" max="7168" width="9" style="595"/>
    <col min="7169" max="7215" width="2.109375" style="595" customWidth="1"/>
    <col min="7216" max="7392" width="3.6640625" style="595" customWidth="1"/>
    <col min="7393" max="7424" width="9" style="595"/>
    <col min="7425" max="7471" width="2.109375" style="595" customWidth="1"/>
    <col min="7472" max="7648" width="3.6640625" style="595" customWidth="1"/>
    <col min="7649" max="7680" width="9" style="595"/>
    <col min="7681" max="7727" width="2.109375" style="595" customWidth="1"/>
    <col min="7728" max="7904" width="3.6640625" style="595" customWidth="1"/>
    <col min="7905" max="7936" width="9" style="595"/>
    <col min="7937" max="7983" width="2.109375" style="595" customWidth="1"/>
    <col min="7984" max="8160" width="3.6640625" style="595" customWidth="1"/>
    <col min="8161" max="8192" width="9" style="595"/>
    <col min="8193" max="8239" width="2.109375" style="595" customWidth="1"/>
    <col min="8240" max="8416" width="3.6640625" style="595" customWidth="1"/>
    <col min="8417" max="8448" width="9" style="595"/>
    <col min="8449" max="8495" width="2.109375" style="595" customWidth="1"/>
    <col min="8496" max="8672" width="3.6640625" style="595" customWidth="1"/>
    <col min="8673" max="8704" width="9" style="595"/>
    <col min="8705" max="8751" width="2.109375" style="595" customWidth="1"/>
    <col min="8752" max="8928" width="3.6640625" style="595" customWidth="1"/>
    <col min="8929" max="8960" width="9" style="595"/>
    <col min="8961" max="9007" width="2.109375" style="595" customWidth="1"/>
    <col min="9008" max="9184" width="3.6640625" style="595" customWidth="1"/>
    <col min="9185" max="9216" width="9" style="595"/>
    <col min="9217" max="9263" width="2.109375" style="595" customWidth="1"/>
    <col min="9264" max="9440" width="3.6640625" style="595" customWidth="1"/>
    <col min="9441" max="9472" width="9" style="595"/>
    <col min="9473" max="9519" width="2.109375" style="595" customWidth="1"/>
    <col min="9520" max="9696" width="3.6640625" style="595" customWidth="1"/>
    <col min="9697" max="9728" width="9" style="595"/>
    <col min="9729" max="9775" width="2.109375" style="595" customWidth="1"/>
    <col min="9776" max="9952" width="3.6640625" style="595" customWidth="1"/>
    <col min="9953" max="9984" width="9" style="595"/>
    <col min="9985" max="10031" width="2.109375" style="595" customWidth="1"/>
    <col min="10032" max="10208" width="3.6640625" style="595" customWidth="1"/>
    <col min="10209" max="10240" width="9" style="595"/>
    <col min="10241" max="10287" width="2.109375" style="595" customWidth="1"/>
    <col min="10288" max="10464" width="3.6640625" style="595" customWidth="1"/>
    <col min="10465" max="10496" width="9" style="595"/>
    <col min="10497" max="10543" width="2.109375" style="595" customWidth="1"/>
    <col min="10544" max="10720" width="3.6640625" style="595" customWidth="1"/>
    <col min="10721" max="10752" width="9" style="595"/>
    <col min="10753" max="10799" width="2.109375" style="595" customWidth="1"/>
    <col min="10800" max="10976" width="3.6640625" style="595" customWidth="1"/>
    <col min="10977" max="11008" width="9" style="595"/>
    <col min="11009" max="11055" width="2.109375" style="595" customWidth="1"/>
    <col min="11056" max="11232" width="3.6640625" style="595" customWidth="1"/>
    <col min="11233" max="11264" width="9" style="595"/>
    <col min="11265" max="11311" width="2.109375" style="595" customWidth="1"/>
    <col min="11312" max="11488" width="3.6640625" style="595" customWidth="1"/>
    <col min="11489" max="11520" width="9" style="595"/>
    <col min="11521" max="11567" width="2.109375" style="595" customWidth="1"/>
    <col min="11568" max="11744" width="3.6640625" style="595" customWidth="1"/>
    <col min="11745" max="11776" width="9" style="595"/>
    <col min="11777" max="11823" width="2.109375" style="595" customWidth="1"/>
    <col min="11824" max="12000" width="3.6640625" style="595" customWidth="1"/>
    <col min="12001" max="12032" width="9" style="595"/>
    <col min="12033" max="12079" width="2.109375" style="595" customWidth="1"/>
    <col min="12080" max="12256" width="3.6640625" style="595" customWidth="1"/>
    <col min="12257" max="12288" width="9" style="595"/>
    <col min="12289" max="12335" width="2.109375" style="595" customWidth="1"/>
    <col min="12336" max="12512" width="3.6640625" style="595" customWidth="1"/>
    <col min="12513" max="12544" width="9" style="595"/>
    <col min="12545" max="12591" width="2.109375" style="595" customWidth="1"/>
    <col min="12592" max="12768" width="3.6640625" style="595" customWidth="1"/>
    <col min="12769" max="12800" width="9" style="595"/>
    <col min="12801" max="12847" width="2.109375" style="595" customWidth="1"/>
    <col min="12848" max="13024" width="3.6640625" style="595" customWidth="1"/>
    <col min="13025" max="13056" width="9" style="595"/>
    <col min="13057" max="13103" width="2.109375" style="595" customWidth="1"/>
    <col min="13104" max="13280" width="3.6640625" style="595" customWidth="1"/>
    <col min="13281" max="13312" width="9" style="595"/>
    <col min="13313" max="13359" width="2.109375" style="595" customWidth="1"/>
    <col min="13360" max="13536" width="3.6640625" style="595" customWidth="1"/>
    <col min="13537" max="13568" width="9" style="595"/>
    <col min="13569" max="13615" width="2.109375" style="595" customWidth="1"/>
    <col min="13616" max="13792" width="3.6640625" style="595" customWidth="1"/>
    <col min="13793" max="13824" width="9" style="595"/>
    <col min="13825" max="13871" width="2.109375" style="595" customWidth="1"/>
    <col min="13872" max="14048" width="3.6640625" style="595" customWidth="1"/>
    <col min="14049" max="14080" width="9" style="595"/>
    <col min="14081" max="14127" width="2.109375" style="595" customWidth="1"/>
    <col min="14128" max="14304" width="3.6640625" style="595" customWidth="1"/>
    <col min="14305" max="14336" width="9" style="595"/>
    <col min="14337" max="14383" width="2.109375" style="595" customWidth="1"/>
    <col min="14384" max="14560" width="3.6640625" style="595" customWidth="1"/>
    <col min="14561" max="14592" width="9" style="595"/>
    <col min="14593" max="14639" width="2.109375" style="595" customWidth="1"/>
    <col min="14640" max="14816" width="3.6640625" style="595" customWidth="1"/>
    <col min="14817" max="14848" width="9" style="595"/>
    <col min="14849" max="14895" width="2.109375" style="595" customWidth="1"/>
    <col min="14896" max="15072" width="3.6640625" style="595" customWidth="1"/>
    <col min="15073" max="15104" width="9" style="595"/>
    <col min="15105" max="15151" width="2.109375" style="595" customWidth="1"/>
    <col min="15152" max="15328" width="3.6640625" style="595" customWidth="1"/>
    <col min="15329" max="15360" width="9" style="595"/>
    <col min="15361" max="15407" width="2.109375" style="595" customWidth="1"/>
    <col min="15408" max="15584" width="3.6640625" style="595" customWidth="1"/>
    <col min="15585" max="15616" width="9" style="595"/>
    <col min="15617" max="15663" width="2.109375" style="595" customWidth="1"/>
    <col min="15664" max="15840" width="3.6640625" style="595" customWidth="1"/>
    <col min="15841" max="15872" width="9" style="595"/>
    <col min="15873" max="15919" width="2.109375" style="595" customWidth="1"/>
    <col min="15920" max="16096" width="3.6640625" style="595" customWidth="1"/>
    <col min="16097" max="16128" width="9" style="595"/>
    <col min="16129" max="16175" width="2.109375" style="595" customWidth="1"/>
    <col min="16176" max="16352" width="3.6640625" style="595" customWidth="1"/>
    <col min="16353" max="16384" width="9" style="595"/>
  </cols>
  <sheetData>
    <row r="2" spans="1:48" ht="30" customHeight="1" thickBot="1">
      <c r="A2" s="3733" t="s">
        <v>1134</v>
      </c>
      <c r="B2" s="3733"/>
      <c r="C2" s="3733"/>
      <c r="D2" s="3733"/>
      <c r="E2" s="3733"/>
      <c r="F2" s="3733"/>
      <c r="G2" s="3733"/>
      <c r="H2" s="3733"/>
      <c r="I2" s="3733"/>
      <c r="J2" s="3733"/>
      <c r="K2" s="3733"/>
      <c r="L2" s="3733"/>
      <c r="M2" s="3733"/>
      <c r="N2" s="3733"/>
      <c r="O2" s="3733"/>
      <c r="P2" s="3733"/>
      <c r="Q2" s="3733"/>
      <c r="R2" s="3733"/>
      <c r="S2" s="3733"/>
      <c r="T2" s="3733"/>
      <c r="U2" s="3733"/>
      <c r="V2" s="3733"/>
      <c r="W2" s="3733"/>
      <c r="X2" s="3733"/>
      <c r="Y2" s="3733"/>
      <c r="Z2" s="3733"/>
      <c r="AA2" s="3733"/>
      <c r="AB2" s="3733"/>
      <c r="AC2" s="3733"/>
      <c r="AD2" s="3733"/>
      <c r="AE2" s="3733"/>
      <c r="AF2" s="3733"/>
      <c r="AG2" s="3733"/>
      <c r="AH2" s="3733"/>
      <c r="AI2" s="3733"/>
      <c r="AJ2" s="3733"/>
      <c r="AK2" s="3733"/>
      <c r="AL2" s="3733"/>
      <c r="AM2" s="3733"/>
      <c r="AN2" s="3733"/>
      <c r="AO2" s="3733"/>
      <c r="AP2" s="3733"/>
      <c r="AQ2" s="3733"/>
      <c r="AR2" s="3733"/>
      <c r="AS2" s="596"/>
      <c r="AT2" s="596"/>
      <c r="AU2" s="596"/>
      <c r="AV2" s="596"/>
    </row>
    <row r="3" spans="1:48" ht="21" customHeight="1">
      <c r="A3" s="3734" t="s">
        <v>36</v>
      </c>
      <c r="B3" s="3735"/>
      <c r="C3" s="3736"/>
      <c r="D3" s="3736"/>
      <c r="E3" s="3736"/>
      <c r="F3" s="3736"/>
      <c r="G3" s="3736"/>
      <c r="H3" s="3737" t="str">
        <f>入力シート!C6</f>
        <v>都市建設部河川課</v>
      </c>
      <c r="I3" s="3737"/>
      <c r="J3" s="3737"/>
      <c r="K3" s="3737"/>
      <c r="L3" s="3737"/>
      <c r="M3" s="3737"/>
      <c r="N3" s="3737"/>
      <c r="O3" s="3737"/>
      <c r="P3" s="3737"/>
      <c r="Q3" s="3737"/>
      <c r="R3" s="3737"/>
      <c r="S3" s="3737"/>
      <c r="T3" s="3737"/>
      <c r="U3" s="3736" t="s">
        <v>724</v>
      </c>
      <c r="V3" s="3736"/>
      <c r="W3" s="3736"/>
      <c r="X3" s="3736"/>
      <c r="Y3" s="3736"/>
      <c r="Z3" s="3736"/>
      <c r="AA3" s="3736"/>
      <c r="AB3" s="3738" t="str">
        <f>入力シート!C26</f>
        <v>(株）○○○○建設</v>
      </c>
      <c r="AC3" s="3738"/>
      <c r="AD3" s="3738"/>
      <c r="AE3" s="3738"/>
      <c r="AF3" s="3738"/>
      <c r="AG3" s="3738"/>
      <c r="AH3" s="3738"/>
      <c r="AI3" s="3738"/>
      <c r="AJ3" s="3738"/>
      <c r="AK3" s="3738"/>
      <c r="AL3" s="3738"/>
      <c r="AM3" s="3738"/>
      <c r="AN3" s="3738"/>
      <c r="AO3" s="3738"/>
      <c r="AP3" s="3738"/>
      <c r="AQ3" s="3739"/>
      <c r="AR3" s="3740"/>
      <c r="AS3" s="597"/>
      <c r="AT3" s="598"/>
      <c r="AU3" s="598"/>
    </row>
    <row r="4" spans="1:48" ht="21" customHeight="1">
      <c r="A4" s="3744" t="s">
        <v>1135</v>
      </c>
      <c r="B4" s="3745"/>
      <c r="C4" s="3746"/>
      <c r="D4" s="3746"/>
      <c r="E4" s="3746"/>
      <c r="F4" s="3746"/>
      <c r="G4" s="3746"/>
      <c r="H4" s="3749" t="s">
        <v>1138</v>
      </c>
      <c r="I4" s="3749"/>
      <c r="J4" s="3750" t="s">
        <v>1137</v>
      </c>
      <c r="K4" s="3750"/>
      <c r="L4" s="3750"/>
      <c r="M4" s="3749" t="s">
        <v>1136</v>
      </c>
      <c r="N4" s="3749"/>
      <c r="O4" s="3750" t="s">
        <v>723</v>
      </c>
      <c r="P4" s="3750"/>
      <c r="Q4" s="3750"/>
      <c r="R4" s="3750"/>
      <c r="S4" s="3750"/>
      <c r="T4" s="3751"/>
      <c r="U4" s="3752" t="s">
        <v>69</v>
      </c>
      <c r="V4" s="3753"/>
      <c r="W4" s="3753"/>
      <c r="X4" s="3753"/>
      <c r="Y4" s="3753"/>
      <c r="Z4" s="3753"/>
      <c r="AA4" s="3754"/>
      <c r="AB4" s="3741" t="s">
        <v>953</v>
      </c>
      <c r="AC4" s="3742"/>
      <c r="AD4" s="3742"/>
      <c r="AE4" s="3742"/>
      <c r="AF4" s="3742"/>
      <c r="AG4" s="3742"/>
      <c r="AH4" s="3742"/>
      <c r="AI4" s="3742"/>
      <c r="AJ4" s="3742"/>
      <c r="AK4" s="3742"/>
      <c r="AL4" s="3742"/>
      <c r="AM4" s="3742"/>
      <c r="AN4" s="3742"/>
      <c r="AO4" s="3742"/>
      <c r="AP4" s="3742"/>
      <c r="AQ4" s="3742"/>
      <c r="AR4" s="3743"/>
      <c r="AS4" s="597"/>
    </row>
    <row r="5" spans="1:48" ht="21" customHeight="1">
      <c r="A5" s="3744" t="s">
        <v>70</v>
      </c>
      <c r="B5" s="3745"/>
      <c r="C5" s="3746"/>
      <c r="D5" s="3746"/>
      <c r="E5" s="3746"/>
      <c r="F5" s="3746"/>
      <c r="G5" s="3746"/>
      <c r="H5" s="3747" t="s">
        <v>976</v>
      </c>
      <c r="I5" s="3747"/>
      <c r="J5" s="3776" t="s">
        <v>1139</v>
      </c>
      <c r="K5" s="3776"/>
      <c r="L5" s="3776"/>
      <c r="O5" s="3747" t="s">
        <v>976</v>
      </c>
      <c r="P5" s="3747"/>
      <c r="Q5" s="3748" t="s">
        <v>1140</v>
      </c>
      <c r="R5" s="3748"/>
      <c r="S5" s="3748"/>
      <c r="U5" s="3747" t="s">
        <v>976</v>
      </c>
      <c r="V5" s="3747"/>
      <c r="W5" s="3748" t="s">
        <v>1141</v>
      </c>
      <c r="X5" s="3748"/>
      <c r="Y5" s="3748"/>
      <c r="AA5" s="3747" t="s">
        <v>1136</v>
      </c>
      <c r="AB5" s="3747"/>
      <c r="AC5" s="3748" t="s">
        <v>1142</v>
      </c>
      <c r="AD5" s="3748"/>
      <c r="AE5" s="3748"/>
      <c r="AF5" s="599"/>
      <c r="AG5" s="3747" t="s">
        <v>976</v>
      </c>
      <c r="AH5" s="3747"/>
      <c r="AI5" s="3748" t="s">
        <v>1143</v>
      </c>
      <c r="AJ5" s="3748"/>
      <c r="AK5" s="3748"/>
      <c r="AL5" s="599"/>
      <c r="AM5" s="599"/>
      <c r="AN5" s="599"/>
      <c r="AO5" s="599"/>
      <c r="AP5" s="599"/>
      <c r="AQ5" s="599"/>
      <c r="AR5" s="600"/>
      <c r="AS5" s="601"/>
    </row>
    <row r="6" spans="1:48" ht="21" customHeight="1">
      <c r="A6" s="3744"/>
      <c r="B6" s="3745"/>
      <c r="C6" s="3746"/>
      <c r="D6" s="3746"/>
      <c r="E6" s="3746"/>
      <c r="F6" s="3746"/>
      <c r="G6" s="3746"/>
      <c r="H6" s="3762" t="s">
        <v>976</v>
      </c>
      <c r="I6" s="3762"/>
      <c r="J6" s="3763" t="s">
        <v>337</v>
      </c>
      <c r="K6" s="3763"/>
      <c r="L6" s="3763"/>
      <c r="M6" s="3763"/>
      <c r="N6" s="603" t="s">
        <v>333</v>
      </c>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4" t="s">
        <v>334</v>
      </c>
      <c r="AS6" s="605"/>
    </row>
    <row r="7" spans="1:48" ht="21" customHeight="1" thickBot="1">
      <c r="A7" s="3764" t="s">
        <v>1144</v>
      </c>
      <c r="B7" s="3765"/>
      <c r="C7" s="3766"/>
      <c r="D7" s="3766"/>
      <c r="E7" s="3766"/>
      <c r="F7" s="3766"/>
      <c r="G7" s="3766"/>
      <c r="H7" s="3767" t="str">
        <f>入力シート!C10</f>
        <v>○○校区道路改良工事</v>
      </c>
      <c r="I7" s="3767"/>
      <c r="J7" s="3767"/>
      <c r="K7" s="3767"/>
      <c r="L7" s="3767"/>
      <c r="M7" s="3767"/>
      <c r="N7" s="3767"/>
      <c r="O7" s="3767"/>
      <c r="P7" s="3767"/>
      <c r="Q7" s="3767"/>
      <c r="R7" s="3767"/>
      <c r="S7" s="3767"/>
      <c r="T7" s="3767"/>
      <c r="U7" s="3767"/>
      <c r="V7" s="3767"/>
      <c r="W7" s="3767"/>
      <c r="X7" s="3767"/>
      <c r="Y7" s="3767"/>
      <c r="Z7" s="3767"/>
      <c r="AA7" s="3767"/>
      <c r="AB7" s="3767"/>
      <c r="AC7" s="3767"/>
      <c r="AD7" s="3767"/>
      <c r="AE7" s="3767"/>
      <c r="AF7" s="3767"/>
      <c r="AG7" s="3767"/>
      <c r="AH7" s="3767"/>
      <c r="AI7" s="3767"/>
      <c r="AJ7" s="3767"/>
      <c r="AK7" s="3767"/>
      <c r="AL7" s="3767"/>
      <c r="AM7" s="3767"/>
      <c r="AN7" s="3767"/>
      <c r="AO7" s="3767"/>
      <c r="AP7" s="3767"/>
      <c r="AQ7" s="3767"/>
      <c r="AR7" s="3768"/>
      <c r="AS7" s="606"/>
    </row>
    <row r="8" spans="1:48" ht="21.75" customHeight="1">
      <c r="A8" s="3755" t="s">
        <v>1145</v>
      </c>
      <c r="B8" s="3756"/>
      <c r="C8" s="3756"/>
      <c r="D8" s="3756"/>
      <c r="E8" s="3756"/>
      <c r="F8" s="3756"/>
      <c r="G8" s="375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8"/>
      <c r="AS8" s="598"/>
    </row>
    <row r="9" spans="1:48" ht="9.75" customHeight="1">
      <c r="A9" s="609"/>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10"/>
      <c r="AS9" s="598"/>
    </row>
    <row r="10" spans="1:48" ht="15" customHeight="1">
      <c r="A10" s="611"/>
      <c r="B10" s="3758" t="s">
        <v>2080</v>
      </c>
      <c r="C10" s="3759"/>
      <c r="D10" s="3759"/>
      <c r="E10" s="3759"/>
      <c r="F10" s="3759"/>
      <c r="G10" s="3759"/>
      <c r="H10" s="3759"/>
      <c r="I10" s="3759"/>
      <c r="J10" s="3759"/>
      <c r="K10" s="3759"/>
      <c r="L10" s="3759"/>
      <c r="M10" s="3759"/>
      <c r="N10" s="3759"/>
      <c r="O10" s="3759"/>
      <c r="P10" s="3759"/>
      <c r="Q10" s="3759"/>
      <c r="R10" s="3759"/>
      <c r="S10" s="3759"/>
      <c r="T10" s="375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610"/>
      <c r="AS10" s="598"/>
    </row>
    <row r="11" spans="1:48" ht="15" customHeight="1">
      <c r="A11" s="611"/>
      <c r="B11" s="3759"/>
      <c r="C11" s="3759"/>
      <c r="D11" s="3759"/>
      <c r="E11" s="3759"/>
      <c r="F11" s="3759"/>
      <c r="G11" s="3759"/>
      <c r="H11" s="3759"/>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610"/>
      <c r="AS11" s="598"/>
    </row>
    <row r="12" spans="1:48" ht="15" customHeight="1">
      <c r="A12" s="611"/>
      <c r="B12" s="3759"/>
      <c r="C12" s="3759"/>
      <c r="D12" s="3759"/>
      <c r="E12" s="3759"/>
      <c r="F12" s="3759"/>
      <c r="G12" s="3759"/>
      <c r="H12" s="3759"/>
      <c r="I12" s="3759"/>
      <c r="J12" s="3759"/>
      <c r="K12" s="3759"/>
      <c r="L12" s="3759"/>
      <c r="M12" s="3759"/>
      <c r="N12" s="3759"/>
      <c r="O12" s="3759"/>
      <c r="P12" s="3759"/>
      <c r="Q12" s="3759"/>
      <c r="R12" s="3759"/>
      <c r="S12" s="3759"/>
      <c r="T12" s="3759"/>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610"/>
      <c r="AS12" s="598"/>
    </row>
    <row r="13" spans="1:48" ht="15" customHeight="1">
      <c r="A13" s="611"/>
      <c r="B13" s="3759"/>
      <c r="C13" s="3759"/>
      <c r="D13" s="3759"/>
      <c r="E13" s="3759"/>
      <c r="F13" s="3759"/>
      <c r="G13" s="3759"/>
      <c r="H13" s="3759"/>
      <c r="I13" s="3759"/>
      <c r="J13" s="3759"/>
      <c r="K13" s="3759"/>
      <c r="L13" s="3759"/>
      <c r="M13" s="3759"/>
      <c r="N13" s="3759"/>
      <c r="O13" s="3759"/>
      <c r="P13" s="3759"/>
      <c r="Q13" s="3759"/>
      <c r="R13" s="3759"/>
      <c r="S13" s="3759"/>
      <c r="T13" s="3759"/>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610"/>
      <c r="AS13" s="598"/>
    </row>
    <row r="14" spans="1:48" ht="15" customHeight="1">
      <c r="A14" s="611"/>
      <c r="B14" s="3759"/>
      <c r="C14" s="3759"/>
      <c r="D14" s="3759"/>
      <c r="E14" s="3759"/>
      <c r="F14" s="3759"/>
      <c r="G14" s="3759"/>
      <c r="H14" s="3759"/>
      <c r="I14" s="3759"/>
      <c r="J14" s="3759"/>
      <c r="K14" s="3759"/>
      <c r="L14" s="3759"/>
      <c r="M14" s="3759"/>
      <c r="N14" s="3759"/>
      <c r="O14" s="3759"/>
      <c r="P14" s="3759"/>
      <c r="Q14" s="3759"/>
      <c r="R14" s="3759"/>
      <c r="S14" s="3759"/>
      <c r="T14" s="3759"/>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610"/>
      <c r="AS14" s="598"/>
    </row>
    <row r="15" spans="1:48" ht="15" customHeight="1">
      <c r="A15" s="611"/>
      <c r="B15" s="3759"/>
      <c r="C15" s="3759"/>
      <c r="D15" s="3759"/>
      <c r="E15" s="3759"/>
      <c r="F15" s="3759"/>
      <c r="G15" s="3759"/>
      <c r="H15" s="3759"/>
      <c r="I15" s="3759"/>
      <c r="J15" s="3759"/>
      <c r="K15" s="3759"/>
      <c r="L15" s="3759"/>
      <c r="M15" s="3759"/>
      <c r="N15" s="3759"/>
      <c r="O15" s="3759"/>
      <c r="P15" s="3759"/>
      <c r="Q15" s="3759"/>
      <c r="R15" s="3759"/>
      <c r="S15" s="3759"/>
      <c r="T15" s="3759"/>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610"/>
      <c r="AS15" s="598"/>
    </row>
    <row r="16" spans="1:48" ht="15" customHeight="1">
      <c r="A16" s="611"/>
      <c r="B16" s="3759"/>
      <c r="C16" s="3759"/>
      <c r="D16" s="3759"/>
      <c r="E16" s="3759"/>
      <c r="F16" s="3759"/>
      <c r="G16" s="3759"/>
      <c r="H16" s="3759"/>
      <c r="I16" s="3759"/>
      <c r="J16" s="3759"/>
      <c r="K16" s="3759"/>
      <c r="L16" s="3759"/>
      <c r="M16" s="3759"/>
      <c r="N16" s="3759"/>
      <c r="O16" s="3759"/>
      <c r="P16" s="3759"/>
      <c r="Q16" s="3759"/>
      <c r="R16" s="3759"/>
      <c r="S16" s="3759"/>
      <c r="T16" s="375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610"/>
      <c r="AS16" s="598"/>
    </row>
    <row r="17" spans="1:45" ht="15" customHeight="1">
      <c r="A17" s="611"/>
      <c r="B17" s="3759"/>
      <c r="C17" s="3759"/>
      <c r="D17" s="3759"/>
      <c r="E17" s="3759"/>
      <c r="F17" s="3759"/>
      <c r="G17" s="3759"/>
      <c r="H17" s="3759"/>
      <c r="I17" s="3759"/>
      <c r="J17" s="3759"/>
      <c r="K17" s="3759"/>
      <c r="L17" s="3759"/>
      <c r="M17" s="3759"/>
      <c r="N17" s="3759"/>
      <c r="O17" s="3759"/>
      <c r="P17" s="3759"/>
      <c r="Q17" s="3759"/>
      <c r="R17" s="3759"/>
      <c r="S17" s="3759"/>
      <c r="T17" s="3759"/>
      <c r="U17" s="3759"/>
      <c r="V17" s="3759"/>
      <c r="W17" s="3759"/>
      <c r="X17" s="3759"/>
      <c r="Y17" s="3759"/>
      <c r="Z17" s="3759"/>
      <c r="AA17" s="3759"/>
      <c r="AB17" s="3759"/>
      <c r="AC17" s="3759"/>
      <c r="AD17" s="3759"/>
      <c r="AE17" s="3759"/>
      <c r="AF17" s="3759"/>
      <c r="AG17" s="3759"/>
      <c r="AH17" s="3759"/>
      <c r="AI17" s="3759"/>
      <c r="AJ17" s="3759"/>
      <c r="AK17" s="3759"/>
      <c r="AL17" s="3759"/>
      <c r="AM17" s="3759"/>
      <c r="AN17" s="3759"/>
      <c r="AO17" s="3759"/>
      <c r="AP17" s="3759"/>
      <c r="AQ17" s="3759"/>
      <c r="AR17" s="610"/>
      <c r="AS17" s="598"/>
    </row>
    <row r="18" spans="1:45" ht="15" customHeight="1">
      <c r="A18" s="611"/>
      <c r="B18" s="3759"/>
      <c r="C18" s="3759"/>
      <c r="D18" s="3759"/>
      <c r="E18" s="3759"/>
      <c r="F18" s="3759"/>
      <c r="G18" s="3759"/>
      <c r="H18" s="3759"/>
      <c r="I18" s="3759"/>
      <c r="J18" s="3759"/>
      <c r="K18" s="3759"/>
      <c r="L18" s="3759"/>
      <c r="M18" s="3759"/>
      <c r="N18" s="3759"/>
      <c r="O18" s="3759"/>
      <c r="P18" s="3759"/>
      <c r="Q18" s="3759"/>
      <c r="R18" s="3759"/>
      <c r="S18" s="3759"/>
      <c r="T18" s="3759"/>
      <c r="U18" s="3759"/>
      <c r="V18" s="3759"/>
      <c r="W18" s="3759"/>
      <c r="X18" s="3759"/>
      <c r="Y18" s="3759"/>
      <c r="Z18" s="3759"/>
      <c r="AA18" s="3759"/>
      <c r="AB18" s="3759"/>
      <c r="AC18" s="3759"/>
      <c r="AD18" s="3759"/>
      <c r="AE18" s="3759"/>
      <c r="AF18" s="3759"/>
      <c r="AG18" s="3759"/>
      <c r="AH18" s="3759"/>
      <c r="AI18" s="3759"/>
      <c r="AJ18" s="3759"/>
      <c r="AK18" s="3759"/>
      <c r="AL18" s="3759"/>
      <c r="AM18" s="3759"/>
      <c r="AN18" s="3759"/>
      <c r="AO18" s="3759"/>
      <c r="AP18" s="3759"/>
      <c r="AQ18" s="3759"/>
      <c r="AR18" s="610"/>
      <c r="AS18" s="598"/>
    </row>
    <row r="19" spans="1:45" ht="26.1" customHeight="1" thickBot="1">
      <c r="A19" s="612"/>
      <c r="B19" s="613"/>
      <c r="C19" s="3760" t="s">
        <v>171</v>
      </c>
      <c r="D19" s="3760"/>
      <c r="E19" s="3760"/>
      <c r="F19" s="3760"/>
      <c r="G19" s="3760"/>
      <c r="H19" s="614"/>
      <c r="I19" s="3760" t="s">
        <v>402</v>
      </c>
      <c r="J19" s="3760"/>
      <c r="K19" s="615"/>
      <c r="L19" s="3761"/>
      <c r="M19" s="3761"/>
      <c r="N19" s="3761"/>
      <c r="O19" s="3761"/>
      <c r="P19" s="3761"/>
      <c r="Q19" s="3761"/>
      <c r="R19" s="3760"/>
      <c r="S19" s="3760"/>
      <c r="T19" s="3760"/>
      <c r="U19" s="3760"/>
      <c r="V19" s="3760"/>
      <c r="W19" s="3760"/>
      <c r="X19" s="3760"/>
      <c r="Y19" s="3760"/>
      <c r="Z19" s="3760"/>
      <c r="AA19" s="3760"/>
      <c r="AB19" s="3760"/>
      <c r="AC19" s="3760"/>
      <c r="AD19" s="3760"/>
      <c r="AE19" s="3760"/>
      <c r="AF19" s="3760"/>
      <c r="AG19" s="3760"/>
      <c r="AH19" s="3760"/>
      <c r="AI19" s="3760"/>
      <c r="AJ19" s="3760"/>
      <c r="AK19" s="3760"/>
      <c r="AL19" s="3760"/>
      <c r="AM19" s="3760"/>
      <c r="AN19" s="3760"/>
      <c r="AO19" s="3760"/>
      <c r="AP19" s="3760"/>
      <c r="AQ19" s="3760"/>
      <c r="AR19" s="616"/>
      <c r="AS19" s="598"/>
    </row>
    <row r="20" spans="1:45" ht="15" customHeight="1">
      <c r="A20" s="3781" t="s">
        <v>1146</v>
      </c>
      <c r="B20" s="3782"/>
      <c r="C20" s="3787" t="s">
        <v>1147</v>
      </c>
      <c r="D20" s="3782"/>
      <c r="E20" s="3791" t="s">
        <v>71</v>
      </c>
      <c r="F20" s="3791"/>
      <c r="G20" s="3791"/>
      <c r="H20" s="3791"/>
      <c r="I20" s="3791"/>
      <c r="J20" s="3791"/>
      <c r="K20" s="617" t="s">
        <v>1138</v>
      </c>
      <c r="L20" s="618"/>
      <c r="M20" s="595" t="s">
        <v>1148</v>
      </c>
      <c r="Q20" s="617" t="s">
        <v>976</v>
      </c>
      <c r="R20" s="617"/>
      <c r="S20" s="618" t="s">
        <v>1149</v>
      </c>
      <c r="T20" s="618"/>
      <c r="V20" s="618"/>
      <c r="W20" s="617" t="s">
        <v>976</v>
      </c>
      <c r="X20" s="617"/>
      <c r="Y20" s="618" t="s">
        <v>1140</v>
      </c>
      <c r="Z20" s="618"/>
      <c r="AA20" s="618"/>
      <c r="AB20" s="618"/>
      <c r="AC20" s="617" t="s">
        <v>1136</v>
      </c>
      <c r="AD20" s="617"/>
      <c r="AE20" s="618" t="s">
        <v>1150</v>
      </c>
      <c r="AF20" s="618"/>
      <c r="AG20" s="618"/>
      <c r="AH20" s="618"/>
      <c r="AI20" s="618" t="s">
        <v>335</v>
      </c>
      <c r="AJ20" s="619"/>
      <c r="AK20" s="605"/>
      <c r="AL20" s="605"/>
      <c r="AM20" s="605"/>
      <c r="AN20" s="605"/>
      <c r="AO20" s="605"/>
      <c r="AP20" s="605"/>
      <c r="AQ20" s="605"/>
      <c r="AR20" s="610"/>
      <c r="AS20" s="598"/>
    </row>
    <row r="21" spans="1:45" ht="15" customHeight="1">
      <c r="A21" s="3783"/>
      <c r="B21" s="3784"/>
      <c r="C21" s="3788"/>
      <c r="D21" s="3784"/>
      <c r="E21" s="3791"/>
      <c r="F21" s="3791"/>
      <c r="G21" s="3791"/>
      <c r="H21" s="3791"/>
      <c r="I21" s="3791"/>
      <c r="J21" s="3791"/>
      <c r="K21" s="620"/>
      <c r="L21" s="605"/>
      <c r="M21" s="620"/>
      <c r="N21" s="620"/>
      <c r="O21" s="605"/>
      <c r="P21" s="605"/>
      <c r="Q21" s="605"/>
      <c r="R21" s="620"/>
      <c r="S21" s="620"/>
      <c r="T21" s="605"/>
      <c r="U21" s="605"/>
      <c r="V21" s="605"/>
      <c r="W21" s="620"/>
      <c r="X21" s="620"/>
      <c r="Y21" s="605"/>
      <c r="Z21" s="605"/>
      <c r="AA21" s="605"/>
      <c r="AB21" s="605"/>
      <c r="AC21" s="605"/>
      <c r="AD21" s="605"/>
      <c r="AE21" s="605"/>
      <c r="AF21" s="605"/>
      <c r="AG21" s="605"/>
      <c r="AH21" s="605"/>
      <c r="AI21" s="605"/>
      <c r="AJ21" s="619"/>
      <c r="AK21" s="605"/>
      <c r="AL21" s="605"/>
      <c r="AM21" s="605"/>
      <c r="AN21" s="605"/>
      <c r="AO21" s="605"/>
      <c r="AP21" s="605"/>
      <c r="AQ21" s="605"/>
      <c r="AR21" s="610"/>
      <c r="AS21" s="598"/>
    </row>
    <row r="22" spans="1:45" ht="15" customHeight="1">
      <c r="A22" s="3783"/>
      <c r="B22" s="3784"/>
      <c r="C22" s="3788"/>
      <c r="D22" s="3784"/>
      <c r="E22" s="598"/>
      <c r="F22" s="598"/>
      <c r="G22" s="598"/>
      <c r="H22" s="598"/>
      <c r="I22" s="598"/>
      <c r="J22" s="598"/>
      <c r="K22" s="3792" t="s">
        <v>976</v>
      </c>
      <c r="L22" s="3792"/>
      <c r="M22" s="3791" t="s">
        <v>337</v>
      </c>
      <c r="N22" s="3791"/>
      <c r="O22" s="3791"/>
      <c r="P22" s="621"/>
      <c r="Q22" s="621"/>
      <c r="R22" s="621"/>
      <c r="S22" s="621"/>
      <c r="T22" s="621"/>
      <c r="U22" s="621"/>
      <c r="V22" s="621"/>
      <c r="W22" s="621"/>
      <c r="X22" s="621"/>
      <c r="Y22" s="621"/>
      <c r="Z22" s="621"/>
      <c r="AA22" s="621"/>
      <c r="AB22" s="621"/>
      <c r="AC22" s="621"/>
      <c r="AD22" s="621"/>
      <c r="AE22" s="621"/>
      <c r="AF22" s="621"/>
      <c r="AG22" s="621"/>
      <c r="AH22" s="621"/>
      <c r="AI22" s="621"/>
      <c r="AJ22" s="621"/>
      <c r="AK22" s="621"/>
      <c r="AL22" s="621"/>
      <c r="AM22" s="621"/>
      <c r="AN22" s="621"/>
      <c r="AO22" s="621"/>
      <c r="AP22" s="621"/>
      <c r="AQ22" s="622"/>
      <c r="AR22" s="610"/>
      <c r="AS22" s="598"/>
    </row>
    <row r="23" spans="1:45" ht="15" customHeight="1">
      <c r="A23" s="3783"/>
      <c r="B23" s="3784"/>
      <c r="C23" s="3788"/>
      <c r="D23" s="3784"/>
      <c r="E23" s="598"/>
      <c r="F23" s="598"/>
      <c r="G23" s="598"/>
      <c r="H23" s="598"/>
      <c r="I23" s="598"/>
      <c r="J23" s="598"/>
      <c r="K23" s="3792"/>
      <c r="L23" s="3792"/>
      <c r="M23" s="3791"/>
      <c r="N23" s="3791"/>
      <c r="O23" s="379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2"/>
      <c r="AR23" s="610"/>
      <c r="AS23" s="598"/>
    </row>
    <row r="24" spans="1:45" ht="15" customHeight="1">
      <c r="A24" s="3783"/>
      <c r="B24" s="3784"/>
      <c r="C24" s="3788"/>
      <c r="D24" s="3784"/>
      <c r="E24" s="598"/>
      <c r="F24" s="598"/>
      <c r="G24" s="598"/>
      <c r="H24" s="598"/>
      <c r="I24" s="598"/>
      <c r="J24" s="598"/>
      <c r="K24" s="598"/>
      <c r="L24" s="623"/>
      <c r="M24" s="623"/>
      <c r="N24" s="623"/>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10"/>
      <c r="AS24" s="598"/>
    </row>
    <row r="25" spans="1:45" ht="15" customHeight="1">
      <c r="A25" s="3783"/>
      <c r="B25" s="3784"/>
      <c r="C25" s="3788"/>
      <c r="D25" s="3784"/>
      <c r="E25" s="3769" t="s">
        <v>1138</v>
      </c>
      <c r="F25" s="3770"/>
      <c r="G25" s="598" t="s">
        <v>1151</v>
      </c>
      <c r="H25" s="598"/>
      <c r="I25" s="598"/>
      <c r="J25" s="598"/>
      <c r="K25" s="598"/>
      <c r="L25" s="598"/>
      <c r="M25" s="3791" t="s">
        <v>1152</v>
      </c>
      <c r="N25" s="3791"/>
      <c r="O25" s="3791"/>
      <c r="P25" s="3791"/>
      <c r="Q25" s="3791"/>
      <c r="R25" s="605"/>
      <c r="S25" s="619" t="s">
        <v>678</v>
      </c>
      <c r="T25" s="619"/>
      <c r="U25" s="3791"/>
      <c r="V25" s="3791"/>
      <c r="W25" s="619" t="s">
        <v>5</v>
      </c>
      <c r="X25" s="3791"/>
      <c r="Y25" s="3791"/>
      <c r="Z25" s="619" t="s">
        <v>1153</v>
      </c>
      <c r="AA25" s="3791"/>
      <c r="AB25" s="3791"/>
      <c r="AC25" s="619" t="s">
        <v>1154</v>
      </c>
      <c r="AM25" s="598"/>
      <c r="AN25" s="621"/>
      <c r="AO25" s="621"/>
      <c r="AP25" s="621"/>
      <c r="AQ25" s="621"/>
      <c r="AR25" s="610"/>
      <c r="AS25" s="598"/>
    </row>
    <row r="26" spans="1:45" ht="15" customHeight="1">
      <c r="A26" s="3783"/>
      <c r="B26" s="3784"/>
      <c r="C26" s="3788"/>
      <c r="D26" s="3784"/>
      <c r="E26" s="598"/>
      <c r="F26" s="598"/>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610"/>
      <c r="AS26" s="598"/>
    </row>
    <row r="27" spans="1:45" ht="15" customHeight="1">
      <c r="A27" s="3783"/>
      <c r="B27" s="3784"/>
      <c r="C27" s="3788"/>
      <c r="D27" s="3784"/>
      <c r="E27" s="598"/>
      <c r="F27" s="598"/>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610"/>
      <c r="AS27" s="598"/>
    </row>
    <row r="28" spans="1:45" ht="15" customHeight="1">
      <c r="A28" s="3783"/>
      <c r="B28" s="3784"/>
      <c r="C28" s="3788"/>
      <c r="D28" s="3784"/>
      <c r="E28" s="598"/>
      <c r="F28" s="598"/>
      <c r="G28" s="3796"/>
      <c r="H28" s="3796"/>
      <c r="I28" s="3796"/>
      <c r="J28" s="3796"/>
      <c r="K28" s="3796"/>
      <c r="L28" s="3796"/>
      <c r="M28" s="3796"/>
      <c r="N28" s="3796"/>
      <c r="O28" s="3796"/>
      <c r="P28" s="3796"/>
      <c r="Q28" s="3796"/>
      <c r="R28" s="3796"/>
      <c r="S28" s="3796"/>
      <c r="T28" s="3796"/>
      <c r="U28" s="3796"/>
      <c r="V28" s="3796"/>
      <c r="W28" s="3796"/>
      <c r="X28" s="3796"/>
      <c r="Y28" s="3796"/>
      <c r="Z28" s="3796"/>
      <c r="AA28" s="3796"/>
      <c r="AB28" s="3796"/>
      <c r="AC28" s="3796"/>
      <c r="AD28" s="3796"/>
      <c r="AE28" s="3796"/>
      <c r="AF28" s="3796"/>
      <c r="AG28" s="3796"/>
      <c r="AH28" s="3796"/>
      <c r="AI28" s="3796"/>
      <c r="AJ28" s="3796"/>
      <c r="AK28" s="3796"/>
      <c r="AL28" s="3796"/>
      <c r="AM28" s="3796"/>
      <c r="AN28" s="3796"/>
      <c r="AO28" s="3796"/>
      <c r="AP28" s="3796"/>
      <c r="AQ28" s="3796"/>
      <c r="AR28" s="610"/>
      <c r="AS28" s="598"/>
    </row>
    <row r="29" spans="1:45" ht="15" customHeight="1">
      <c r="A29" s="3783"/>
      <c r="B29" s="3784"/>
      <c r="C29" s="3788"/>
      <c r="D29" s="3784"/>
      <c r="E29" s="598"/>
      <c r="F29" s="598"/>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6"/>
      <c r="AN29" s="3796"/>
      <c r="AO29" s="3796"/>
      <c r="AP29" s="3796"/>
      <c r="AQ29" s="3796"/>
      <c r="AR29" s="610"/>
      <c r="AS29" s="598"/>
    </row>
    <row r="30" spans="1:45" ht="15" customHeight="1">
      <c r="A30" s="3783"/>
      <c r="B30" s="3784"/>
      <c r="C30" s="3788"/>
      <c r="D30" s="3784"/>
      <c r="E30" s="598"/>
      <c r="F30" s="598"/>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610"/>
      <c r="AS30" s="598"/>
    </row>
    <row r="31" spans="1:45" ht="15" customHeight="1">
      <c r="A31" s="3783"/>
      <c r="B31" s="3784"/>
      <c r="C31" s="3788"/>
      <c r="D31" s="3784"/>
      <c r="E31" s="598"/>
      <c r="F31" s="598"/>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6"/>
      <c r="AR31" s="610"/>
      <c r="AS31" s="598"/>
    </row>
    <row r="32" spans="1:45" ht="15" customHeight="1">
      <c r="A32" s="3783"/>
      <c r="B32" s="3784"/>
      <c r="C32" s="3788"/>
      <c r="D32" s="3784"/>
      <c r="E32" s="598"/>
      <c r="F32" s="598"/>
      <c r="G32" s="3796"/>
      <c r="H32" s="3796"/>
      <c r="I32" s="3796"/>
      <c r="J32" s="3796"/>
      <c r="K32" s="3796"/>
      <c r="L32" s="3796"/>
      <c r="M32" s="3796"/>
      <c r="N32" s="3796"/>
      <c r="O32" s="3796"/>
      <c r="P32" s="3796"/>
      <c r="Q32" s="3796"/>
      <c r="R32" s="3796"/>
      <c r="S32" s="3796"/>
      <c r="T32" s="3796"/>
      <c r="U32" s="3796"/>
      <c r="V32" s="3796"/>
      <c r="W32" s="3796"/>
      <c r="X32" s="3796"/>
      <c r="Y32" s="3796"/>
      <c r="Z32" s="3796"/>
      <c r="AA32" s="3796"/>
      <c r="AB32" s="3796"/>
      <c r="AC32" s="3796"/>
      <c r="AD32" s="3796"/>
      <c r="AE32" s="3796"/>
      <c r="AF32" s="3796"/>
      <c r="AG32" s="3796"/>
      <c r="AH32" s="3796"/>
      <c r="AI32" s="3796"/>
      <c r="AJ32" s="3796"/>
      <c r="AK32" s="3796"/>
      <c r="AL32" s="3796"/>
      <c r="AM32" s="3796"/>
      <c r="AN32" s="3796"/>
      <c r="AO32" s="3796"/>
      <c r="AP32" s="3796"/>
      <c r="AQ32" s="3796"/>
      <c r="AR32" s="610"/>
      <c r="AS32" s="598"/>
    </row>
    <row r="33" spans="1:45" ht="15" customHeight="1">
      <c r="A33" s="3783"/>
      <c r="B33" s="3784"/>
      <c r="C33" s="3788"/>
      <c r="D33" s="3784"/>
      <c r="E33" s="598"/>
      <c r="F33" s="598"/>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10"/>
      <c r="AS33" s="598"/>
    </row>
    <row r="34" spans="1:45" ht="15" customHeight="1">
      <c r="A34" s="3783"/>
      <c r="B34" s="3784"/>
      <c r="C34" s="3788"/>
      <c r="D34" s="3784"/>
      <c r="E34" s="3769" t="s">
        <v>1138</v>
      </c>
      <c r="F34" s="3770"/>
      <c r="G34" s="623" t="s">
        <v>1155</v>
      </c>
      <c r="H34" s="623"/>
      <c r="I34" s="623"/>
      <c r="J34" s="623"/>
      <c r="K34" s="623"/>
      <c r="L34" s="623"/>
      <c r="M34" s="623"/>
      <c r="N34" s="623"/>
      <c r="O34" s="623"/>
      <c r="P34" s="623"/>
      <c r="Q34" s="623"/>
      <c r="R34" s="623"/>
      <c r="S34" s="623"/>
      <c r="T34" s="623"/>
      <c r="U34" s="623"/>
      <c r="V34" s="623"/>
      <c r="W34" s="598"/>
      <c r="X34" s="598"/>
      <c r="Y34" s="598"/>
      <c r="Z34" s="598"/>
      <c r="AA34" s="598"/>
      <c r="AB34" s="598"/>
      <c r="AC34" s="598"/>
      <c r="AD34" s="598"/>
      <c r="AE34" s="598"/>
      <c r="AF34" s="598"/>
      <c r="AG34" s="598"/>
      <c r="AH34" s="623"/>
      <c r="AI34" s="623"/>
      <c r="AJ34" s="623"/>
      <c r="AK34" s="623"/>
      <c r="AL34" s="623"/>
      <c r="AM34" s="623"/>
      <c r="AN34" s="623"/>
      <c r="AO34" s="623"/>
      <c r="AP34" s="623"/>
      <c r="AQ34" s="623"/>
      <c r="AR34" s="610"/>
      <c r="AS34" s="598"/>
    </row>
    <row r="35" spans="1:45" ht="15" customHeight="1">
      <c r="A35" s="3783"/>
      <c r="B35" s="3784"/>
      <c r="C35" s="3788"/>
      <c r="D35" s="3784"/>
      <c r="E35" s="598"/>
      <c r="F35" s="598"/>
      <c r="G35" s="3771" t="s">
        <v>1156</v>
      </c>
      <c r="H35" s="3771"/>
      <c r="I35" s="3771"/>
      <c r="J35" s="3771"/>
      <c r="K35" s="3771"/>
      <c r="L35" s="3771"/>
      <c r="M35" s="3771"/>
      <c r="N35" s="3771" t="s">
        <v>1157</v>
      </c>
      <c r="O35" s="3771"/>
      <c r="P35" s="3771"/>
      <c r="Q35" s="3771"/>
      <c r="R35" s="3771"/>
      <c r="S35" s="3771"/>
      <c r="T35" s="3771"/>
      <c r="U35" s="3771"/>
      <c r="V35" s="3771"/>
      <c r="W35" s="3772" t="s">
        <v>1158</v>
      </c>
      <c r="X35" s="3773"/>
      <c r="Y35" s="3773"/>
      <c r="Z35" s="3773"/>
      <c r="AA35" s="3773"/>
      <c r="AB35" s="3773"/>
      <c r="AC35" s="3773"/>
      <c r="AD35" s="3773"/>
      <c r="AE35" s="3773"/>
      <c r="AF35" s="3774"/>
      <c r="AG35" s="3775" t="s">
        <v>18</v>
      </c>
      <c r="AH35" s="3776"/>
      <c r="AI35" s="3777"/>
      <c r="AJ35" s="3775" t="s">
        <v>1159</v>
      </c>
      <c r="AK35" s="3776"/>
      <c r="AL35" s="3776"/>
      <c r="AM35" s="3776"/>
      <c r="AN35" s="3776"/>
      <c r="AO35" s="3776"/>
      <c r="AP35" s="3777"/>
      <c r="AQ35" s="598"/>
      <c r="AR35" s="610"/>
    </row>
    <row r="36" spans="1:45" ht="15" customHeight="1">
      <c r="A36" s="3783"/>
      <c r="B36" s="3784"/>
      <c r="C36" s="3788"/>
      <c r="D36" s="3784"/>
      <c r="E36" s="598"/>
      <c r="F36" s="598"/>
      <c r="G36" s="3771"/>
      <c r="H36" s="3771"/>
      <c r="I36" s="3771"/>
      <c r="J36" s="3771"/>
      <c r="K36" s="3771"/>
      <c r="L36" s="3771"/>
      <c r="M36" s="3771"/>
      <c r="N36" s="3771"/>
      <c r="O36" s="3771"/>
      <c r="P36" s="3771"/>
      <c r="Q36" s="3771"/>
      <c r="R36" s="3771"/>
      <c r="S36" s="3771"/>
      <c r="T36" s="3771"/>
      <c r="U36" s="3771"/>
      <c r="V36" s="3771"/>
      <c r="W36" s="3794" t="s">
        <v>1160</v>
      </c>
      <c r="X36" s="3794"/>
      <c r="Y36" s="3794"/>
      <c r="Z36" s="3794"/>
      <c r="AA36" s="3794"/>
      <c r="AB36" s="3794" t="s">
        <v>1161</v>
      </c>
      <c r="AC36" s="3794"/>
      <c r="AD36" s="3794"/>
      <c r="AE36" s="3794"/>
      <c r="AF36" s="3794"/>
      <c r="AG36" s="3778"/>
      <c r="AH36" s="3779"/>
      <c r="AI36" s="3780"/>
      <c r="AJ36" s="3778"/>
      <c r="AK36" s="3779"/>
      <c r="AL36" s="3779"/>
      <c r="AM36" s="3779"/>
      <c r="AN36" s="3779"/>
      <c r="AO36" s="3779"/>
      <c r="AP36" s="3780"/>
      <c r="AQ36" s="598"/>
      <c r="AR36" s="610"/>
    </row>
    <row r="37" spans="1:45" ht="15" customHeight="1">
      <c r="A37" s="3783"/>
      <c r="B37" s="3784"/>
      <c r="C37" s="3788"/>
      <c r="D37" s="3784"/>
      <c r="E37" s="598"/>
      <c r="F37" s="598"/>
      <c r="G37" s="3793"/>
      <c r="H37" s="3793"/>
      <c r="I37" s="3793"/>
      <c r="J37" s="3793"/>
      <c r="K37" s="3793"/>
      <c r="L37" s="3793"/>
      <c r="M37" s="3793"/>
      <c r="N37" s="3793"/>
      <c r="O37" s="3793"/>
      <c r="P37" s="3793"/>
      <c r="Q37" s="3793"/>
      <c r="R37" s="3793"/>
      <c r="S37" s="3793"/>
      <c r="T37" s="3793"/>
      <c r="U37" s="3793"/>
      <c r="V37" s="3793"/>
      <c r="W37" s="3795"/>
      <c r="X37" s="3795"/>
      <c r="Y37" s="3795"/>
      <c r="Z37" s="3795"/>
      <c r="AA37" s="3795"/>
      <c r="AB37" s="3795"/>
      <c r="AC37" s="3795"/>
      <c r="AD37" s="3795"/>
      <c r="AE37" s="3795"/>
      <c r="AF37" s="3795"/>
      <c r="AG37" s="3797"/>
      <c r="AH37" s="3798"/>
      <c r="AI37" s="3799"/>
      <c r="AJ37" s="3800"/>
      <c r="AK37" s="3801"/>
      <c r="AL37" s="3801"/>
      <c r="AM37" s="3801"/>
      <c r="AN37" s="3801"/>
      <c r="AO37" s="3801"/>
      <c r="AP37" s="3802"/>
      <c r="AQ37" s="598"/>
      <c r="AR37" s="610"/>
    </row>
    <row r="38" spans="1:45" ht="15" customHeight="1">
      <c r="A38" s="3783"/>
      <c r="B38" s="3784"/>
      <c r="C38" s="3788"/>
      <c r="D38" s="3784"/>
      <c r="E38" s="598"/>
      <c r="F38" s="598"/>
      <c r="G38" s="3793"/>
      <c r="H38" s="3793"/>
      <c r="I38" s="3793"/>
      <c r="J38" s="3793"/>
      <c r="K38" s="3793"/>
      <c r="L38" s="3793"/>
      <c r="M38" s="3793"/>
      <c r="N38" s="3793"/>
      <c r="O38" s="3793"/>
      <c r="P38" s="3793"/>
      <c r="Q38" s="3793"/>
      <c r="R38" s="3793"/>
      <c r="S38" s="3793"/>
      <c r="T38" s="3793"/>
      <c r="U38" s="3793"/>
      <c r="V38" s="3793"/>
      <c r="W38" s="3795"/>
      <c r="X38" s="3795"/>
      <c r="Y38" s="3795"/>
      <c r="Z38" s="3795"/>
      <c r="AA38" s="3795"/>
      <c r="AB38" s="3795"/>
      <c r="AC38" s="3795"/>
      <c r="AD38" s="3795"/>
      <c r="AE38" s="3795"/>
      <c r="AF38" s="3795"/>
      <c r="AG38" s="3797"/>
      <c r="AH38" s="3798"/>
      <c r="AI38" s="3799"/>
      <c r="AJ38" s="3800"/>
      <c r="AK38" s="3801"/>
      <c r="AL38" s="3801"/>
      <c r="AM38" s="3801"/>
      <c r="AN38" s="3801"/>
      <c r="AO38" s="3801"/>
      <c r="AP38" s="3802"/>
      <c r="AQ38" s="598"/>
      <c r="AR38" s="610"/>
    </row>
    <row r="39" spans="1:45" ht="15" customHeight="1">
      <c r="A39" s="3783"/>
      <c r="B39" s="3784"/>
      <c r="C39" s="3788"/>
      <c r="D39" s="3784"/>
      <c r="E39" s="598"/>
      <c r="F39" s="598"/>
      <c r="G39" s="3793"/>
      <c r="H39" s="3793"/>
      <c r="I39" s="3793"/>
      <c r="J39" s="3793"/>
      <c r="K39" s="3793"/>
      <c r="L39" s="3793"/>
      <c r="M39" s="3793"/>
      <c r="N39" s="3793"/>
      <c r="O39" s="3793"/>
      <c r="P39" s="3793"/>
      <c r="Q39" s="3793"/>
      <c r="R39" s="3793"/>
      <c r="S39" s="3793"/>
      <c r="T39" s="3793"/>
      <c r="U39" s="3793"/>
      <c r="V39" s="3793"/>
      <c r="W39" s="3795"/>
      <c r="X39" s="3795"/>
      <c r="Y39" s="3795"/>
      <c r="Z39" s="3795"/>
      <c r="AA39" s="3795"/>
      <c r="AB39" s="3795"/>
      <c r="AC39" s="3795"/>
      <c r="AD39" s="3795"/>
      <c r="AE39" s="3795"/>
      <c r="AF39" s="3795"/>
      <c r="AG39" s="3797"/>
      <c r="AH39" s="3798"/>
      <c r="AI39" s="3799"/>
      <c r="AJ39" s="3800"/>
      <c r="AK39" s="3801"/>
      <c r="AL39" s="3801"/>
      <c r="AM39" s="3801"/>
      <c r="AN39" s="3801"/>
      <c r="AO39" s="3801"/>
      <c r="AP39" s="3802"/>
      <c r="AQ39" s="598"/>
      <c r="AR39" s="610"/>
    </row>
    <row r="40" spans="1:45" ht="15" customHeight="1">
      <c r="A40" s="3783"/>
      <c r="B40" s="3784"/>
      <c r="C40" s="3788"/>
      <c r="D40" s="3784"/>
      <c r="E40" s="598"/>
      <c r="F40" s="598"/>
      <c r="G40" s="3793"/>
      <c r="H40" s="3793"/>
      <c r="I40" s="3793"/>
      <c r="J40" s="3793"/>
      <c r="K40" s="3793"/>
      <c r="L40" s="3793"/>
      <c r="M40" s="3793"/>
      <c r="N40" s="3793"/>
      <c r="O40" s="3793"/>
      <c r="P40" s="3793"/>
      <c r="Q40" s="3793"/>
      <c r="R40" s="3793"/>
      <c r="S40" s="3793"/>
      <c r="T40" s="3793"/>
      <c r="U40" s="3793"/>
      <c r="V40" s="3793"/>
      <c r="W40" s="3795"/>
      <c r="X40" s="3795"/>
      <c r="Y40" s="3795"/>
      <c r="Z40" s="3795"/>
      <c r="AA40" s="3795"/>
      <c r="AB40" s="3795"/>
      <c r="AC40" s="3795"/>
      <c r="AD40" s="3795"/>
      <c r="AE40" s="3795"/>
      <c r="AF40" s="3795"/>
      <c r="AG40" s="3797"/>
      <c r="AH40" s="3798"/>
      <c r="AI40" s="3799"/>
      <c r="AJ40" s="3800"/>
      <c r="AK40" s="3801"/>
      <c r="AL40" s="3801"/>
      <c r="AM40" s="3801"/>
      <c r="AN40" s="3801"/>
      <c r="AO40" s="3801"/>
      <c r="AP40" s="3802"/>
      <c r="AQ40" s="598"/>
      <c r="AR40" s="610"/>
    </row>
    <row r="41" spans="1:45" ht="15" customHeight="1">
      <c r="A41" s="3783"/>
      <c r="B41" s="3784"/>
      <c r="C41" s="3788"/>
      <c r="D41" s="3784"/>
      <c r="E41" s="598"/>
      <c r="F41" s="598"/>
      <c r="G41" s="3793"/>
      <c r="H41" s="3793"/>
      <c r="I41" s="3793"/>
      <c r="J41" s="3793"/>
      <c r="K41" s="3793"/>
      <c r="L41" s="3793"/>
      <c r="M41" s="3793"/>
      <c r="N41" s="3793"/>
      <c r="O41" s="3793"/>
      <c r="P41" s="3793"/>
      <c r="Q41" s="3793"/>
      <c r="R41" s="3793"/>
      <c r="S41" s="3793"/>
      <c r="T41" s="3793"/>
      <c r="U41" s="3793"/>
      <c r="V41" s="3793"/>
      <c r="W41" s="3795"/>
      <c r="X41" s="3795"/>
      <c r="Y41" s="3795"/>
      <c r="Z41" s="3795"/>
      <c r="AA41" s="3795"/>
      <c r="AB41" s="3795"/>
      <c r="AC41" s="3795"/>
      <c r="AD41" s="3795"/>
      <c r="AE41" s="3795"/>
      <c r="AF41" s="3795"/>
      <c r="AG41" s="3797"/>
      <c r="AH41" s="3798"/>
      <c r="AI41" s="3799"/>
      <c r="AJ41" s="3800"/>
      <c r="AK41" s="3801"/>
      <c r="AL41" s="3801"/>
      <c r="AM41" s="3801"/>
      <c r="AN41" s="3801"/>
      <c r="AO41" s="3801"/>
      <c r="AP41" s="3802"/>
      <c r="AQ41" s="598"/>
      <c r="AR41" s="610"/>
    </row>
    <row r="42" spans="1:45" ht="15" customHeight="1">
      <c r="A42" s="3783"/>
      <c r="B42" s="3784"/>
      <c r="C42" s="3788"/>
      <c r="D42" s="3784"/>
      <c r="E42" s="598"/>
      <c r="F42" s="598"/>
      <c r="G42" s="598"/>
      <c r="H42" s="598"/>
      <c r="I42" s="598"/>
      <c r="J42" s="598"/>
      <c r="K42" s="598"/>
      <c r="L42" s="598"/>
      <c r="M42" s="598"/>
      <c r="N42" s="605"/>
      <c r="O42" s="605"/>
      <c r="P42" s="605"/>
      <c r="Q42" s="621"/>
      <c r="R42" s="621"/>
      <c r="S42" s="621"/>
      <c r="T42" s="621"/>
      <c r="U42" s="621"/>
      <c r="V42" s="621"/>
      <c r="W42" s="621"/>
      <c r="X42" s="621"/>
      <c r="Y42" s="621"/>
      <c r="Z42" s="621"/>
      <c r="AA42" s="621"/>
      <c r="AB42" s="621"/>
      <c r="AC42" s="621"/>
      <c r="AD42" s="621"/>
      <c r="AE42" s="621"/>
      <c r="AF42" s="621"/>
      <c r="AG42" s="621"/>
      <c r="AH42" s="621"/>
      <c r="AI42" s="621" t="s">
        <v>1162</v>
      </c>
      <c r="AJ42" s="3837">
        <f>SUM(AJ37:AP41)</f>
        <v>0</v>
      </c>
      <c r="AK42" s="3837"/>
      <c r="AL42" s="3837"/>
      <c r="AM42" s="3837"/>
      <c r="AN42" s="3837"/>
      <c r="AO42" s="3837"/>
      <c r="AP42" s="3837"/>
      <c r="AQ42" s="605" t="s">
        <v>608</v>
      </c>
      <c r="AR42" s="610"/>
      <c r="AS42" s="598"/>
    </row>
    <row r="43" spans="1:45" ht="15" customHeight="1">
      <c r="A43" s="3783"/>
      <c r="B43" s="3784"/>
      <c r="C43" s="3788"/>
      <c r="D43" s="3784"/>
      <c r="E43" s="598"/>
      <c r="F43" s="598"/>
      <c r="G43" s="598"/>
      <c r="H43" s="598"/>
      <c r="I43" s="598"/>
      <c r="J43" s="598"/>
      <c r="K43" s="598"/>
      <c r="L43" s="598"/>
      <c r="M43" s="598"/>
      <c r="N43" s="605"/>
      <c r="O43" s="605"/>
      <c r="P43" s="605"/>
      <c r="Q43" s="621"/>
      <c r="R43" s="621"/>
      <c r="S43" s="621"/>
      <c r="T43" s="621"/>
      <c r="U43" s="621"/>
      <c r="V43" s="621"/>
      <c r="W43" s="621"/>
      <c r="X43" s="621"/>
      <c r="Y43" s="621"/>
      <c r="Z43" s="621"/>
      <c r="AA43" s="621"/>
      <c r="AB43" s="621"/>
      <c r="AC43" s="621"/>
      <c r="AD43" s="621"/>
      <c r="AE43" s="621"/>
      <c r="AF43" s="621"/>
      <c r="AG43" s="621"/>
      <c r="AH43" s="621"/>
      <c r="AI43" s="621"/>
      <c r="AJ43" s="624"/>
      <c r="AK43" s="624"/>
      <c r="AL43" s="624"/>
      <c r="AM43" s="624"/>
      <c r="AN43" s="624"/>
      <c r="AO43" s="624"/>
      <c r="AP43" s="624"/>
      <c r="AQ43" s="605"/>
      <c r="AR43" s="610"/>
      <c r="AS43" s="598"/>
    </row>
    <row r="44" spans="1:45" ht="15" customHeight="1">
      <c r="A44" s="3783"/>
      <c r="B44" s="3784"/>
      <c r="C44" s="3788"/>
      <c r="D44" s="3784"/>
      <c r="E44" s="598"/>
      <c r="F44" s="598"/>
      <c r="G44" s="605" t="s">
        <v>1163</v>
      </c>
      <c r="H44" s="605"/>
      <c r="I44" s="605"/>
      <c r="J44" s="605"/>
      <c r="K44" s="605"/>
      <c r="L44" s="605"/>
      <c r="M44" s="605"/>
      <c r="N44" s="605"/>
      <c r="O44" s="605"/>
      <c r="P44" s="605"/>
      <c r="Q44" s="605"/>
      <c r="R44" s="605"/>
      <c r="S44" s="605"/>
      <c r="T44" s="598"/>
      <c r="U44" s="598"/>
      <c r="V44" s="598"/>
      <c r="W44" s="598"/>
      <c r="X44" s="598"/>
      <c r="Y44" s="598"/>
      <c r="Z44" s="598"/>
      <c r="AA44" s="598"/>
      <c r="AB44" s="598"/>
      <c r="AC44" s="605"/>
      <c r="AD44" s="605"/>
      <c r="AE44" s="598"/>
      <c r="AF44" s="3834">
        <f>入力シート!C24</f>
        <v>13000000</v>
      </c>
      <c r="AG44" s="3834"/>
      <c r="AH44" s="3834"/>
      <c r="AI44" s="3834"/>
      <c r="AJ44" s="3834"/>
      <c r="AK44" s="3834"/>
      <c r="AL44" s="3834"/>
      <c r="AM44" s="3834"/>
      <c r="AN44" s="3834"/>
      <c r="AO44" s="605" t="s">
        <v>608</v>
      </c>
      <c r="AP44" s="605"/>
      <c r="AQ44" s="621"/>
      <c r="AR44" s="610"/>
      <c r="AS44" s="598"/>
    </row>
    <row r="45" spans="1:45" ht="15" customHeight="1">
      <c r="A45" s="3783"/>
      <c r="B45" s="3784"/>
      <c r="C45" s="3788"/>
      <c r="D45" s="3784"/>
      <c r="E45" s="598"/>
      <c r="F45" s="598"/>
      <c r="G45" s="605" t="s">
        <v>1164</v>
      </c>
      <c r="H45" s="605"/>
      <c r="I45" s="605"/>
      <c r="J45" s="605"/>
      <c r="K45" s="605"/>
      <c r="L45" s="605"/>
      <c r="M45" s="605"/>
      <c r="N45" s="605"/>
      <c r="O45" s="605"/>
      <c r="P45" s="605"/>
      <c r="Q45" s="605"/>
      <c r="R45" s="605"/>
      <c r="S45" s="605"/>
      <c r="T45" s="598"/>
      <c r="U45" s="598"/>
      <c r="V45" s="598"/>
      <c r="W45" s="598"/>
      <c r="X45" s="598"/>
      <c r="Y45" s="598"/>
      <c r="Z45" s="598"/>
      <c r="AA45" s="598"/>
      <c r="AB45" s="598"/>
      <c r="AC45" s="605"/>
      <c r="AD45" s="605"/>
      <c r="AE45" s="598"/>
      <c r="AF45" s="3835">
        <f>AJ42</f>
        <v>0</v>
      </c>
      <c r="AG45" s="3835"/>
      <c r="AH45" s="3835"/>
      <c r="AI45" s="3835"/>
      <c r="AJ45" s="3835"/>
      <c r="AK45" s="3835"/>
      <c r="AL45" s="3835"/>
      <c r="AM45" s="3835"/>
      <c r="AN45" s="3835"/>
      <c r="AO45" s="605" t="s">
        <v>608</v>
      </c>
      <c r="AP45" s="605"/>
      <c r="AQ45" s="621"/>
      <c r="AR45" s="610"/>
      <c r="AS45" s="598"/>
    </row>
    <row r="46" spans="1:45" ht="15" customHeight="1">
      <c r="A46" s="3783"/>
      <c r="B46" s="3784"/>
      <c r="C46" s="3788"/>
      <c r="D46" s="3784"/>
      <c r="E46" s="598"/>
      <c r="F46" s="598"/>
      <c r="G46" s="605" t="s">
        <v>1165</v>
      </c>
      <c r="H46" s="605"/>
      <c r="I46" s="605"/>
      <c r="J46" s="605"/>
      <c r="K46" s="605"/>
      <c r="L46" s="605"/>
      <c r="N46" s="605"/>
      <c r="O46" s="605"/>
      <c r="Q46" s="605" t="s">
        <v>1166</v>
      </c>
      <c r="R46" s="605"/>
      <c r="S46" s="605"/>
      <c r="T46" s="598"/>
      <c r="U46" s="598"/>
      <c r="V46" s="598"/>
      <c r="W46" s="598"/>
      <c r="X46" s="598"/>
      <c r="Y46" s="598"/>
      <c r="Z46" s="598"/>
      <c r="AA46" s="598"/>
      <c r="AB46" s="598"/>
      <c r="AC46" s="605"/>
      <c r="AD46" s="605"/>
      <c r="AE46" s="598"/>
      <c r="AF46" s="3835">
        <f>AF44+AF45</f>
        <v>13000000</v>
      </c>
      <c r="AG46" s="3835"/>
      <c r="AH46" s="3835"/>
      <c r="AI46" s="3835"/>
      <c r="AJ46" s="3835"/>
      <c r="AK46" s="3835"/>
      <c r="AL46" s="3835"/>
      <c r="AM46" s="3835"/>
      <c r="AN46" s="3835"/>
      <c r="AO46" s="605" t="s">
        <v>608</v>
      </c>
      <c r="AP46" s="605"/>
      <c r="AQ46" s="621"/>
      <c r="AR46" s="610"/>
      <c r="AS46" s="598"/>
    </row>
    <row r="47" spans="1:45" ht="15" customHeight="1">
      <c r="A47" s="3783"/>
      <c r="B47" s="3784"/>
      <c r="C47" s="3788"/>
      <c r="D47" s="3784"/>
      <c r="E47" s="598"/>
      <c r="F47" s="598"/>
      <c r="G47" s="605" t="s">
        <v>1167</v>
      </c>
      <c r="H47" s="605"/>
      <c r="I47" s="605"/>
      <c r="J47" s="605"/>
      <c r="K47" s="605"/>
      <c r="L47" s="605"/>
      <c r="M47" s="605"/>
      <c r="N47" s="605"/>
      <c r="O47" s="605"/>
      <c r="P47" s="605"/>
      <c r="Q47" s="605"/>
      <c r="R47" s="605"/>
      <c r="S47" s="605"/>
      <c r="T47" s="598"/>
      <c r="U47" s="598"/>
      <c r="V47" s="598"/>
      <c r="W47" s="598"/>
      <c r="X47" s="598"/>
      <c r="Y47" s="598"/>
      <c r="Z47" s="598"/>
      <c r="AA47" s="598"/>
      <c r="AB47" s="598"/>
      <c r="AC47" s="605"/>
      <c r="AD47" s="605"/>
      <c r="AE47" s="598"/>
      <c r="AF47" s="3836">
        <f>ROUND(AF45/AF44,2)*100</f>
        <v>0</v>
      </c>
      <c r="AG47" s="3836"/>
      <c r="AH47" s="3836"/>
      <c r="AI47" s="3836"/>
      <c r="AJ47" s="3836"/>
      <c r="AK47" s="3836"/>
      <c r="AL47" s="3836"/>
      <c r="AM47" s="3836"/>
      <c r="AN47" s="3836"/>
      <c r="AO47" s="605" t="s">
        <v>1168</v>
      </c>
      <c r="AP47" s="605"/>
      <c r="AQ47" s="621"/>
      <c r="AR47" s="610"/>
      <c r="AS47" s="598"/>
    </row>
    <row r="48" spans="1:45" ht="15" customHeight="1">
      <c r="A48" s="3783"/>
      <c r="B48" s="3784"/>
      <c r="C48" s="3789"/>
      <c r="D48" s="3790"/>
      <c r="E48" s="625"/>
      <c r="F48" s="625"/>
      <c r="G48" s="625" t="s">
        <v>1169</v>
      </c>
      <c r="H48" s="625"/>
      <c r="I48" s="625"/>
      <c r="J48" s="625"/>
      <c r="K48" s="625"/>
      <c r="L48" s="625"/>
      <c r="M48" s="625"/>
      <c r="N48" s="625"/>
      <c r="O48" s="625"/>
      <c r="P48" s="625"/>
      <c r="Q48" s="625"/>
      <c r="R48" s="625"/>
      <c r="S48" s="625"/>
      <c r="T48" s="625"/>
      <c r="U48" s="603"/>
      <c r="V48" s="603"/>
      <c r="W48" s="603"/>
      <c r="X48" s="603"/>
      <c r="Y48" s="626"/>
      <c r="Z48" s="626"/>
      <c r="AA48" s="626"/>
      <c r="AB48" s="626"/>
      <c r="AC48" s="627"/>
      <c r="AD48" s="627"/>
      <c r="AE48" s="627"/>
      <c r="AF48" s="627"/>
      <c r="AG48" s="627"/>
      <c r="AH48" s="627"/>
      <c r="AI48" s="627"/>
      <c r="AJ48" s="627"/>
      <c r="AK48" s="627"/>
      <c r="AL48" s="627"/>
      <c r="AM48" s="627"/>
      <c r="AN48" s="627"/>
      <c r="AO48" s="627"/>
      <c r="AP48" s="627"/>
      <c r="AQ48" s="627"/>
      <c r="AR48" s="628"/>
      <c r="AS48" s="598"/>
    </row>
    <row r="49" spans="1:45" ht="15" customHeight="1">
      <c r="A49" s="3783"/>
      <c r="B49" s="3784"/>
      <c r="C49" s="3803" t="s">
        <v>172</v>
      </c>
      <c r="D49" s="3804"/>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600"/>
      <c r="AS49" s="605"/>
    </row>
    <row r="50" spans="1:45" ht="15" customHeight="1">
      <c r="A50" s="3783"/>
      <c r="B50" s="3784"/>
      <c r="C50" s="3788"/>
      <c r="D50" s="3784"/>
      <c r="E50" s="3806" t="s">
        <v>1170</v>
      </c>
      <c r="F50" s="3791"/>
      <c r="G50" s="3791"/>
      <c r="H50" s="3791"/>
      <c r="I50" s="3791"/>
      <c r="J50" s="3791"/>
      <c r="K50" s="3791"/>
      <c r="L50" s="605" t="s">
        <v>1149</v>
      </c>
      <c r="M50" s="605"/>
      <c r="N50" s="605"/>
      <c r="O50" s="605"/>
      <c r="P50" s="605"/>
      <c r="Q50" s="605"/>
      <c r="R50" s="605"/>
      <c r="S50" s="605"/>
      <c r="T50" s="605"/>
      <c r="U50" s="605"/>
      <c r="V50" s="605"/>
      <c r="W50" s="605"/>
      <c r="X50" s="605"/>
      <c r="Y50" s="629" t="s">
        <v>678</v>
      </c>
      <c r="Z50" s="3791"/>
      <c r="AA50" s="3791"/>
      <c r="AB50" s="619" t="s">
        <v>5</v>
      </c>
      <c r="AC50" s="3791"/>
      <c r="AD50" s="3791"/>
      <c r="AE50" s="619" t="s">
        <v>1153</v>
      </c>
      <c r="AF50" s="3791"/>
      <c r="AG50" s="3791"/>
      <c r="AH50" s="619" t="s">
        <v>1154</v>
      </c>
      <c r="AI50" s="598"/>
      <c r="AJ50" s="619"/>
      <c r="AK50" s="598"/>
      <c r="AL50" s="619"/>
      <c r="AM50" s="598"/>
      <c r="AN50" s="598"/>
      <c r="AO50" s="598"/>
      <c r="AP50" s="598"/>
      <c r="AQ50" s="598"/>
      <c r="AR50" s="630"/>
      <c r="AS50" s="605"/>
    </row>
    <row r="51" spans="1:45" ht="15" customHeight="1">
      <c r="A51" s="3783"/>
      <c r="B51" s="3784"/>
      <c r="C51" s="3788"/>
      <c r="D51" s="3784"/>
      <c r="E51" s="605"/>
      <c r="F51" s="605"/>
      <c r="G51" s="605"/>
      <c r="H51" s="605"/>
      <c r="I51" s="605"/>
      <c r="J51" s="605"/>
      <c r="K51" s="605"/>
      <c r="L51" s="605" t="s">
        <v>1171</v>
      </c>
      <c r="M51" s="605"/>
      <c r="N51" s="605"/>
      <c r="O51" s="605"/>
      <c r="P51" s="605"/>
      <c r="Q51" s="605" t="s">
        <v>1172</v>
      </c>
      <c r="R51" s="605"/>
      <c r="S51" s="605"/>
      <c r="T51" s="605"/>
      <c r="U51" s="605"/>
      <c r="V51" s="605"/>
      <c r="W51" s="605"/>
      <c r="X51" s="605"/>
      <c r="Y51" s="598"/>
      <c r="Z51" s="598"/>
      <c r="AA51" s="605"/>
      <c r="AB51" s="605"/>
      <c r="AC51" s="605"/>
      <c r="AD51" s="605"/>
      <c r="AE51" s="605"/>
      <c r="AF51" s="605"/>
      <c r="AG51" s="605"/>
      <c r="AH51" s="605"/>
      <c r="AI51" s="605"/>
      <c r="AJ51" s="605"/>
      <c r="AK51" s="605"/>
      <c r="AL51" s="605"/>
      <c r="AM51" s="605"/>
      <c r="AN51" s="605"/>
      <c r="AO51" s="605"/>
      <c r="AP51" s="605"/>
      <c r="AQ51" s="605"/>
      <c r="AR51" s="630"/>
      <c r="AS51" s="605"/>
    </row>
    <row r="52" spans="1:45" ht="15" customHeight="1">
      <c r="A52" s="3783"/>
      <c r="B52" s="3784"/>
      <c r="C52" s="3788"/>
      <c r="D52" s="3784"/>
      <c r="E52" s="605"/>
      <c r="F52" s="605"/>
      <c r="G52" s="605"/>
      <c r="H52" s="605"/>
      <c r="I52" s="605"/>
      <c r="J52" s="598"/>
      <c r="K52" s="598"/>
      <c r="L52" s="605"/>
      <c r="M52" s="605"/>
      <c r="N52" s="605"/>
      <c r="O52" s="605"/>
      <c r="P52" s="605"/>
      <c r="Q52" s="605"/>
      <c r="R52" s="605"/>
      <c r="S52" s="605"/>
      <c r="T52" s="605"/>
      <c r="U52" s="605"/>
      <c r="V52" s="605"/>
      <c r="W52" s="605"/>
      <c r="X52" s="605"/>
      <c r="Y52" s="3779" t="s">
        <v>1173</v>
      </c>
      <c r="Z52" s="3779"/>
      <c r="AA52" s="3779"/>
      <c r="AB52" s="3779"/>
      <c r="AC52" s="3779"/>
      <c r="AD52" s="3779"/>
      <c r="AE52" s="603"/>
      <c r="AF52" s="3763"/>
      <c r="AG52" s="3763"/>
      <c r="AH52" s="3763"/>
      <c r="AI52" s="3763"/>
      <c r="AJ52" s="3763"/>
      <c r="AK52" s="3763"/>
      <c r="AL52" s="3763"/>
      <c r="AM52" s="3763"/>
      <c r="AN52" s="3763"/>
      <c r="AO52" s="3763"/>
      <c r="AP52" s="598"/>
      <c r="AQ52" s="598"/>
      <c r="AR52" s="630"/>
      <c r="AS52" s="605"/>
    </row>
    <row r="53" spans="1:45" ht="15" customHeight="1" thickBot="1">
      <c r="A53" s="3785"/>
      <c r="B53" s="3786"/>
      <c r="C53" s="3805"/>
      <c r="D53" s="378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2"/>
      <c r="AD53" s="632"/>
      <c r="AE53" s="632"/>
      <c r="AF53" s="632"/>
      <c r="AG53" s="632"/>
      <c r="AH53" s="632"/>
      <c r="AI53" s="632"/>
      <c r="AJ53" s="632"/>
      <c r="AK53" s="632"/>
      <c r="AL53" s="632"/>
      <c r="AM53" s="632"/>
      <c r="AN53" s="632"/>
      <c r="AO53" s="632"/>
      <c r="AP53" s="632"/>
      <c r="AQ53" s="632"/>
      <c r="AR53" s="633"/>
      <c r="AS53" s="605"/>
    </row>
    <row r="54" spans="1:45" ht="15" customHeight="1"/>
    <row r="55" spans="1:45" ht="15" customHeight="1">
      <c r="N55" s="3816" t="s">
        <v>1174</v>
      </c>
      <c r="O55" s="3817"/>
      <c r="P55" s="3807"/>
      <c r="Q55" s="3807"/>
      <c r="R55" s="3808"/>
      <c r="S55" s="3818" t="s">
        <v>1175</v>
      </c>
      <c r="T55" s="3819"/>
      <c r="U55" s="3807"/>
      <c r="V55" s="3807"/>
      <c r="W55" s="3808"/>
      <c r="AA55" s="3820" t="s">
        <v>1176</v>
      </c>
      <c r="AB55" s="3821"/>
      <c r="AC55" s="3821"/>
      <c r="AD55" s="3821"/>
      <c r="AE55" s="3822"/>
      <c r="AF55" s="3826" t="s">
        <v>1177</v>
      </c>
      <c r="AG55" s="3827"/>
      <c r="AH55" s="3827"/>
      <c r="AI55" s="3827"/>
      <c r="AJ55" s="3828"/>
      <c r="AK55" s="3826" t="s">
        <v>1178</v>
      </c>
      <c r="AL55" s="3827"/>
      <c r="AM55" s="3827"/>
      <c r="AN55" s="3827"/>
      <c r="AO55" s="3828"/>
    </row>
    <row r="56" spans="1:45" ht="15" customHeight="1">
      <c r="N56" s="3812"/>
      <c r="O56" s="3813"/>
      <c r="P56" s="3813"/>
      <c r="Q56" s="3813"/>
      <c r="R56" s="3814"/>
      <c r="S56" s="3832" t="s">
        <v>1179</v>
      </c>
      <c r="T56" s="3833"/>
      <c r="U56" s="3813"/>
      <c r="V56" s="3813"/>
      <c r="W56" s="3814"/>
      <c r="AA56" s="3823"/>
      <c r="AB56" s="3824"/>
      <c r="AC56" s="3824"/>
      <c r="AD56" s="3824"/>
      <c r="AE56" s="3825"/>
      <c r="AF56" s="3829"/>
      <c r="AG56" s="3830"/>
      <c r="AH56" s="3830"/>
      <c r="AI56" s="3830"/>
      <c r="AJ56" s="3831"/>
      <c r="AK56" s="3829"/>
      <c r="AL56" s="3830"/>
      <c r="AM56" s="3830"/>
      <c r="AN56" s="3830"/>
      <c r="AO56" s="3831"/>
    </row>
    <row r="57" spans="1:45" ht="15" customHeight="1">
      <c r="N57" s="3775"/>
      <c r="O57" s="3776"/>
      <c r="P57" s="3807"/>
      <c r="Q57" s="3807"/>
      <c r="R57" s="3808"/>
      <c r="S57" s="3775"/>
      <c r="T57" s="3776"/>
      <c r="U57" s="3807"/>
      <c r="V57" s="3807"/>
      <c r="W57" s="3808"/>
      <c r="AA57" s="3775"/>
      <c r="AB57" s="3776"/>
      <c r="AC57" s="3776"/>
      <c r="AD57" s="3776"/>
      <c r="AE57" s="3777"/>
      <c r="AF57" s="3775"/>
      <c r="AG57" s="3776"/>
      <c r="AH57" s="3776"/>
      <c r="AI57" s="3776"/>
      <c r="AJ57" s="3777"/>
      <c r="AK57" s="3775"/>
      <c r="AL57" s="3776"/>
      <c r="AM57" s="3776"/>
      <c r="AN57" s="3776"/>
      <c r="AO57" s="3777"/>
    </row>
    <row r="58" spans="1:45" ht="15" customHeight="1">
      <c r="N58" s="3809"/>
      <c r="O58" s="3810"/>
      <c r="P58" s="3810"/>
      <c r="Q58" s="3810"/>
      <c r="R58" s="3811"/>
      <c r="S58" s="3809"/>
      <c r="T58" s="3810"/>
      <c r="U58" s="3810"/>
      <c r="V58" s="3810"/>
      <c r="W58" s="3811"/>
      <c r="AA58" s="3806"/>
      <c r="AB58" s="3791"/>
      <c r="AC58" s="3791"/>
      <c r="AD58" s="3791"/>
      <c r="AE58" s="3815"/>
      <c r="AF58" s="3806"/>
      <c r="AG58" s="3791"/>
      <c r="AH58" s="3791"/>
      <c r="AI58" s="3791"/>
      <c r="AJ58" s="3815"/>
      <c r="AK58" s="3806"/>
      <c r="AL58" s="3791"/>
      <c r="AM58" s="3791"/>
      <c r="AN58" s="3791"/>
      <c r="AO58" s="3815"/>
    </row>
    <row r="59" spans="1:45" ht="5.0999999999999996" customHeight="1">
      <c r="N59" s="3809"/>
      <c r="O59" s="3810"/>
      <c r="P59" s="3810"/>
      <c r="Q59" s="3810"/>
      <c r="R59" s="3811"/>
      <c r="S59" s="3809"/>
      <c r="T59" s="3810"/>
      <c r="U59" s="3810"/>
      <c r="V59" s="3810"/>
      <c r="W59" s="3811"/>
      <c r="AA59" s="3806"/>
      <c r="AB59" s="3791"/>
      <c r="AC59" s="3791"/>
      <c r="AD59" s="3791"/>
      <c r="AE59" s="3815"/>
      <c r="AF59" s="3806"/>
      <c r="AG59" s="3791"/>
      <c r="AH59" s="3791"/>
      <c r="AI59" s="3791"/>
      <c r="AJ59" s="3815"/>
      <c r="AK59" s="3806"/>
      <c r="AL59" s="3791"/>
      <c r="AM59" s="3791"/>
      <c r="AN59" s="3791"/>
      <c r="AO59" s="3815"/>
    </row>
    <row r="60" spans="1:45" ht="15" customHeight="1">
      <c r="N60" s="3812"/>
      <c r="O60" s="3813"/>
      <c r="P60" s="3813"/>
      <c r="Q60" s="3813"/>
      <c r="R60" s="3814"/>
      <c r="S60" s="3812"/>
      <c r="T60" s="3813"/>
      <c r="U60" s="3813"/>
      <c r="V60" s="3813"/>
      <c r="W60" s="3814"/>
      <c r="AA60" s="3778"/>
      <c r="AB60" s="3779"/>
      <c r="AC60" s="3779"/>
      <c r="AD60" s="3779"/>
      <c r="AE60" s="3780"/>
      <c r="AF60" s="3778"/>
      <c r="AG60" s="3779"/>
      <c r="AH60" s="3779"/>
      <c r="AI60" s="3779"/>
      <c r="AJ60" s="3780"/>
      <c r="AK60" s="3778"/>
      <c r="AL60" s="3779"/>
      <c r="AM60" s="3779"/>
      <c r="AN60" s="3779"/>
      <c r="AO60" s="3780"/>
    </row>
  </sheetData>
  <mergeCells count="105">
    <mergeCell ref="N57:R60"/>
    <mergeCell ref="S57:W60"/>
    <mergeCell ref="AA57:AE60"/>
    <mergeCell ref="AF57:AJ60"/>
    <mergeCell ref="AK57:AO60"/>
    <mergeCell ref="J5:L5"/>
    <mergeCell ref="AF52:AO52"/>
    <mergeCell ref="N55:R56"/>
    <mergeCell ref="S55:W55"/>
    <mergeCell ref="AA55:AE56"/>
    <mergeCell ref="AF55:AJ56"/>
    <mergeCell ref="AK55:AO56"/>
    <mergeCell ref="S56:W56"/>
    <mergeCell ref="AF44:AN44"/>
    <mergeCell ref="AF45:AN45"/>
    <mergeCell ref="AF46:AN46"/>
    <mergeCell ref="AF47:AN47"/>
    <mergeCell ref="AJ41:AP41"/>
    <mergeCell ref="AJ42:AP42"/>
    <mergeCell ref="W39:AA39"/>
    <mergeCell ref="AB39:AF39"/>
    <mergeCell ref="AG39:AI39"/>
    <mergeCell ref="AJ39:AP39"/>
    <mergeCell ref="G40:M40"/>
    <mergeCell ref="C49:D53"/>
    <mergeCell ref="E50:K50"/>
    <mergeCell ref="Z50:AA50"/>
    <mergeCell ref="AC50:AD50"/>
    <mergeCell ref="AF50:AG50"/>
    <mergeCell ref="Y52:AD52"/>
    <mergeCell ref="N41:V41"/>
    <mergeCell ref="W41:AA41"/>
    <mergeCell ref="AB41:AF41"/>
    <mergeCell ref="AG41:AI41"/>
    <mergeCell ref="AA25:AB25"/>
    <mergeCell ref="G26:AQ32"/>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A8:G8"/>
    <mergeCell ref="B10:AQ18"/>
    <mergeCell ref="C19:G19"/>
    <mergeCell ref="I19:J19"/>
    <mergeCell ref="L19:Q19"/>
    <mergeCell ref="R19:AQ19"/>
    <mergeCell ref="AG5:AH5"/>
    <mergeCell ref="AI5:AK5"/>
    <mergeCell ref="H6:I6"/>
    <mergeCell ref="J6:M6"/>
    <mergeCell ref="A7:G7"/>
    <mergeCell ref="H7:AR7"/>
    <mergeCell ref="A2:AR2"/>
    <mergeCell ref="A3:G3"/>
    <mergeCell ref="H3:T3"/>
    <mergeCell ref="U3:AA3"/>
    <mergeCell ref="AB3:AR3"/>
    <mergeCell ref="AB4:AR4"/>
    <mergeCell ref="A5:G6"/>
    <mergeCell ref="H5:I5"/>
    <mergeCell ref="O5:P5"/>
    <mergeCell ref="Q5:S5"/>
    <mergeCell ref="U5:V5"/>
    <mergeCell ref="W5:Y5"/>
    <mergeCell ref="AA5:AB5"/>
    <mergeCell ref="AC5:AE5"/>
    <mergeCell ref="A4:G4"/>
    <mergeCell ref="H4:I4"/>
    <mergeCell ref="J4:L4"/>
    <mergeCell ref="M4:N4"/>
    <mergeCell ref="O4:T4"/>
    <mergeCell ref="U4:AA4"/>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#REF!</xm:f>
          </x14:formula1>
          <xm:sqref>JM5:JN5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WVS5:WVT5 WLW5:WLX5 WCA5:WCB5 VSE5:VSF5 VII5:VIJ5 UYM5:UYN5 UOQ5:UOR5 UEU5:UEV5 TUY5:TUZ5 TLC5:TLD5 TBG5:TBH5 SRK5:SRL5 SHO5:SHP5 RXS5:RXT5 RNW5:RNX5 REA5:REB5 QUE5:QUF5 QKI5:QKJ5 QAM5:QAN5 PQQ5:PQR5 PGU5:PGV5 OWY5:OWZ5 ONC5:OND5 ODG5:ODH5 NTK5:NTL5 NJO5:NJP5 MZS5:MZT5 MPW5:MPX5 MGA5:MGB5 LWE5:LWF5 LMI5:LMJ5 LCM5:LCN5 KSQ5:KSR5 KIU5:KIV5 JYY5:JYZ5 JPC5:JPD5 JFG5:JFH5 IVK5:IVL5 ILO5:ILP5 IBS5:IBT5 HRW5:HRX5 HIA5:HIB5 GYE5:GYF5 GOI5:GOJ5 GEM5:GEN5 FUQ5:FUR5 FKU5:FKV5 FAY5:FAZ5 ERC5:ERD5 EHG5:EHH5 DXK5:DXL5 DNO5:DNP5 DDS5:DDT5 CTW5:CTX5 CKA5:CKB5 CAE5:CAF5 BQI5:BQJ5 BGM5:BGN5 AWQ5:AWR5 AMU5:AMV5 ACY5:ACZ5 TC5:TD5 JG5:JH5 O5:P5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WVQ4:WVR4 WLU4:WLV4 WBY4:WBZ4 VSC4:VSD4 VIG4:VIH4 UYK4:UYL4 UOO4:UOP4 UES4:UET4 TUW4:TUX4 TLA4:TLB4 TBE4:TBF4 SRI4:SRJ4 SHM4:SHN4 RXQ4:RXR4 RNU4:RNV4 RDY4:RDZ4 QUC4:QUD4 QKG4:QKH4 QAK4:QAL4 PQO4:PQP4 PGS4:PGT4 OWW4:OWX4 ONA4:ONB4 ODE4:ODF4 NTI4:NTJ4 NJM4:NJN4 MZQ4:MZR4 MPU4:MPV4 MFY4:MFZ4 LWC4:LWD4 LMG4:LMH4 LCK4:LCL4 KSO4:KSP4 KIS4:KIT4 JYW4:JYX4 JPA4:JPB4 JFE4:JFF4 IVI4:IVJ4 ILM4:ILN4 IBQ4:IBR4 HRU4:HRV4 HHY4:HHZ4 GYC4:GYD4 GOG4:GOH4 GEK4:GEL4 FUO4:FUP4 FKS4:FKT4 FAW4:FAX4 ERA4:ERB4 EHE4:EHF4 DXI4:DXJ4 DNM4:DNN4 DDQ4:DDR4 CTU4:CTV4 CJY4:CJZ4 CAC4:CAD4 BQG4:BQH4 BGK4:BGL4 AWO4:AWP4 AMS4:AMT4 ACW4:ACX4 TA4:TB4 JE4:JF4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AC20:AD20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WVL4:WVM5 WVP6:WVQ6 WLP4:WLQ5 WLT6:WLU6 WBT4:WBU5 WBX6:WBY6 VRX4:VRY5 VSB6:VSC6 VIB4:VIC5 VIF6:VIG6 UYF4:UYG5 UYJ6:UYK6 UOJ4:UOK5 UON6:UOO6 UEN4:UEO5 UER6:UES6 TUR4:TUS5 TUV6:TUW6 TKV4:TKW5 TKZ6:TLA6 TAZ4:TBA5 TBD6:TBE6 SRD4:SRE5 SRH6:SRI6 SHH4:SHI5 SHL6:SHM6 RXL4:RXM5 RXP6:RXQ6 RNP4:RNQ5 RNT6:RNU6 RDT4:RDU5 RDX6:RDY6 QTX4:QTY5 QUB6:QUC6 QKB4:QKC5 QKF6:QKG6 QAF4:QAG5 QAJ6:QAK6 PQJ4:PQK5 PQN6:PQO6 PGN4:PGO5 PGR6:PGS6 OWR4:OWS5 OWV6:OWW6 OMV4:OMW5 OMZ6:ONA6 OCZ4:ODA5 ODD6:ODE6 NTD4:NTE5 NTH6:NTI6 NJH4:NJI5 NJL6:NJM6 MZL4:MZM5 MZP6:MZQ6 MPP4:MPQ5 MPT6:MPU6 MFT4:MFU5 MFX6:MFY6 LVX4:LVY5 LWB6:LWC6 LMB4:LMC5 LMF6:LMG6 LCF4:LCG5 LCJ6:LCK6 KSJ4:KSK5 KSN6:KSO6 KIN4:KIO5 KIR6:KIS6 JYR4:JYS5 JYV6:JYW6 JOV4:JOW5 JOZ6:JPA6 JEZ4:JFA5 JFD6:JFE6 IVD4:IVE5 IVH6:IVI6 ILH4:ILI5 ILL6:ILM6 IBL4:IBM5 IBP6:IBQ6 HRP4:HRQ5 HRT6:HRU6 HHT4:HHU5 HHX6:HHY6 GXX4:GXY5 GYB6:GYC6 GOB4:GOC5 GOF6:GOG6 GEF4:GEG5 GEJ6:GEK6 FUJ4:FUK5 FUN6:FUO6 FKN4:FKO5 FKR6:FKS6 FAR4:FAS5 FAV6:FAW6 EQV4:EQW5 EQZ6:ERA6 EGZ4:EHA5 EHD6:EHE6 DXD4:DXE5 DXH6:DXI6 DNH4:DNI5 DNL6:DNM6 DDL4:DDM5 DDP6:DDQ6 CTP4:CTQ5 CTT6:CTU6 CJT4:CJU5 CJX6:CJY6 BZX4:BZY5 CAB6:CAC6 BQB4:BQC5 BQF6:BQG6 BGF4:BGG5 BGJ6:BGK6 AWJ4:AWK5 AWN6:AWO6 AMN4:AMO5 AMR6:AMS6 ACR4:ACS5 ACV6:ACW6 SV4:SW5 SZ6:TA6 IZ4:JA5 JD6:JE6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Q20:R20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WWK5:WWL5 WMO5:WMP5 WCS5:WCT5 VSW5:VSX5 VJA5:VJB5 UZE5:UZF5 UPI5:UPJ5 UFM5:UFN5 TVQ5:TVR5 TLU5:TLV5 TBY5:TBZ5 SSC5:SSD5 SIG5:SIH5 RYK5:RYL5 ROO5:ROP5 RES5:RET5 QUW5:QUX5 QLA5:QLB5 QBE5:QBF5 PRI5:PRJ5 PHM5:PHN5 OXQ5:OXR5 ONU5:ONV5 ODY5:ODZ5 NUC5:NUD5 NKG5:NKH5 NAK5:NAL5 MQO5:MQP5 MGS5:MGT5 LWW5:LWX5 LNA5:LNB5 LDE5:LDF5 KTI5:KTJ5 KJM5:KJN5 JZQ5:JZR5 JPU5:JPV5 JFY5:JFZ5 IWC5:IWD5 IMG5:IMH5 ICK5:ICL5 HSO5:HSP5 HIS5:HIT5 GYW5:GYX5 GPA5:GPB5 GFE5:GFF5 FVI5:FVJ5 FLM5:FLN5 FBQ5:FBR5 ERU5:ERV5 EHY5:EHZ5 DYC5:DYD5 DOG5:DOH5 DEK5:DEL5 CUO5:CUP5 CKS5:CKT5 CAW5:CAX5 BRA5:BRB5 BHE5:BHF5 AXI5:AXJ5 ANM5:ANN5 ADQ5:ADR5 TU5:TV5 JY5:JZ5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WWE5:WWF5 WMI5:WMJ5 WCM5:WCN5 VSQ5:VSR5 VIU5:VIV5 UYY5:UYZ5 UPC5:UPD5 UFG5:UFH5 TVK5:TVL5 TLO5:TLP5 TBS5:TBT5 SRW5:SRX5 SIA5:SIB5 RYE5:RYF5 ROI5:ROJ5 REM5:REN5 QUQ5:QUR5 QKU5:QKV5 QAY5:QAZ5 PRC5:PRD5 PHG5:PHH5 OXK5:OXL5 ONO5:ONP5 ODS5:ODT5 NTW5:NTX5 NKA5:NKB5 NAE5:NAF5 MQI5:MQJ5 MGM5:MGN5 LWQ5:LWR5 LMU5:LMV5 LCY5:LCZ5 KTC5:KTD5 KJG5:KJH5 JZK5:JZL5 JPO5:JPP5 JFS5:JFT5 IVW5:IVX5 IMA5:IMB5 ICE5:ICF5 HSI5:HSJ5 HIM5:HIN5 GYQ5:GYR5 GOU5:GOV5 GEY5:GEZ5 FVC5:FVD5 FLG5:FLH5 FBK5:FBL5 ERO5:ERP5 EHS5:EHT5 DXW5:DXX5 DOA5:DOB5 DEE5:DEF5 CUI5:CUJ5 CKM5:CKN5 CAQ5:CAR5 BQU5:BQV5 BGY5:BGZ5 AXC5:AXD5 ANG5:ANH5 ADK5:ADL5 TO5:TP5 JS5:JT5 AA5:AB5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WVY5:WVZ5 WMC5:WMD5 WCG5:WCH5 VSK5:VSL5 VIO5:VIP5 UYS5:UYT5 UOW5:UOX5 UFA5:UFB5 TVE5:TVF5 TLI5:TLJ5 TBM5:TBN5 SRQ5:SRR5 SHU5:SHV5 RXY5:RXZ5 ROC5:ROD5 REG5:REH5 QUK5:QUL5 QKO5:QKP5 QAS5:QAT5 PQW5:PQX5 PHA5:PHB5 OXE5:OXF5 ONI5:ONJ5 ODM5:ODN5 NTQ5:NTR5 NJU5:NJV5 MZY5:MZZ5 MQC5:MQD5 MGG5:MGH5 LWK5:LWL5 LMO5:LMP5 LCS5:LCT5 KSW5:KSX5 KJA5:KJB5 JZE5:JZF5 JPI5:JPJ5 JFM5:JFN5 IVQ5:IVR5 ILU5:ILV5 IBY5:IBZ5 HSC5:HSD5 HIG5:HIH5 GYK5:GYL5 GOO5:GOP5 GES5:GET5 FUW5:FUX5 FLA5:FLB5 FBE5:FBF5 ERI5:ERJ5 EHM5:EHN5 DXQ5:DXR5 DNU5:DNV5 DDY5:DDZ5 CUC5:CUD5 CKG5:CKH5 CAK5:CAL5 BQO5:BQP5 BGS5:BGT5 AWW5:AWX5 ANA5:ANB5 ADE5:ADF5 TI5:TJ5 U5:V5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5"/>
  <sheetViews>
    <sheetView view="pageBreakPreview" zoomScaleNormal="85" zoomScaleSheetLayoutView="100" workbookViewId="0">
      <selection activeCell="H4" sqref="H4:I4"/>
    </sheetView>
  </sheetViews>
  <sheetFormatPr defaultColWidth="9.6640625" defaultRowHeight="13.2"/>
  <cols>
    <col min="1" max="1" width="2.88671875" style="780" customWidth="1"/>
    <col min="2" max="2" width="22.88671875" style="780" customWidth="1"/>
    <col min="3" max="3" width="12.88671875" style="780" customWidth="1"/>
    <col min="4" max="5" width="4.88671875" style="780" customWidth="1"/>
    <col min="6" max="7" width="5.88671875" style="780" customWidth="1"/>
    <col min="8" max="8" width="12.88671875" style="780" customWidth="1"/>
    <col min="9" max="9" width="15.88671875" style="780" customWidth="1"/>
    <col min="10" max="10" width="3.88671875" style="780" customWidth="1"/>
    <col min="11" max="11" width="2.88671875" style="780" customWidth="1"/>
    <col min="12" max="16384" width="9.6640625" style="780"/>
  </cols>
  <sheetData>
    <row r="1" spans="2:11" ht="6.6" customHeight="1">
      <c r="B1" s="785"/>
      <c r="C1" s="782"/>
      <c r="D1" s="783"/>
      <c r="E1" s="783"/>
      <c r="F1" s="783"/>
      <c r="G1" s="784"/>
      <c r="H1" s="784"/>
      <c r="I1" s="784"/>
      <c r="J1" s="782"/>
      <c r="K1" s="783"/>
    </row>
    <row r="2" spans="2:11" ht="23.1" customHeight="1">
      <c r="B2" s="2171" t="s">
        <v>1422</v>
      </c>
      <c r="C2" s="2172"/>
      <c r="D2" s="2172"/>
      <c r="E2" s="2172"/>
      <c r="F2" s="2172"/>
      <c r="G2" s="2172"/>
      <c r="H2" s="2172"/>
      <c r="I2" s="2172"/>
      <c r="J2" s="2172"/>
      <c r="K2" s="787"/>
    </row>
    <row r="3" spans="2:11" ht="7.5" customHeight="1">
      <c r="B3" s="832"/>
      <c r="C3" s="832"/>
      <c r="D3" s="832"/>
      <c r="E3" s="832"/>
      <c r="F3" s="832"/>
      <c r="G3" s="832"/>
      <c r="H3" s="832"/>
      <c r="I3" s="832"/>
      <c r="J3" s="832"/>
    </row>
    <row r="4" spans="2:11" s="855" customFormat="1" ht="20.100000000000001" customHeight="1">
      <c r="B4" s="788"/>
      <c r="C4" s="788"/>
      <c r="D4" s="788"/>
      <c r="E4" s="788"/>
      <c r="F4" s="788"/>
      <c r="G4" s="788"/>
      <c r="H4" s="2203">
        <v>45413</v>
      </c>
      <c r="I4" s="2203"/>
      <c r="J4" s="1892"/>
      <c r="K4" s="786"/>
    </row>
    <row r="5" spans="2:11" s="855" customFormat="1" ht="20.100000000000001" customHeight="1">
      <c r="B5" s="839" t="str">
        <f>入力シート!C5</f>
        <v>久留米市長</v>
      </c>
      <c r="C5" s="791" t="s">
        <v>2088</v>
      </c>
      <c r="D5" s="786"/>
      <c r="E5" s="786"/>
      <c r="F5" s="786"/>
      <c r="G5" s="786"/>
      <c r="H5" s="786"/>
      <c r="I5" s="786"/>
      <c r="J5" s="786"/>
      <c r="K5" s="786"/>
    </row>
    <row r="6" spans="2:11" s="855" customFormat="1" ht="10.35" customHeight="1">
      <c r="B6" s="790"/>
      <c r="C6" s="790"/>
      <c r="D6" s="788"/>
      <c r="E6" s="788"/>
      <c r="F6" s="788"/>
      <c r="G6" s="788"/>
      <c r="H6" s="788"/>
      <c r="I6" s="788"/>
      <c r="J6" s="788"/>
      <c r="K6" s="789"/>
    </row>
    <row r="7" spans="2:11" s="855" customFormat="1" ht="20.100000000000001" customHeight="1">
      <c r="B7" s="788"/>
      <c r="C7" s="788"/>
      <c r="D7" s="2173" t="s">
        <v>1404</v>
      </c>
      <c r="E7" s="2173"/>
      <c r="F7" s="2173" t="s">
        <v>1417</v>
      </c>
      <c r="G7" s="2173"/>
      <c r="H7" s="2174" t="str">
        <f>入力シート!C25</f>
        <v>久留米市〇〇町１２３</v>
      </c>
      <c r="I7" s="2174"/>
      <c r="J7" s="2174"/>
      <c r="K7" s="789"/>
    </row>
    <row r="8" spans="2:11" s="855" customFormat="1" ht="20.100000000000001" customHeight="1">
      <c r="B8" s="788"/>
      <c r="C8" s="788"/>
      <c r="D8" s="788"/>
      <c r="E8" s="788"/>
      <c r="F8" s="2173" t="s">
        <v>1405</v>
      </c>
      <c r="G8" s="2173"/>
      <c r="H8" s="2174" t="str">
        <f>入力シート!C26</f>
        <v>(株）○○○○建設</v>
      </c>
      <c r="I8" s="2174"/>
      <c r="J8" s="2174"/>
      <c r="K8" s="789"/>
    </row>
    <row r="9" spans="2:11" s="855" customFormat="1" ht="20.100000000000001" customHeight="1">
      <c r="B9" s="788"/>
      <c r="C9" s="788"/>
      <c r="D9" s="788"/>
      <c r="E9" s="788"/>
      <c r="F9" s="2173" t="s">
        <v>1418</v>
      </c>
      <c r="G9" s="2173"/>
      <c r="H9" s="2174" t="str">
        <f>入力シート!C27</f>
        <v>代表取締役　久留米一郎</v>
      </c>
      <c r="I9" s="2174"/>
      <c r="J9" s="786" t="s">
        <v>1391</v>
      </c>
      <c r="K9" s="789"/>
    </row>
    <row r="10" spans="2:11" s="855" customFormat="1" ht="20.100000000000001" customHeight="1">
      <c r="B10" s="788"/>
      <c r="C10" s="788"/>
      <c r="D10" s="788"/>
      <c r="E10" s="788"/>
      <c r="F10" s="2173" t="s">
        <v>1378</v>
      </c>
      <c r="G10" s="2173"/>
      <c r="H10" s="2174" t="str">
        <f>入力シート!C28</f>
        <v>0942-12-○○○○</v>
      </c>
      <c r="I10" s="2174"/>
      <c r="J10" s="2174"/>
      <c r="K10" s="789"/>
    </row>
    <row r="11" spans="2:11" s="855" customFormat="1" ht="10.35" customHeight="1">
      <c r="B11" s="788"/>
      <c r="C11" s="788"/>
      <c r="D11" s="788"/>
      <c r="E11" s="788"/>
      <c r="F11" s="791"/>
      <c r="G11" s="791"/>
      <c r="H11" s="790"/>
      <c r="I11" s="790"/>
      <c r="J11" s="790"/>
      <c r="K11" s="789"/>
    </row>
    <row r="12" spans="2:11" s="855" customFormat="1" ht="18" customHeight="1">
      <c r="B12" s="2208" t="s">
        <v>1487</v>
      </c>
      <c r="C12" s="2208"/>
      <c r="D12" s="2208"/>
      <c r="E12" s="2208"/>
      <c r="F12" s="2208"/>
      <c r="G12" s="2208"/>
      <c r="H12" s="2208"/>
      <c r="I12" s="2208"/>
      <c r="J12" s="2208"/>
      <c r="K12" s="789"/>
    </row>
    <row r="13" spans="2:11" s="855" customFormat="1" ht="18" customHeight="1">
      <c r="B13" s="2209" t="s">
        <v>1423</v>
      </c>
      <c r="C13" s="2209"/>
      <c r="D13" s="2209"/>
      <c r="E13" s="2209"/>
      <c r="F13" s="2209"/>
      <c r="G13" s="2209"/>
      <c r="H13" s="2209"/>
      <c r="I13" s="2209"/>
      <c r="J13" s="2209"/>
      <c r="K13" s="789"/>
    </row>
    <row r="14" spans="2:11" s="855" customFormat="1" ht="9.6" customHeight="1">
      <c r="B14" s="791"/>
      <c r="C14" s="791"/>
      <c r="D14" s="791"/>
      <c r="E14" s="791"/>
      <c r="F14" s="791"/>
      <c r="G14" s="791"/>
      <c r="H14" s="791"/>
      <c r="I14" s="791"/>
      <c r="J14" s="791"/>
      <c r="K14" s="789"/>
    </row>
    <row r="15" spans="2:11" s="855" customFormat="1" ht="18" customHeight="1">
      <c r="B15" s="2176" t="s">
        <v>1424</v>
      </c>
      <c r="C15" s="2176"/>
      <c r="D15" s="2176"/>
      <c r="E15" s="2176"/>
      <c r="F15" s="2176"/>
      <c r="G15" s="2176"/>
      <c r="H15" s="2176"/>
      <c r="I15" s="2176"/>
      <c r="J15" s="2176"/>
      <c r="K15" s="790"/>
    </row>
    <row r="16" spans="2:11" s="803" customFormat="1" ht="22.35" customHeight="1">
      <c r="B16" s="2210" t="s">
        <v>1425</v>
      </c>
      <c r="C16" s="856" t="s">
        <v>1483</v>
      </c>
      <c r="D16" s="2211"/>
      <c r="E16" s="2211"/>
      <c r="F16" s="2211"/>
      <c r="G16" s="2211"/>
      <c r="H16" s="2211"/>
      <c r="I16" s="2211"/>
      <c r="J16" s="2212"/>
      <c r="K16" s="857"/>
    </row>
    <row r="17" spans="2:11" s="803" customFormat="1" ht="22.35" customHeight="1">
      <c r="B17" s="2210"/>
      <c r="C17" s="856" t="s">
        <v>1484</v>
      </c>
      <c r="D17" s="2206" t="str">
        <f>入力シート!C20</f>
        <v>久留米三郎</v>
      </c>
      <c r="E17" s="2206"/>
      <c r="F17" s="2206"/>
      <c r="G17" s="2207"/>
      <c r="H17" s="856" t="s">
        <v>1344</v>
      </c>
      <c r="I17" s="2213">
        <f>入力シート!C21</f>
        <v>26331</v>
      </c>
      <c r="J17" s="2214"/>
      <c r="K17" s="857"/>
    </row>
    <row r="18" spans="2:11" s="855" customFormat="1" ht="14.1" customHeight="1">
      <c r="B18" s="791"/>
      <c r="C18" s="791"/>
      <c r="D18" s="791"/>
      <c r="E18" s="791"/>
      <c r="F18" s="791"/>
      <c r="G18" s="791"/>
      <c r="H18" s="791"/>
      <c r="I18" s="791"/>
      <c r="J18" s="791"/>
      <c r="K18" s="790"/>
    </row>
    <row r="19" spans="2:11" s="855" customFormat="1" ht="18" customHeight="1">
      <c r="B19" s="2176" t="s">
        <v>1426</v>
      </c>
      <c r="C19" s="2176"/>
      <c r="D19" s="2176"/>
      <c r="E19" s="2176"/>
      <c r="F19" s="2176"/>
      <c r="G19" s="2176"/>
      <c r="H19" s="2176"/>
      <c r="I19" s="2176"/>
      <c r="J19" s="2176"/>
      <c r="K19" s="790"/>
    </row>
    <row r="20" spans="2:11" s="803" customFormat="1" ht="22.35" customHeight="1">
      <c r="B20" s="858" t="s">
        <v>1399</v>
      </c>
      <c r="C20" s="2204" t="str">
        <f>入力シート!C10</f>
        <v>○○校区道路改良工事</v>
      </c>
      <c r="D20" s="2204"/>
      <c r="E20" s="2204"/>
      <c r="F20" s="2204"/>
      <c r="G20" s="2204"/>
      <c r="H20" s="2204"/>
      <c r="I20" s="2204"/>
      <c r="J20" s="2204"/>
    </row>
    <row r="21" spans="2:11" s="803" customFormat="1" ht="22.35" customHeight="1">
      <c r="B21" s="856" t="s">
        <v>1489</v>
      </c>
      <c r="C21" s="2205" t="str">
        <f>入力シート!C6</f>
        <v>都市建設部河川課</v>
      </c>
      <c r="D21" s="2206"/>
      <c r="E21" s="2206"/>
      <c r="F21" s="2206"/>
      <c r="G21" s="2206"/>
      <c r="H21" s="2206"/>
      <c r="I21" s="2206"/>
      <c r="J21" s="2207"/>
    </row>
    <row r="22" spans="2:11" s="803" customFormat="1" ht="22.35" customHeight="1">
      <c r="B22" s="856" t="s">
        <v>1427</v>
      </c>
      <c r="C22" s="868"/>
      <c r="D22" s="2239">
        <f>入力シート!C24</f>
        <v>13000000</v>
      </c>
      <c r="E22" s="2239"/>
      <c r="F22" s="2239"/>
      <c r="G22" s="2239"/>
      <c r="H22" s="869" t="s">
        <v>1397</v>
      </c>
      <c r="I22" s="869"/>
      <c r="J22" s="870"/>
    </row>
    <row r="23" spans="2:11" s="803" customFormat="1" ht="22.35" customHeight="1">
      <c r="B23" s="856" t="s">
        <v>1428</v>
      </c>
      <c r="C23" s="2205" t="str">
        <f>入力シート!C12</f>
        <v>久留米市○○町</v>
      </c>
      <c r="D23" s="2206"/>
      <c r="E23" s="2206"/>
      <c r="F23" s="2206"/>
      <c r="G23" s="2206"/>
      <c r="H23" s="2206"/>
      <c r="I23" s="2206"/>
      <c r="J23" s="2207"/>
    </row>
    <row r="24" spans="2:11" s="803" customFormat="1" ht="18" customHeight="1">
      <c r="B24" s="2215" t="s">
        <v>1321</v>
      </c>
      <c r="C24" s="862"/>
      <c r="D24" s="2219" t="str">
        <f>TEXT(入力シート!C14,"令和　　　e　年　　　m　月　　　d　日")</f>
        <v>令和   6 年   4 月   2 日</v>
      </c>
      <c r="E24" s="2219"/>
      <c r="F24" s="2219"/>
      <c r="G24" s="2219"/>
      <c r="H24" s="2219"/>
      <c r="I24" s="863" t="s">
        <v>1133</v>
      </c>
      <c r="J24" s="864"/>
    </row>
    <row r="25" spans="2:11" s="803" customFormat="1" ht="18" customHeight="1">
      <c r="B25" s="2216"/>
      <c r="C25" s="865"/>
      <c r="D25" s="2220" t="str">
        <f>TEXT(入力シート!C15,"令和　　　e　年　　　m　月　　　d　日")</f>
        <v>令和   6 年   6 月   30 日</v>
      </c>
      <c r="E25" s="2220"/>
      <c r="F25" s="2220"/>
      <c r="G25" s="2220"/>
      <c r="H25" s="2220"/>
      <c r="I25" s="866" t="s">
        <v>260</v>
      </c>
      <c r="J25" s="867"/>
    </row>
    <row r="26" spans="2:11" s="803" customFormat="1" ht="22.35" customHeight="1">
      <c r="B26" s="2215" t="s">
        <v>1429</v>
      </c>
      <c r="C26" s="2210" t="s">
        <v>1417</v>
      </c>
      <c r="D26" s="2210"/>
      <c r="E26" s="2218"/>
      <c r="F26" s="2211"/>
      <c r="G26" s="2211"/>
      <c r="H26" s="2211"/>
      <c r="I26" s="2211"/>
      <c r="J26" s="2212"/>
    </row>
    <row r="27" spans="2:11" s="803" customFormat="1" ht="22.35" customHeight="1">
      <c r="B27" s="2217"/>
      <c r="C27" s="2210" t="s">
        <v>1485</v>
      </c>
      <c r="D27" s="2210"/>
      <c r="E27" s="2218"/>
      <c r="F27" s="2211"/>
      <c r="G27" s="2211"/>
      <c r="H27" s="2211"/>
      <c r="I27" s="2211"/>
      <c r="J27" s="2212"/>
    </row>
    <row r="28" spans="2:11" s="803" customFormat="1" ht="22.35" customHeight="1">
      <c r="B28" s="2217"/>
      <c r="C28" s="2210" t="s">
        <v>1344</v>
      </c>
      <c r="D28" s="2210"/>
      <c r="E28" s="2218" t="s">
        <v>1419</v>
      </c>
      <c r="F28" s="2211"/>
      <c r="G28" s="2211"/>
      <c r="H28" s="2211"/>
      <c r="I28" s="2211"/>
      <c r="J28" s="2212"/>
    </row>
    <row r="29" spans="2:11" s="803" customFormat="1" ht="22.35" customHeight="1">
      <c r="B29" s="2216"/>
      <c r="C29" s="2210" t="s">
        <v>1486</v>
      </c>
      <c r="D29" s="2210"/>
      <c r="E29" s="2218"/>
      <c r="F29" s="2211"/>
      <c r="G29" s="2211"/>
      <c r="H29" s="2211"/>
      <c r="I29" s="2211"/>
      <c r="J29" s="2212"/>
    </row>
    <row r="30" spans="2:11" s="855" customFormat="1" ht="9.6" customHeight="1">
      <c r="B30" s="785"/>
      <c r="C30" s="799"/>
      <c r="D30" s="799"/>
      <c r="E30" s="785"/>
      <c r="F30" s="785"/>
      <c r="G30" s="785"/>
      <c r="H30" s="785"/>
      <c r="I30" s="785"/>
      <c r="J30" s="799"/>
    </row>
    <row r="31" spans="2:11" s="855" customFormat="1" ht="18" customHeight="1">
      <c r="B31" s="2176" t="s">
        <v>1430</v>
      </c>
      <c r="C31" s="2176"/>
      <c r="D31" s="2176"/>
      <c r="E31" s="2176"/>
      <c r="F31" s="2176"/>
      <c r="G31" s="2176"/>
      <c r="H31" s="2176"/>
      <c r="I31" s="2176"/>
      <c r="J31" s="2176"/>
      <c r="K31" s="790"/>
    </row>
    <row r="32" spans="2:11" s="803" customFormat="1" ht="22.35" customHeight="1">
      <c r="B32" s="858" t="s">
        <v>1413</v>
      </c>
      <c r="C32" s="2218"/>
      <c r="D32" s="2211"/>
      <c r="E32" s="2211"/>
      <c r="F32" s="2211"/>
      <c r="G32" s="2211"/>
      <c r="H32" s="2211"/>
      <c r="I32" s="2211"/>
      <c r="J32" s="2212"/>
    </row>
    <row r="33" spans="1:11" s="803" customFormat="1" ht="22.35" customHeight="1">
      <c r="B33" s="856" t="s">
        <v>1412</v>
      </c>
      <c r="C33" s="2218"/>
      <c r="D33" s="2211"/>
      <c r="E33" s="2211"/>
      <c r="F33" s="2211"/>
      <c r="G33" s="2211"/>
      <c r="H33" s="2211"/>
      <c r="I33" s="2211"/>
      <c r="J33" s="2212"/>
    </row>
    <row r="34" spans="1:11" s="803" customFormat="1" ht="22.35" customHeight="1">
      <c r="B34" s="856" t="s">
        <v>1431</v>
      </c>
      <c r="C34" s="868"/>
      <c r="D34" s="2240"/>
      <c r="E34" s="2240"/>
      <c r="F34" s="2240"/>
      <c r="G34" s="2240"/>
      <c r="H34" s="869" t="s">
        <v>1397</v>
      </c>
      <c r="I34" s="869"/>
      <c r="J34" s="870"/>
    </row>
    <row r="35" spans="1:11" s="803" customFormat="1" ht="22.35" customHeight="1">
      <c r="B35" s="856" t="s">
        <v>1428</v>
      </c>
      <c r="C35" s="2218"/>
      <c r="D35" s="2211"/>
      <c r="E35" s="2211"/>
      <c r="F35" s="2211"/>
      <c r="G35" s="2211"/>
      <c r="H35" s="2211"/>
      <c r="I35" s="2211"/>
      <c r="J35" s="2212"/>
    </row>
    <row r="36" spans="1:11" s="803" customFormat="1" ht="18" customHeight="1">
      <c r="B36" s="2215" t="s">
        <v>1415</v>
      </c>
      <c r="C36" s="862"/>
      <c r="D36" s="2221" t="s">
        <v>1488</v>
      </c>
      <c r="E36" s="2221"/>
      <c r="F36" s="2221"/>
      <c r="G36" s="2221"/>
      <c r="H36" s="2221"/>
      <c r="I36" s="863" t="s">
        <v>1133</v>
      </c>
      <c r="J36" s="864"/>
    </row>
    <row r="37" spans="1:11" s="803" customFormat="1" ht="18" customHeight="1">
      <c r="B37" s="2216"/>
      <c r="C37" s="865"/>
      <c r="D37" s="2222" t="s">
        <v>1488</v>
      </c>
      <c r="E37" s="2222"/>
      <c r="F37" s="2222"/>
      <c r="G37" s="2222"/>
      <c r="H37" s="2222"/>
      <c r="I37" s="866" t="s">
        <v>260</v>
      </c>
      <c r="J37" s="867"/>
    </row>
    <row r="38" spans="1:11" s="803" customFormat="1" ht="22.35" customHeight="1">
      <c r="B38" s="2215" t="s">
        <v>1429</v>
      </c>
      <c r="C38" s="2210" t="s">
        <v>1417</v>
      </c>
      <c r="D38" s="2210"/>
      <c r="E38" s="2205" t="str">
        <f>IF(D16&gt;0,D16," ")</f>
        <v xml:space="preserve"> </v>
      </c>
      <c r="F38" s="2206"/>
      <c r="G38" s="2206"/>
      <c r="H38" s="2206"/>
      <c r="I38" s="2206"/>
      <c r="J38" s="2207"/>
    </row>
    <row r="39" spans="1:11" s="803" customFormat="1" ht="22.35" customHeight="1">
      <c r="B39" s="2217"/>
      <c r="C39" s="2210" t="s">
        <v>1485</v>
      </c>
      <c r="D39" s="2210"/>
      <c r="E39" s="2205" t="str">
        <f>D17</f>
        <v>久留米三郎</v>
      </c>
      <c r="F39" s="2206"/>
      <c r="G39" s="2206"/>
      <c r="H39" s="2206"/>
      <c r="I39" s="2206"/>
      <c r="J39" s="2207"/>
    </row>
    <row r="40" spans="1:11" s="803" customFormat="1" ht="22.35" customHeight="1">
      <c r="B40" s="2217"/>
      <c r="C40" s="2210" t="s">
        <v>1344</v>
      </c>
      <c r="D40" s="2210"/>
      <c r="E40" s="2226">
        <f>I17</f>
        <v>26331</v>
      </c>
      <c r="F40" s="2206"/>
      <c r="G40" s="2206"/>
      <c r="H40" s="2206"/>
      <c r="I40" s="2206"/>
      <c r="J40" s="2207"/>
    </row>
    <row r="41" spans="1:11" s="803" customFormat="1" ht="22.35" customHeight="1">
      <c r="B41" s="2216"/>
      <c r="C41" s="2210" t="s">
        <v>1486</v>
      </c>
      <c r="D41" s="2210"/>
      <c r="E41" s="2205" t="str">
        <f>入力シート!C23</f>
        <v>別紙のとおり</v>
      </c>
      <c r="F41" s="2206"/>
      <c r="G41" s="2206"/>
      <c r="H41" s="2206"/>
      <c r="I41" s="2206"/>
      <c r="J41" s="2207"/>
    </row>
    <row r="42" spans="1:11" s="859" customFormat="1" ht="13.35" customHeight="1">
      <c r="B42" s="2223" t="s">
        <v>1432</v>
      </c>
      <c r="C42" s="2223"/>
      <c r="D42" s="2223"/>
      <c r="E42" s="2223"/>
      <c r="F42" s="2223"/>
      <c r="G42" s="2223"/>
      <c r="H42" s="2223"/>
      <c r="I42" s="2223"/>
      <c r="J42" s="2223"/>
    </row>
    <row r="43" spans="1:11" s="859" customFormat="1" ht="13.35" customHeight="1">
      <c r="B43" s="2224" t="s">
        <v>1433</v>
      </c>
      <c r="C43" s="2224"/>
      <c r="D43" s="2224"/>
      <c r="E43" s="2224"/>
      <c r="F43" s="2224"/>
      <c r="G43" s="2224"/>
      <c r="H43" s="2224"/>
      <c r="I43" s="2224"/>
      <c r="J43" s="2224"/>
      <c r="K43" s="860"/>
    </row>
    <row r="44" spans="1:11" s="859" customFormat="1" ht="13.35" customHeight="1">
      <c r="B44" s="2224" t="s">
        <v>1434</v>
      </c>
      <c r="C44" s="2224"/>
      <c r="D44" s="2224"/>
      <c r="E44" s="2224"/>
      <c r="F44" s="2224"/>
      <c r="G44" s="2224"/>
      <c r="H44" s="2224"/>
      <c r="I44" s="2224"/>
      <c r="J44" s="2224"/>
      <c r="K44" s="2224"/>
    </row>
    <row r="45" spans="1:11" s="859" customFormat="1" ht="13.35" customHeight="1">
      <c r="B45" s="861"/>
      <c r="C45" s="861"/>
      <c r="D45" s="861"/>
      <c r="E45" s="861"/>
      <c r="F45" s="861"/>
      <c r="G45" s="861"/>
      <c r="H45" s="861"/>
      <c r="I45" s="861"/>
      <c r="J45" s="861"/>
      <c r="K45" s="861"/>
    </row>
    <row r="46" spans="1:11" ht="10.35" customHeight="1"/>
    <row r="47" spans="1:11" ht="15" customHeight="1">
      <c r="A47" s="871"/>
      <c r="B47" s="872"/>
      <c r="C47" s="872"/>
      <c r="D47" s="872"/>
      <c r="E47" s="872"/>
      <c r="F47" s="872"/>
      <c r="G47" s="872"/>
      <c r="H47" s="872"/>
      <c r="I47" s="872"/>
      <c r="J47" s="872"/>
      <c r="K47" s="873"/>
    </row>
    <row r="48" spans="1:11" ht="20.100000000000001" customHeight="1">
      <c r="A48" s="848"/>
      <c r="B48" s="2225" t="s">
        <v>1435</v>
      </c>
      <c r="C48" s="2225"/>
      <c r="D48" s="2225"/>
      <c r="E48" s="2225"/>
      <c r="F48" s="2225"/>
      <c r="G48" s="2225"/>
      <c r="H48" s="2225"/>
      <c r="I48" s="2225"/>
      <c r="J48" s="2225"/>
      <c r="K48" s="849"/>
    </row>
    <row r="49" spans="1:11" ht="20.100000000000001" customHeight="1">
      <c r="A49" s="848"/>
      <c r="B49" s="2225" t="s">
        <v>1436</v>
      </c>
      <c r="C49" s="2225"/>
      <c r="D49" s="2225"/>
      <c r="E49" s="2225"/>
      <c r="F49" s="2225"/>
      <c r="G49" s="2225"/>
      <c r="H49" s="2225"/>
      <c r="I49" s="2225"/>
      <c r="J49" s="2225"/>
      <c r="K49" s="849"/>
    </row>
    <row r="50" spans="1:11" ht="20.100000000000001" customHeight="1">
      <c r="A50" s="848"/>
      <c r="B50" s="2225" t="s">
        <v>1437</v>
      </c>
      <c r="C50" s="2225"/>
      <c r="D50" s="2225"/>
      <c r="E50" s="2225"/>
      <c r="F50" s="2225"/>
      <c r="G50" s="2225"/>
      <c r="H50" s="2225"/>
      <c r="I50" s="2225"/>
      <c r="J50" s="2225"/>
      <c r="K50" s="849"/>
    </row>
    <row r="51" spans="1:11" ht="20.100000000000001" customHeight="1">
      <c r="A51" s="848"/>
      <c r="B51" s="2225" t="s">
        <v>1438</v>
      </c>
      <c r="C51" s="2225"/>
      <c r="D51" s="2225"/>
      <c r="E51" s="2225"/>
      <c r="F51" s="2225"/>
      <c r="G51" s="2225"/>
      <c r="H51" s="2225"/>
      <c r="I51" s="2225"/>
      <c r="J51" s="2225"/>
      <c r="K51" s="849"/>
    </row>
    <row r="52" spans="1:11" ht="20.100000000000001" customHeight="1">
      <c r="A52" s="848"/>
      <c r="B52" s="2225" t="s">
        <v>1439</v>
      </c>
      <c r="C52" s="2225"/>
      <c r="D52" s="2225"/>
      <c r="E52" s="2225"/>
      <c r="F52" s="2225"/>
      <c r="G52" s="2225"/>
      <c r="H52" s="2225"/>
      <c r="I52" s="2225"/>
      <c r="J52" s="2225"/>
      <c r="K52" s="849"/>
    </row>
    <row r="53" spans="1:11" ht="20.100000000000001" customHeight="1">
      <c r="A53" s="848"/>
      <c r="B53" s="2225" t="s">
        <v>1440</v>
      </c>
      <c r="C53" s="2225"/>
      <c r="D53" s="2225"/>
      <c r="E53" s="2225"/>
      <c r="F53" s="2225"/>
      <c r="G53" s="2225"/>
      <c r="H53" s="2225"/>
      <c r="I53" s="2225"/>
      <c r="J53" s="2225"/>
      <c r="K53" s="849"/>
    </row>
    <row r="54" spans="1:11" ht="20.100000000000001" customHeight="1">
      <c r="A54" s="848"/>
      <c r="B54" s="2225" t="s">
        <v>1441</v>
      </c>
      <c r="C54" s="2225"/>
      <c r="D54" s="2225"/>
      <c r="E54" s="2225"/>
      <c r="F54" s="2225"/>
      <c r="G54" s="2225"/>
      <c r="H54" s="2225"/>
      <c r="I54" s="2225"/>
      <c r="J54" s="2225"/>
      <c r="K54" s="849"/>
    </row>
    <row r="55" spans="1:11" ht="20.100000000000001" customHeight="1">
      <c r="A55" s="848"/>
      <c r="B55" s="2225" t="s">
        <v>1442</v>
      </c>
      <c r="C55" s="2225"/>
      <c r="D55" s="2225"/>
      <c r="E55" s="2225"/>
      <c r="F55" s="2225"/>
      <c r="G55" s="2225"/>
      <c r="H55" s="2225"/>
      <c r="I55" s="2225"/>
      <c r="J55" s="2225"/>
      <c r="K55" s="849"/>
    </row>
    <row r="56" spans="1:11" ht="20.100000000000001" customHeight="1">
      <c r="A56" s="848"/>
      <c r="B56" s="2225" t="s">
        <v>1443</v>
      </c>
      <c r="C56" s="2225"/>
      <c r="D56" s="2225"/>
      <c r="E56" s="2225"/>
      <c r="F56" s="2225"/>
      <c r="G56" s="2225"/>
      <c r="H56" s="2225"/>
      <c r="I56" s="2225"/>
      <c r="J56" s="2225"/>
      <c r="K56" s="849"/>
    </row>
    <row r="57" spans="1:11" ht="20.100000000000001" customHeight="1">
      <c r="A57" s="848"/>
      <c r="B57" s="2225" t="s">
        <v>1444</v>
      </c>
      <c r="C57" s="2225"/>
      <c r="D57" s="2225"/>
      <c r="E57" s="2225"/>
      <c r="F57" s="2225"/>
      <c r="G57" s="2225"/>
      <c r="H57" s="2225"/>
      <c r="I57" s="2225"/>
      <c r="J57" s="2225"/>
      <c r="K57" s="849"/>
    </row>
    <row r="58" spans="1:11" ht="20.100000000000001" customHeight="1">
      <c r="A58" s="848"/>
      <c r="B58" s="2225" t="s">
        <v>1445</v>
      </c>
      <c r="C58" s="2225"/>
      <c r="D58" s="2225"/>
      <c r="E58" s="2225"/>
      <c r="F58" s="2225"/>
      <c r="G58" s="2225"/>
      <c r="H58" s="2225"/>
      <c r="I58" s="2225"/>
      <c r="J58" s="2225"/>
      <c r="K58" s="849"/>
    </row>
    <row r="59" spans="1:11" ht="20.100000000000001" customHeight="1">
      <c r="A59" s="848"/>
      <c r="B59" s="2225" t="s">
        <v>1446</v>
      </c>
      <c r="C59" s="2225"/>
      <c r="D59" s="2225"/>
      <c r="E59" s="2225"/>
      <c r="F59" s="2225"/>
      <c r="G59" s="2225"/>
      <c r="H59" s="2225"/>
      <c r="I59" s="2225"/>
      <c r="J59" s="2225"/>
      <c r="K59" s="849"/>
    </row>
    <row r="60" spans="1:11" ht="20.100000000000001" customHeight="1">
      <c r="A60" s="848"/>
      <c r="B60" s="2225" t="s">
        <v>1447</v>
      </c>
      <c r="C60" s="2225"/>
      <c r="D60" s="2225"/>
      <c r="E60" s="2225"/>
      <c r="F60" s="2225"/>
      <c r="G60" s="2225"/>
      <c r="H60" s="2225"/>
      <c r="I60" s="2225"/>
      <c r="J60" s="2225"/>
      <c r="K60" s="849"/>
    </row>
    <row r="61" spans="1:11" ht="20.100000000000001" customHeight="1">
      <c r="A61" s="848"/>
      <c r="B61" s="2225" t="s">
        <v>1448</v>
      </c>
      <c r="C61" s="2225"/>
      <c r="D61" s="2225"/>
      <c r="E61" s="2225"/>
      <c r="F61" s="2225"/>
      <c r="G61" s="2225"/>
      <c r="H61" s="2225"/>
      <c r="I61" s="2225"/>
      <c r="J61" s="2225"/>
      <c r="K61" s="849"/>
    </row>
    <row r="62" spans="1:11" ht="20.100000000000001" customHeight="1">
      <c r="A62" s="848"/>
      <c r="B62" s="2225" t="s">
        <v>1449</v>
      </c>
      <c r="C62" s="2225"/>
      <c r="D62" s="2225"/>
      <c r="E62" s="2225"/>
      <c r="F62" s="2225"/>
      <c r="G62" s="2225"/>
      <c r="H62" s="2225"/>
      <c r="I62" s="2225"/>
      <c r="J62" s="2225"/>
      <c r="K62" s="849"/>
    </row>
    <row r="63" spans="1:11" ht="20.100000000000001" customHeight="1">
      <c r="A63" s="848"/>
      <c r="B63" s="2225" t="s">
        <v>1450</v>
      </c>
      <c r="C63" s="2225"/>
      <c r="D63" s="2225"/>
      <c r="E63" s="2225"/>
      <c r="F63" s="2225"/>
      <c r="G63" s="2225"/>
      <c r="H63" s="2225"/>
      <c r="I63" s="2225"/>
      <c r="J63" s="2225"/>
      <c r="K63" s="849"/>
    </row>
    <row r="64" spans="1:11" ht="20.100000000000001" customHeight="1">
      <c r="A64" s="848"/>
      <c r="B64" s="2225" t="s">
        <v>1451</v>
      </c>
      <c r="C64" s="2225"/>
      <c r="D64" s="2225"/>
      <c r="E64" s="2225"/>
      <c r="F64" s="2225"/>
      <c r="G64" s="2225"/>
      <c r="H64" s="2225"/>
      <c r="I64" s="2225"/>
      <c r="J64" s="2225"/>
      <c r="K64" s="849"/>
    </row>
    <row r="65" spans="1:11" ht="20.100000000000001" customHeight="1">
      <c r="A65" s="848"/>
      <c r="B65" s="2225" t="s">
        <v>1452</v>
      </c>
      <c r="C65" s="2225"/>
      <c r="D65" s="2225"/>
      <c r="E65" s="2225"/>
      <c r="F65" s="2225"/>
      <c r="G65" s="2225"/>
      <c r="H65" s="2225"/>
      <c r="I65" s="2225"/>
      <c r="J65" s="2225"/>
      <c r="K65" s="849"/>
    </row>
    <row r="66" spans="1:11" ht="20.100000000000001" customHeight="1">
      <c r="A66" s="848"/>
      <c r="B66" s="2225" t="s">
        <v>1453</v>
      </c>
      <c r="C66" s="2225"/>
      <c r="D66" s="2225"/>
      <c r="E66" s="2225"/>
      <c r="F66" s="2225"/>
      <c r="G66" s="2225"/>
      <c r="H66" s="2225"/>
      <c r="I66" s="2225"/>
      <c r="J66" s="2225"/>
      <c r="K66" s="849"/>
    </row>
    <row r="67" spans="1:11" ht="20.100000000000001" customHeight="1">
      <c r="A67" s="848"/>
      <c r="B67" s="2225" t="s">
        <v>1454</v>
      </c>
      <c r="C67" s="2225"/>
      <c r="D67" s="2225"/>
      <c r="E67" s="2225"/>
      <c r="F67" s="2225"/>
      <c r="G67" s="2225"/>
      <c r="H67" s="2225"/>
      <c r="I67" s="2225"/>
      <c r="J67" s="2225"/>
      <c r="K67" s="849"/>
    </row>
    <row r="68" spans="1:11" ht="20.100000000000001" customHeight="1">
      <c r="A68" s="848"/>
      <c r="B68" s="2225" t="s">
        <v>1455</v>
      </c>
      <c r="C68" s="2225"/>
      <c r="D68" s="2225"/>
      <c r="E68" s="2225"/>
      <c r="F68" s="2225"/>
      <c r="G68" s="2225"/>
      <c r="H68" s="2225"/>
      <c r="I68" s="2225"/>
      <c r="J68" s="2225"/>
      <c r="K68" s="849"/>
    </row>
    <row r="69" spans="1:11" ht="20.100000000000001" customHeight="1">
      <c r="A69" s="848"/>
      <c r="B69" s="2225" t="s">
        <v>1456</v>
      </c>
      <c r="C69" s="2225"/>
      <c r="D69" s="2225"/>
      <c r="E69" s="2225"/>
      <c r="F69" s="2225"/>
      <c r="G69" s="2225"/>
      <c r="H69" s="2225"/>
      <c r="I69" s="2225"/>
      <c r="J69" s="2225"/>
      <c r="K69" s="849"/>
    </row>
    <row r="70" spans="1:11" ht="30" customHeight="1">
      <c r="A70" s="848"/>
      <c r="B70" s="2225"/>
      <c r="C70" s="2225"/>
      <c r="D70" s="2225"/>
      <c r="E70" s="2225"/>
      <c r="F70" s="2225"/>
      <c r="G70" s="2225"/>
      <c r="H70" s="2225"/>
      <c r="I70" s="2225"/>
      <c r="J70" s="2225"/>
      <c r="K70" s="849"/>
    </row>
    <row r="71" spans="1:11" ht="20.100000000000001" customHeight="1">
      <c r="A71" s="848"/>
      <c r="B71" s="2225" t="s">
        <v>1457</v>
      </c>
      <c r="C71" s="2225"/>
      <c r="D71" s="2225"/>
      <c r="E71" s="2225"/>
      <c r="F71" s="2225"/>
      <c r="G71" s="2225"/>
      <c r="H71" s="2225"/>
      <c r="I71" s="2225"/>
      <c r="J71" s="2225"/>
      <c r="K71" s="849"/>
    </row>
    <row r="72" spans="1:11" ht="20.100000000000001" customHeight="1">
      <c r="A72" s="848"/>
      <c r="B72" s="2225" t="s">
        <v>1458</v>
      </c>
      <c r="C72" s="2225"/>
      <c r="D72" s="2225"/>
      <c r="E72" s="2225"/>
      <c r="F72" s="2225"/>
      <c r="G72" s="2225"/>
      <c r="H72" s="2225"/>
      <c r="I72" s="2225"/>
      <c r="J72" s="2225"/>
      <c r="K72" s="849"/>
    </row>
    <row r="73" spans="1:11" ht="20.100000000000001" customHeight="1">
      <c r="A73" s="848"/>
      <c r="B73" s="2225" t="s">
        <v>1459</v>
      </c>
      <c r="C73" s="2225"/>
      <c r="D73" s="2225"/>
      <c r="E73" s="2225"/>
      <c r="F73" s="2225"/>
      <c r="G73" s="2225"/>
      <c r="H73" s="2225"/>
      <c r="I73" s="2225"/>
      <c r="J73" s="2225"/>
      <c r="K73" s="849"/>
    </row>
    <row r="74" spans="1:11" ht="30" customHeight="1">
      <c r="A74" s="848"/>
      <c r="B74" s="2225"/>
      <c r="C74" s="2225"/>
      <c r="D74" s="2225"/>
      <c r="E74" s="2225"/>
      <c r="F74" s="2225"/>
      <c r="G74" s="2225"/>
      <c r="H74" s="2225"/>
      <c r="I74" s="2225"/>
      <c r="J74" s="2225"/>
      <c r="K74" s="849"/>
    </row>
    <row r="75" spans="1:11" ht="20.100000000000001" customHeight="1">
      <c r="A75" s="848"/>
      <c r="B75" s="2225" t="s">
        <v>1460</v>
      </c>
      <c r="C75" s="2225"/>
      <c r="D75" s="2225"/>
      <c r="E75" s="2225"/>
      <c r="F75" s="2225"/>
      <c r="G75" s="2225"/>
      <c r="H75" s="2225"/>
      <c r="I75" s="2225"/>
      <c r="J75" s="2225"/>
      <c r="K75" s="849"/>
    </row>
    <row r="76" spans="1:11" ht="30" customHeight="1">
      <c r="A76" s="848"/>
      <c r="B76" s="2225"/>
      <c r="C76" s="2225"/>
      <c r="D76" s="2225"/>
      <c r="E76" s="2225"/>
      <c r="F76" s="2225"/>
      <c r="G76" s="2225"/>
      <c r="H76" s="2225"/>
      <c r="I76" s="2225"/>
      <c r="J76" s="2225"/>
      <c r="K76" s="849"/>
    </row>
    <row r="77" spans="1:11" ht="20.100000000000001" customHeight="1">
      <c r="A77" s="848"/>
      <c r="B77" s="2225" t="s">
        <v>1461</v>
      </c>
      <c r="C77" s="2225"/>
      <c r="D77" s="2225"/>
      <c r="E77" s="2225"/>
      <c r="F77" s="2225"/>
      <c r="G77" s="2225"/>
      <c r="H77" s="2225"/>
      <c r="I77" s="2225"/>
      <c r="J77" s="2225"/>
      <c r="K77" s="849"/>
    </row>
    <row r="78" spans="1:11" ht="20.100000000000001" customHeight="1">
      <c r="A78" s="848"/>
      <c r="B78" s="2225" t="s">
        <v>1462</v>
      </c>
      <c r="C78" s="2225"/>
      <c r="D78" s="2225"/>
      <c r="E78" s="2225"/>
      <c r="F78" s="2225"/>
      <c r="G78" s="2225"/>
      <c r="H78" s="2225"/>
      <c r="I78" s="2225"/>
      <c r="J78" s="2225"/>
      <c r="K78" s="849"/>
    </row>
    <row r="79" spans="1:11" ht="30" customHeight="1">
      <c r="A79" s="848"/>
      <c r="B79" s="2225"/>
      <c r="C79" s="2225"/>
      <c r="D79" s="2225"/>
      <c r="E79" s="2225"/>
      <c r="F79" s="2225"/>
      <c r="G79" s="2225"/>
      <c r="H79" s="2225"/>
      <c r="I79" s="2225"/>
      <c r="J79" s="2225"/>
      <c r="K79" s="849"/>
    </row>
    <row r="80" spans="1:11" ht="20.100000000000001" customHeight="1">
      <c r="A80" s="848"/>
      <c r="B80" s="2225" t="s">
        <v>1463</v>
      </c>
      <c r="C80" s="2225"/>
      <c r="D80" s="2225"/>
      <c r="E80" s="2225"/>
      <c r="F80" s="2225"/>
      <c r="G80" s="2225"/>
      <c r="H80" s="2225"/>
      <c r="I80" s="2225"/>
      <c r="J80" s="2225"/>
      <c r="K80" s="849"/>
    </row>
    <row r="81" spans="1:11" ht="20.100000000000001" customHeight="1">
      <c r="A81" s="848"/>
      <c r="B81" s="2225" t="s">
        <v>1464</v>
      </c>
      <c r="C81" s="2225"/>
      <c r="D81" s="2225"/>
      <c r="E81" s="2225"/>
      <c r="F81" s="2225"/>
      <c r="G81" s="2225"/>
      <c r="H81" s="2225"/>
      <c r="I81" s="2225"/>
      <c r="J81" s="2225"/>
      <c r="K81" s="849"/>
    </row>
    <row r="82" spans="1:11" ht="20.100000000000001" customHeight="1">
      <c r="A82" s="848"/>
      <c r="B82" s="2225" t="s">
        <v>1465</v>
      </c>
      <c r="C82" s="2225"/>
      <c r="D82" s="2225"/>
      <c r="E82" s="2225"/>
      <c r="F82" s="2225"/>
      <c r="G82" s="2225"/>
      <c r="H82" s="2225"/>
      <c r="I82" s="2225"/>
      <c r="J82" s="2225"/>
      <c r="K82" s="849"/>
    </row>
    <row r="83" spans="1:11" ht="30" customHeight="1">
      <c r="A83" s="850"/>
      <c r="B83" s="2244"/>
      <c r="C83" s="2244"/>
      <c r="D83" s="2244"/>
      <c r="E83" s="2244"/>
      <c r="F83" s="2244"/>
      <c r="G83" s="2244"/>
      <c r="H83" s="2244"/>
      <c r="I83" s="2244"/>
      <c r="J83" s="2244"/>
      <c r="K83" s="852"/>
    </row>
    <row r="84" spans="1:11" ht="13.35" customHeight="1">
      <c r="B84" s="2245"/>
      <c r="C84" s="2245"/>
      <c r="D84" s="2245"/>
      <c r="E84" s="2245"/>
      <c r="F84" s="2245"/>
      <c r="G84" s="2245"/>
      <c r="H84" s="2245"/>
      <c r="I84" s="2245"/>
      <c r="J84" s="2245"/>
    </row>
    <row r="86" spans="1:11">
      <c r="J86" s="847" t="s">
        <v>1466</v>
      </c>
    </row>
    <row r="88" spans="1:11" ht="25.35" customHeight="1">
      <c r="B88" s="2171" t="s">
        <v>1467</v>
      </c>
      <c r="C88" s="2172"/>
      <c r="D88" s="2172"/>
      <c r="E88" s="2172"/>
      <c r="F88" s="2172"/>
      <c r="G88" s="2172"/>
      <c r="H88" s="2172"/>
      <c r="I88" s="2172"/>
      <c r="J88" s="2172"/>
      <c r="K88" s="787"/>
    </row>
    <row r="89" spans="1:11" ht="20.100000000000001" customHeight="1">
      <c r="B89" s="2233" t="s">
        <v>1494</v>
      </c>
      <c r="C89" s="2234"/>
      <c r="D89" s="2234"/>
      <c r="E89" s="2234"/>
      <c r="F89" s="2234"/>
      <c r="G89" s="2234"/>
      <c r="H89" s="2234"/>
      <c r="I89" s="2234"/>
      <c r="J89" s="2235"/>
    </row>
    <row r="90" spans="1:11" ht="20.100000000000001" customHeight="1">
      <c r="B90" s="2241" t="s">
        <v>1468</v>
      </c>
      <c r="C90" s="2242"/>
      <c r="D90" s="2242"/>
      <c r="E90" s="2242"/>
      <c r="F90" s="2242"/>
      <c r="G90" s="2242"/>
      <c r="H90" s="2242"/>
      <c r="I90" s="2242"/>
      <c r="J90" s="2243"/>
    </row>
    <row r="91" spans="1:11" ht="20.100000000000001" customHeight="1">
      <c r="B91" s="2227" t="s">
        <v>1469</v>
      </c>
      <c r="C91" s="2228"/>
      <c r="D91" s="2228"/>
      <c r="E91" s="2228"/>
      <c r="F91" s="2228"/>
      <c r="G91" s="2228"/>
      <c r="H91" s="2228"/>
      <c r="I91" s="2228"/>
      <c r="J91" s="2229"/>
    </row>
    <row r="92" spans="1:11" ht="20.100000000000001" customHeight="1">
      <c r="B92" s="2227" t="s">
        <v>1470</v>
      </c>
      <c r="C92" s="2228"/>
      <c r="D92" s="2228"/>
      <c r="E92" s="2228"/>
      <c r="F92" s="2228"/>
      <c r="G92" s="2228"/>
      <c r="H92" s="2228"/>
      <c r="I92" s="2228"/>
      <c r="J92" s="2229"/>
    </row>
    <row r="93" spans="1:11" ht="20.100000000000001" customHeight="1">
      <c r="B93" s="2227" t="s">
        <v>1471</v>
      </c>
      <c r="C93" s="2228"/>
      <c r="D93" s="2228"/>
      <c r="E93" s="2228"/>
      <c r="F93" s="2228"/>
      <c r="G93" s="2228"/>
      <c r="H93" s="2228"/>
      <c r="I93" s="2228"/>
      <c r="J93" s="2229"/>
    </row>
    <row r="94" spans="1:11" ht="20.100000000000001" customHeight="1">
      <c r="B94" s="2227" t="s">
        <v>1472</v>
      </c>
      <c r="C94" s="2228"/>
      <c r="D94" s="2228"/>
      <c r="E94" s="2228"/>
      <c r="F94" s="2228"/>
      <c r="G94" s="2228"/>
      <c r="H94" s="2228"/>
      <c r="I94" s="2228"/>
      <c r="J94" s="2229"/>
    </row>
    <row r="95" spans="1:11" ht="20.100000000000001" customHeight="1">
      <c r="B95" s="2227" t="s">
        <v>1473</v>
      </c>
      <c r="C95" s="2228"/>
      <c r="D95" s="2228"/>
      <c r="E95" s="2228"/>
      <c r="F95" s="2228"/>
      <c r="G95" s="2228"/>
      <c r="H95" s="2228"/>
      <c r="I95" s="2228"/>
      <c r="J95" s="2229"/>
    </row>
    <row r="96" spans="1:11" ht="20.100000000000001" customHeight="1">
      <c r="B96" s="2227" t="s">
        <v>1474</v>
      </c>
      <c r="C96" s="2228"/>
      <c r="D96" s="2228"/>
      <c r="E96" s="2228"/>
      <c r="F96" s="2228"/>
      <c r="G96" s="2228"/>
      <c r="H96" s="2228"/>
      <c r="I96" s="2228"/>
      <c r="J96" s="2229"/>
    </row>
    <row r="97" spans="2:10" ht="20.100000000000001" customHeight="1">
      <c r="B97" s="2227" t="s">
        <v>1475</v>
      </c>
      <c r="C97" s="2228"/>
      <c r="D97" s="2228"/>
      <c r="E97" s="2228"/>
      <c r="F97" s="2228"/>
      <c r="G97" s="2228"/>
      <c r="H97" s="2228"/>
      <c r="I97" s="2228"/>
      <c r="J97" s="2229"/>
    </row>
    <row r="98" spans="2:10" ht="20.100000000000001" customHeight="1">
      <c r="B98" s="2227" t="s">
        <v>1476</v>
      </c>
      <c r="C98" s="2228"/>
      <c r="D98" s="2228"/>
      <c r="E98" s="2228"/>
      <c r="F98" s="2228"/>
      <c r="G98" s="2228"/>
      <c r="H98" s="2228"/>
      <c r="I98" s="2228"/>
      <c r="J98" s="2229"/>
    </row>
    <row r="99" spans="2:10" ht="20.100000000000001" customHeight="1">
      <c r="B99" s="2236"/>
      <c r="C99" s="2237"/>
      <c r="D99" s="2237"/>
      <c r="E99" s="2237"/>
      <c r="F99" s="2237"/>
      <c r="G99" s="2237"/>
      <c r="H99" s="2237"/>
      <c r="I99" s="2237"/>
      <c r="J99" s="2238"/>
    </row>
    <row r="100" spans="2:10" ht="20.100000000000001" customHeight="1">
      <c r="B100" s="2227" t="s">
        <v>1477</v>
      </c>
      <c r="C100" s="2228"/>
      <c r="D100" s="2228"/>
      <c r="E100" s="2228"/>
      <c r="F100" s="2228"/>
      <c r="G100" s="2228"/>
      <c r="H100" s="2228"/>
      <c r="I100" s="2228"/>
      <c r="J100" s="2229"/>
    </row>
    <row r="101" spans="2:10" ht="20.100000000000001" customHeight="1">
      <c r="B101" s="2227" t="s">
        <v>1469</v>
      </c>
      <c r="C101" s="2228"/>
      <c r="D101" s="2228"/>
      <c r="E101" s="2228"/>
      <c r="F101" s="2228"/>
      <c r="G101" s="2228"/>
      <c r="H101" s="2228"/>
      <c r="I101" s="2228"/>
      <c r="J101" s="2229"/>
    </row>
    <row r="102" spans="2:10" ht="20.100000000000001" customHeight="1">
      <c r="B102" s="2227" t="s">
        <v>1478</v>
      </c>
      <c r="C102" s="2228"/>
      <c r="D102" s="2228"/>
      <c r="E102" s="2228"/>
      <c r="F102" s="2228"/>
      <c r="G102" s="2228"/>
      <c r="H102" s="2228"/>
      <c r="I102" s="2228"/>
      <c r="J102" s="2229"/>
    </row>
    <row r="103" spans="2:10" ht="20.100000000000001" customHeight="1">
      <c r="B103" s="2227" t="s">
        <v>1479</v>
      </c>
      <c r="C103" s="2228"/>
      <c r="D103" s="2228"/>
      <c r="E103" s="2228"/>
      <c r="F103" s="2228"/>
      <c r="G103" s="2228"/>
      <c r="H103" s="2228"/>
      <c r="I103" s="2228"/>
      <c r="J103" s="2229"/>
    </row>
    <row r="104" spans="2:10" ht="20.100000000000001" customHeight="1">
      <c r="B104" s="2227" t="s">
        <v>1480</v>
      </c>
      <c r="C104" s="2228"/>
      <c r="D104" s="2228"/>
      <c r="E104" s="2228"/>
      <c r="F104" s="2228"/>
      <c r="G104" s="2228"/>
      <c r="H104" s="2228"/>
      <c r="I104" s="2228"/>
      <c r="J104" s="2229"/>
    </row>
    <row r="105" spans="2:10" ht="20.100000000000001" customHeight="1">
      <c r="B105" s="2227" t="s">
        <v>1481</v>
      </c>
      <c r="C105" s="2228"/>
      <c r="D105" s="2228"/>
      <c r="E105" s="2228"/>
      <c r="F105" s="2228"/>
      <c r="G105" s="2228"/>
      <c r="H105" s="2228"/>
      <c r="I105" s="2228"/>
      <c r="J105" s="2229"/>
    </row>
    <row r="106" spans="2:10" ht="20.100000000000001" customHeight="1">
      <c r="B106" s="2227" t="s">
        <v>1482</v>
      </c>
      <c r="C106" s="2228"/>
      <c r="D106" s="2228"/>
      <c r="E106" s="2228"/>
      <c r="F106" s="2228"/>
      <c r="G106" s="2228"/>
      <c r="H106" s="2228"/>
      <c r="I106" s="2228"/>
      <c r="J106" s="2229"/>
    </row>
    <row r="107" spans="2:10" ht="20.100000000000001" customHeight="1">
      <c r="B107" s="2230"/>
      <c r="C107" s="2231"/>
      <c r="D107" s="2231"/>
      <c r="E107" s="2231"/>
      <c r="F107" s="2231"/>
      <c r="G107" s="2231"/>
      <c r="H107" s="2231"/>
      <c r="I107" s="2231"/>
      <c r="J107" s="2232"/>
    </row>
    <row r="108" spans="2:10" ht="20.100000000000001" customHeight="1">
      <c r="B108" s="2233" t="s">
        <v>1493</v>
      </c>
      <c r="C108" s="2234"/>
      <c r="D108" s="2234"/>
      <c r="E108" s="2234"/>
      <c r="F108" s="2234"/>
      <c r="G108" s="2234"/>
      <c r="H108" s="2234"/>
      <c r="I108" s="2234"/>
      <c r="J108" s="2235"/>
    </row>
    <row r="109" spans="2:10" ht="20.100000000000001" customHeight="1">
      <c r="B109" s="2236"/>
      <c r="C109" s="2237"/>
      <c r="D109" s="2237"/>
      <c r="E109" s="2237"/>
      <c r="F109" s="2237"/>
      <c r="G109" s="2237"/>
      <c r="H109" s="2237"/>
      <c r="I109" s="2237"/>
      <c r="J109" s="2238"/>
    </row>
    <row r="110" spans="2:10" ht="20.100000000000001" customHeight="1">
      <c r="B110" s="848"/>
      <c r="C110" s="781"/>
      <c r="D110" s="781"/>
      <c r="E110" s="781"/>
      <c r="F110" s="781"/>
      <c r="G110" s="781"/>
      <c r="H110" s="781"/>
      <c r="I110" s="781"/>
      <c r="J110" s="849"/>
    </row>
    <row r="111" spans="2:10" ht="20.100000000000001" customHeight="1">
      <c r="B111" s="848"/>
      <c r="C111" s="781"/>
      <c r="D111" s="781"/>
      <c r="E111" s="781"/>
      <c r="F111" s="781"/>
      <c r="G111" s="781"/>
      <c r="H111" s="781"/>
      <c r="I111" s="781"/>
      <c r="J111" s="849"/>
    </row>
    <row r="112" spans="2:10" ht="20.100000000000001" customHeight="1">
      <c r="B112" s="848"/>
      <c r="C112" s="781"/>
      <c r="D112" s="781"/>
      <c r="E112" s="781"/>
      <c r="F112" s="781"/>
      <c r="G112" s="781"/>
      <c r="H112" s="781"/>
      <c r="I112" s="781"/>
      <c r="J112" s="849"/>
    </row>
    <row r="113" spans="2:10" ht="20.100000000000001" customHeight="1">
      <c r="B113" s="848"/>
      <c r="C113" s="781"/>
      <c r="D113" s="781"/>
      <c r="E113" s="781"/>
      <c r="F113" s="781"/>
      <c r="G113" s="781"/>
      <c r="H113" s="781"/>
      <c r="I113" s="781"/>
      <c r="J113" s="849"/>
    </row>
    <row r="114" spans="2:10" ht="20.100000000000001" customHeight="1">
      <c r="B114" s="848"/>
      <c r="C114" s="781"/>
      <c r="D114" s="781"/>
      <c r="E114" s="781"/>
      <c r="F114" s="781"/>
      <c r="G114" s="781"/>
      <c r="H114" s="781"/>
      <c r="I114" s="781"/>
      <c r="J114" s="849"/>
    </row>
    <row r="115" spans="2:10" ht="20.100000000000001" customHeight="1">
      <c r="B115" s="848"/>
      <c r="C115" s="781"/>
      <c r="D115" s="781"/>
      <c r="E115" s="781"/>
      <c r="F115" s="781"/>
      <c r="G115" s="781"/>
      <c r="H115" s="781"/>
      <c r="I115" s="781"/>
      <c r="J115" s="849"/>
    </row>
    <row r="116" spans="2:10" ht="20.100000000000001" customHeight="1">
      <c r="B116" s="848"/>
      <c r="C116" s="781"/>
      <c r="D116" s="781"/>
      <c r="E116" s="781"/>
      <c r="F116" s="781"/>
      <c r="G116" s="781"/>
      <c r="H116" s="781"/>
      <c r="I116" s="781"/>
      <c r="J116" s="849"/>
    </row>
    <row r="117" spans="2:10" ht="20.100000000000001" customHeight="1">
      <c r="B117" s="848"/>
      <c r="C117" s="781"/>
      <c r="D117" s="781"/>
      <c r="E117" s="781"/>
      <c r="F117" s="781"/>
      <c r="G117" s="781"/>
      <c r="H117" s="781"/>
      <c r="I117" s="781"/>
      <c r="J117" s="849"/>
    </row>
    <row r="118" spans="2:10" ht="20.100000000000001" customHeight="1">
      <c r="B118" s="848"/>
      <c r="C118" s="781"/>
      <c r="D118" s="781"/>
      <c r="E118" s="781"/>
      <c r="F118" s="781"/>
      <c r="G118" s="781"/>
      <c r="H118" s="781"/>
      <c r="I118" s="781"/>
      <c r="J118" s="849"/>
    </row>
    <row r="119" spans="2:10" ht="20.100000000000001" customHeight="1">
      <c r="B119" s="848"/>
      <c r="C119" s="781"/>
      <c r="D119" s="781"/>
      <c r="E119" s="781"/>
      <c r="F119" s="781"/>
      <c r="G119" s="781"/>
      <c r="H119" s="781"/>
      <c r="I119" s="781"/>
      <c r="J119" s="849"/>
    </row>
    <row r="120" spans="2:10" ht="20.100000000000001" customHeight="1">
      <c r="B120" s="848"/>
      <c r="C120" s="781"/>
      <c r="D120" s="781"/>
      <c r="E120" s="781"/>
      <c r="F120" s="781"/>
      <c r="G120" s="781"/>
      <c r="H120" s="781"/>
      <c r="I120" s="781"/>
      <c r="J120" s="849"/>
    </row>
    <row r="121" spans="2:10" ht="20.100000000000001" customHeight="1">
      <c r="B121" s="848"/>
      <c r="C121" s="781"/>
      <c r="D121" s="781"/>
      <c r="E121" s="781"/>
      <c r="F121" s="781"/>
      <c r="G121" s="781"/>
      <c r="H121" s="781"/>
      <c r="I121" s="781"/>
      <c r="J121" s="849"/>
    </row>
    <row r="122" spans="2:10" ht="20.100000000000001" customHeight="1">
      <c r="B122" s="848"/>
      <c r="C122" s="781"/>
      <c r="D122" s="781"/>
      <c r="E122" s="781"/>
      <c r="F122" s="781"/>
      <c r="G122" s="781"/>
      <c r="H122" s="781"/>
      <c r="I122" s="781"/>
      <c r="J122" s="849"/>
    </row>
    <row r="123" spans="2:10" ht="20.100000000000001" customHeight="1">
      <c r="B123" s="848"/>
      <c r="C123" s="781"/>
      <c r="D123" s="781"/>
      <c r="E123" s="781"/>
      <c r="F123" s="781"/>
      <c r="G123" s="781"/>
      <c r="H123" s="781"/>
      <c r="I123" s="781"/>
      <c r="J123" s="849"/>
    </row>
    <row r="124" spans="2:10" ht="20.100000000000001" customHeight="1">
      <c r="B124" s="848"/>
      <c r="C124" s="781"/>
      <c r="D124" s="781"/>
      <c r="E124" s="781"/>
      <c r="F124" s="781"/>
      <c r="G124" s="781"/>
      <c r="H124" s="781"/>
      <c r="I124" s="781"/>
      <c r="J124" s="849"/>
    </row>
    <row r="125" spans="2:10" ht="20.100000000000001" customHeight="1">
      <c r="B125" s="850"/>
      <c r="C125" s="851"/>
      <c r="D125" s="851"/>
      <c r="E125" s="851"/>
      <c r="F125" s="851"/>
      <c r="G125" s="851"/>
      <c r="H125" s="851"/>
      <c r="I125" s="851"/>
      <c r="J125" s="852"/>
    </row>
  </sheetData>
  <mergeCells count="114">
    <mergeCell ref="D22:G22"/>
    <mergeCell ref="D34:G34"/>
    <mergeCell ref="B104:J104"/>
    <mergeCell ref="B92:J92"/>
    <mergeCell ref="B93:J93"/>
    <mergeCell ref="B94:J94"/>
    <mergeCell ref="B95:J95"/>
    <mergeCell ref="B96:J96"/>
    <mergeCell ref="B97:J97"/>
    <mergeCell ref="B88:J88"/>
    <mergeCell ref="B89:J89"/>
    <mergeCell ref="B90:J90"/>
    <mergeCell ref="B91:J91"/>
    <mergeCell ref="B79:J79"/>
    <mergeCell ref="B80:J80"/>
    <mergeCell ref="B81:J81"/>
    <mergeCell ref="B82:J82"/>
    <mergeCell ref="B83:J83"/>
    <mergeCell ref="B84:J84"/>
    <mergeCell ref="B73:J73"/>
    <mergeCell ref="B74:J74"/>
    <mergeCell ref="B75:J75"/>
    <mergeCell ref="B76:J76"/>
    <mergeCell ref="B77:J77"/>
    <mergeCell ref="B105:J105"/>
    <mergeCell ref="B106:J106"/>
    <mergeCell ref="B107:J107"/>
    <mergeCell ref="B108:J108"/>
    <mergeCell ref="B109:J109"/>
    <mergeCell ref="B98:J98"/>
    <mergeCell ref="B99:J99"/>
    <mergeCell ref="B100:J100"/>
    <mergeCell ref="B101:J101"/>
    <mergeCell ref="B102:J102"/>
    <mergeCell ref="B103:J103"/>
    <mergeCell ref="B78:J78"/>
    <mergeCell ref="B67:J67"/>
    <mergeCell ref="B68:J68"/>
    <mergeCell ref="B69:J69"/>
    <mergeCell ref="B70:J70"/>
    <mergeCell ref="B71:J71"/>
    <mergeCell ref="B72:J72"/>
    <mergeCell ref="B61:J61"/>
    <mergeCell ref="B62:J62"/>
    <mergeCell ref="B63:J63"/>
    <mergeCell ref="B64:J64"/>
    <mergeCell ref="B65:J65"/>
    <mergeCell ref="B66:J66"/>
    <mergeCell ref="B55:J55"/>
    <mergeCell ref="B56:J56"/>
    <mergeCell ref="B57:J57"/>
    <mergeCell ref="B58:J58"/>
    <mergeCell ref="B59:J59"/>
    <mergeCell ref="B60:J60"/>
    <mergeCell ref="B49:J49"/>
    <mergeCell ref="B50:J50"/>
    <mergeCell ref="B51:J51"/>
    <mergeCell ref="B52:J52"/>
    <mergeCell ref="B53:J53"/>
    <mergeCell ref="B54:J54"/>
    <mergeCell ref="C41:D41"/>
    <mergeCell ref="E41:J41"/>
    <mergeCell ref="B42:J42"/>
    <mergeCell ref="B43:J43"/>
    <mergeCell ref="B44:K44"/>
    <mergeCell ref="B48:J48"/>
    <mergeCell ref="B36:B37"/>
    <mergeCell ref="B38:B41"/>
    <mergeCell ref="C38:D38"/>
    <mergeCell ref="E38:J38"/>
    <mergeCell ref="C39:D39"/>
    <mergeCell ref="E39:J39"/>
    <mergeCell ref="C40:D40"/>
    <mergeCell ref="E40:J40"/>
    <mergeCell ref="C33:J33"/>
    <mergeCell ref="C35:J35"/>
    <mergeCell ref="D36:H36"/>
    <mergeCell ref="D37:H37"/>
    <mergeCell ref="C28:D28"/>
    <mergeCell ref="E28:J28"/>
    <mergeCell ref="C29:D29"/>
    <mergeCell ref="E29:J29"/>
    <mergeCell ref="B31:J31"/>
    <mergeCell ref="C32:J32"/>
    <mergeCell ref="C23:J23"/>
    <mergeCell ref="B24:B25"/>
    <mergeCell ref="B26:B29"/>
    <mergeCell ref="C26:D26"/>
    <mergeCell ref="E26:J26"/>
    <mergeCell ref="C27:D27"/>
    <mergeCell ref="E27:J27"/>
    <mergeCell ref="D24:H24"/>
    <mergeCell ref="D25:H25"/>
    <mergeCell ref="B19:J19"/>
    <mergeCell ref="C20:J20"/>
    <mergeCell ref="C21:J21"/>
    <mergeCell ref="B12:J12"/>
    <mergeCell ref="B13:J13"/>
    <mergeCell ref="B15:J15"/>
    <mergeCell ref="B16:B17"/>
    <mergeCell ref="D16:J16"/>
    <mergeCell ref="D17:G17"/>
    <mergeCell ref="I17:J17"/>
    <mergeCell ref="F8:G8"/>
    <mergeCell ref="H8:J8"/>
    <mergeCell ref="F9:G9"/>
    <mergeCell ref="H9:I9"/>
    <mergeCell ref="F10:G10"/>
    <mergeCell ref="H10:J10"/>
    <mergeCell ref="B2:J2"/>
    <mergeCell ref="D7:E7"/>
    <mergeCell ref="H7:J7"/>
    <mergeCell ref="F7:G7"/>
    <mergeCell ref="H4:I4"/>
  </mergeCells>
  <phoneticPr fontId="14"/>
  <printOptions horizontalCentered="1"/>
  <pageMargins left="0.55118110236220474" right="0.35433070866141736" top="0.59055118110236227" bottom="0.59055118110236227" header="0.51181102362204722" footer="0.51181102362204722"/>
  <pageSetup paperSize="9" scale="97" orientation="portrait" blackAndWhite="1" r:id="rId1"/>
  <rowBreaks count="2" manualBreakCount="2">
    <brk id="46" max="10" man="1"/>
    <brk id="85" max="1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AI177"/>
  <sheetViews>
    <sheetView view="pageBreakPreview" zoomScale="80" zoomScaleNormal="100" zoomScaleSheetLayoutView="80" workbookViewId="0"/>
  </sheetViews>
  <sheetFormatPr defaultColWidth="9" defaultRowHeight="13.2"/>
  <cols>
    <col min="1" max="1" width="2.109375" style="1411" customWidth="1"/>
    <col min="2" max="2" width="9.6640625" style="1412" customWidth="1"/>
    <col min="3" max="30" width="3.88671875" style="1412" customWidth="1"/>
    <col min="31" max="31" width="2" style="1412" customWidth="1"/>
    <col min="32" max="32" width="11.109375" style="1411" customWidth="1"/>
    <col min="33" max="33" width="6.44140625" style="1412" bestFit="1" customWidth="1"/>
    <col min="34" max="16384" width="9" style="1411"/>
  </cols>
  <sheetData>
    <row r="2" spans="1:35" ht="19.2">
      <c r="A2" s="1413" t="s">
        <v>1180</v>
      </c>
      <c r="B2" s="1413"/>
      <c r="M2" s="1414"/>
      <c r="AG2" s="1415" t="s">
        <v>1181</v>
      </c>
    </row>
    <row r="3" spans="1:35" ht="13.5" customHeight="1">
      <c r="Q3" s="1411"/>
      <c r="S3" s="1416"/>
      <c r="T3" s="1417"/>
      <c r="U3" s="3838" t="s">
        <v>1182</v>
      </c>
      <c r="V3" s="3839"/>
      <c r="W3" s="3838" t="s">
        <v>1183</v>
      </c>
      <c r="X3" s="3839"/>
      <c r="Y3" s="3840" t="s">
        <v>1184</v>
      </c>
      <c r="Z3" s="3841"/>
      <c r="AB3" s="3842" t="s">
        <v>1185</v>
      </c>
      <c r="AC3" s="3840"/>
      <c r="AD3" s="3840"/>
      <c r="AE3" s="3840"/>
      <c r="AF3" s="3840"/>
      <c r="AG3" s="1418" t="s">
        <v>1186</v>
      </c>
    </row>
    <row r="4" spans="1:35" ht="13.5" customHeight="1" thickBot="1">
      <c r="B4" s="3843" t="s">
        <v>1187</v>
      </c>
      <c r="C4" s="3843"/>
      <c r="D4" s="3843"/>
      <c r="E4" s="3843"/>
      <c r="F4" s="1412" t="s">
        <v>1188</v>
      </c>
      <c r="G4" s="3844" t="str">
        <f>入力シート!C10</f>
        <v>○○校区道路改良工事</v>
      </c>
      <c r="H4" s="3844"/>
      <c r="I4" s="3844"/>
      <c r="J4" s="3844"/>
      <c r="K4" s="3844"/>
      <c r="L4" s="3844"/>
      <c r="M4" s="3844"/>
      <c r="N4" s="3844"/>
      <c r="O4" s="3844"/>
      <c r="P4" s="3844"/>
      <c r="R4" s="1411"/>
      <c r="S4" s="3845" t="s">
        <v>1189</v>
      </c>
      <c r="T4" s="3846"/>
      <c r="U4" s="3847">
        <f>+AG11+AG20+AG29+AG38+AG47+AG56+AG65+AG74+AG83+AG100+AG109+AG118+AG127+AG136+AG145+AG154+AG163+AG172</f>
        <v>504</v>
      </c>
      <c r="V4" s="3848"/>
      <c r="W4" s="3849">
        <f>+AG12+AG21+AG30+AG39+AG48+AG57+AG66+AG75+AG84+AG101+AG110+AG119+AG128+AG137+AG146+AG155+AG164+AG173</f>
        <v>0</v>
      </c>
      <c r="X4" s="3846"/>
      <c r="Y4" s="3850">
        <f>ROUNDDOWN(+W4/U4,0)</f>
        <v>0</v>
      </c>
      <c r="Z4" s="3851"/>
      <c r="AB4" s="3866" t="s">
        <v>1190</v>
      </c>
      <c r="AC4" s="3867"/>
      <c r="AD4" s="3867"/>
      <c r="AE4" s="3867"/>
      <c r="AF4" s="3867"/>
      <c r="AG4" s="1419">
        <f>+AI4-W5</f>
        <v>144</v>
      </c>
      <c r="AI4" s="1420">
        <f>ROUNDUP(+U5*0.285,0)</f>
        <v>144</v>
      </c>
    </row>
    <row r="5" spans="1:35" ht="13.5" customHeight="1" thickBot="1">
      <c r="B5" s="3843" t="s">
        <v>1191</v>
      </c>
      <c r="C5" s="3843"/>
      <c r="D5" s="3843"/>
      <c r="E5" s="3843"/>
      <c r="F5" s="1421" t="s">
        <v>1188</v>
      </c>
      <c r="G5" s="3857">
        <v>45413</v>
      </c>
      <c r="H5" s="3858"/>
      <c r="I5" s="3858"/>
      <c r="J5" s="3858"/>
      <c r="K5" s="3859"/>
      <c r="R5" s="1411"/>
      <c r="S5" s="3868" t="s">
        <v>1192</v>
      </c>
      <c r="T5" s="3869"/>
      <c r="U5" s="3870">
        <f>+U4</f>
        <v>504</v>
      </c>
      <c r="V5" s="3871"/>
      <c r="W5" s="3872">
        <f>+AG14+AG23+AG32+AG41+AG50+AG59+AG68+AG77+AG86+AG103+AG112+AG121+AG130+AG139+AG148+AG157+AG166+AG175</f>
        <v>0</v>
      </c>
      <c r="X5" s="3869"/>
      <c r="Y5" s="3873">
        <f>ROUNDDOWN(+W5/U5,0)</f>
        <v>0</v>
      </c>
      <c r="Z5" s="3874"/>
      <c r="AB5" s="3875" t="s">
        <v>1193</v>
      </c>
      <c r="AC5" s="3876"/>
      <c r="AD5" s="3876"/>
      <c r="AE5" s="3876"/>
      <c r="AF5" s="3876"/>
      <c r="AG5" s="1419">
        <f>+AI5-W5</f>
        <v>126</v>
      </c>
      <c r="AI5" s="1420">
        <f>ROUNDUP(+U5*0.25,0)</f>
        <v>126</v>
      </c>
    </row>
    <row r="6" spans="1:35" ht="13.5" customHeight="1" thickBot="1">
      <c r="B6" s="3856" t="s">
        <v>1194</v>
      </c>
      <c r="C6" s="3856"/>
      <c r="D6" s="3856"/>
      <c r="E6" s="3856"/>
      <c r="F6" s="1421" t="s">
        <v>1188</v>
      </c>
      <c r="G6" s="3857">
        <v>45667</v>
      </c>
      <c r="H6" s="3858"/>
      <c r="I6" s="3858"/>
      <c r="J6" s="3858"/>
      <c r="K6" s="3859"/>
      <c r="L6" s="3860" t="s">
        <v>1195</v>
      </c>
      <c r="M6" s="3860"/>
      <c r="N6" s="3860"/>
      <c r="O6" s="1412" t="s">
        <v>1188</v>
      </c>
      <c r="P6" s="3861">
        <f>+G6-G5+1</f>
        <v>255</v>
      </c>
      <c r="Q6" s="3861"/>
      <c r="R6" s="3861"/>
      <c r="AA6" s="1422"/>
      <c r="AB6" s="3862" t="s">
        <v>1196</v>
      </c>
      <c r="AC6" s="3863"/>
      <c r="AD6" s="3863"/>
      <c r="AE6" s="3863"/>
      <c r="AF6" s="3863"/>
      <c r="AG6" s="1423">
        <f>+AI6-W5</f>
        <v>108</v>
      </c>
      <c r="AI6" s="1420">
        <f>ROUNDUP(+U5*0.214,0)</f>
        <v>108</v>
      </c>
    </row>
    <row r="7" spans="1:35" ht="13.5" customHeight="1">
      <c r="C7" s="1411"/>
      <c r="D7" s="1411"/>
      <c r="E7" s="1411"/>
      <c r="F7" s="1424"/>
      <c r="G7" s="1421"/>
      <c r="H7" s="1421"/>
      <c r="I7" s="1421"/>
      <c r="J7" s="1421"/>
      <c r="K7" s="1421"/>
      <c r="W7" s="1425"/>
      <c r="X7" s="1425"/>
      <c r="Y7" s="1425"/>
      <c r="Z7" s="1425"/>
      <c r="AA7" s="1425"/>
      <c r="AB7" s="1425"/>
      <c r="AC7" s="1425"/>
      <c r="AD7" s="1425"/>
      <c r="AE7" s="1425"/>
    </row>
    <row r="8" spans="1:35" ht="13.5" customHeight="1"/>
    <row r="9" spans="1:35">
      <c r="B9" s="1426" t="s">
        <v>1197</v>
      </c>
      <c r="C9" s="1427">
        <f>+G5</f>
        <v>45413</v>
      </c>
      <c r="D9" s="1428">
        <f>+C9+1</f>
        <v>45414</v>
      </c>
      <c r="E9" s="1428">
        <f t="shared" ref="E9:AD9" si="0">+D9+1</f>
        <v>45415</v>
      </c>
      <c r="F9" s="1428">
        <f t="shared" si="0"/>
        <v>45416</v>
      </c>
      <c r="G9" s="1428">
        <f t="shared" si="0"/>
        <v>45417</v>
      </c>
      <c r="H9" s="1428">
        <f t="shared" si="0"/>
        <v>45418</v>
      </c>
      <c r="I9" s="1428">
        <f t="shared" si="0"/>
        <v>45419</v>
      </c>
      <c r="J9" s="1428">
        <f t="shared" si="0"/>
        <v>45420</v>
      </c>
      <c r="K9" s="1428">
        <f t="shared" si="0"/>
        <v>45421</v>
      </c>
      <c r="L9" s="1428">
        <f t="shared" si="0"/>
        <v>45422</v>
      </c>
      <c r="M9" s="1428">
        <f t="shared" si="0"/>
        <v>45423</v>
      </c>
      <c r="N9" s="1428">
        <f t="shared" si="0"/>
        <v>45424</v>
      </c>
      <c r="O9" s="1428">
        <f t="shared" si="0"/>
        <v>45425</v>
      </c>
      <c r="P9" s="1428">
        <f t="shared" si="0"/>
        <v>45426</v>
      </c>
      <c r="Q9" s="1428">
        <f t="shared" si="0"/>
        <v>45427</v>
      </c>
      <c r="R9" s="1428">
        <f t="shared" si="0"/>
        <v>45428</v>
      </c>
      <c r="S9" s="1428">
        <f t="shared" si="0"/>
        <v>45429</v>
      </c>
      <c r="T9" s="1428">
        <f t="shared" si="0"/>
        <v>45430</v>
      </c>
      <c r="U9" s="1428">
        <f t="shared" si="0"/>
        <v>45431</v>
      </c>
      <c r="V9" s="1428">
        <f t="shared" si="0"/>
        <v>45432</v>
      </c>
      <c r="W9" s="1428">
        <f>+V9+1</f>
        <v>45433</v>
      </c>
      <c r="X9" s="1428">
        <f t="shared" si="0"/>
        <v>45434</v>
      </c>
      <c r="Y9" s="1428">
        <f t="shared" si="0"/>
        <v>45435</v>
      </c>
      <c r="Z9" s="1428">
        <f t="shared" si="0"/>
        <v>45436</v>
      </c>
      <c r="AA9" s="1428">
        <f>+Z9+1</f>
        <v>45437</v>
      </c>
      <c r="AB9" s="1428">
        <f t="shared" si="0"/>
        <v>45438</v>
      </c>
      <c r="AC9" s="1428">
        <f>+AB9+1</f>
        <v>45439</v>
      </c>
      <c r="AD9" s="1429">
        <f t="shared" si="0"/>
        <v>45440</v>
      </c>
      <c r="AE9" s="1430"/>
      <c r="AF9" s="3864">
        <v>1</v>
      </c>
      <c r="AG9" s="3865"/>
    </row>
    <row r="10" spans="1:35">
      <c r="B10" s="1431" t="s">
        <v>1198</v>
      </c>
      <c r="C10" s="1432" t="str">
        <f>TEXT(WEEKDAY(+C9),"aaa")</f>
        <v>水</v>
      </c>
      <c r="D10" s="1433" t="str">
        <f t="shared" ref="D10:AD10" si="1">TEXT(WEEKDAY(+D9),"aaa")</f>
        <v>木</v>
      </c>
      <c r="E10" s="1433" t="str">
        <f t="shared" si="1"/>
        <v>金</v>
      </c>
      <c r="F10" s="1433" t="str">
        <f t="shared" si="1"/>
        <v>土</v>
      </c>
      <c r="G10" s="1433" t="str">
        <f t="shared" si="1"/>
        <v>日</v>
      </c>
      <c r="H10" s="1433" t="str">
        <f t="shared" si="1"/>
        <v>月</v>
      </c>
      <c r="I10" s="1433" t="str">
        <f t="shared" si="1"/>
        <v>火</v>
      </c>
      <c r="J10" s="1433" t="str">
        <f t="shared" si="1"/>
        <v>水</v>
      </c>
      <c r="K10" s="1433" t="str">
        <f t="shared" si="1"/>
        <v>木</v>
      </c>
      <c r="L10" s="1433" t="str">
        <f t="shared" si="1"/>
        <v>金</v>
      </c>
      <c r="M10" s="1433" t="str">
        <f t="shared" si="1"/>
        <v>土</v>
      </c>
      <c r="N10" s="1433" t="str">
        <f t="shared" si="1"/>
        <v>日</v>
      </c>
      <c r="O10" s="1433" t="str">
        <f t="shared" si="1"/>
        <v>月</v>
      </c>
      <c r="P10" s="1433" t="str">
        <f t="shared" si="1"/>
        <v>火</v>
      </c>
      <c r="Q10" s="1433" t="str">
        <f t="shared" si="1"/>
        <v>水</v>
      </c>
      <c r="R10" s="1433" t="str">
        <f t="shared" si="1"/>
        <v>木</v>
      </c>
      <c r="S10" s="1433" t="str">
        <f t="shared" si="1"/>
        <v>金</v>
      </c>
      <c r="T10" s="1433" t="str">
        <f t="shared" si="1"/>
        <v>土</v>
      </c>
      <c r="U10" s="1433" t="str">
        <f t="shared" si="1"/>
        <v>日</v>
      </c>
      <c r="V10" s="1433" t="str">
        <f t="shared" si="1"/>
        <v>月</v>
      </c>
      <c r="W10" s="1433" t="str">
        <f t="shared" si="1"/>
        <v>火</v>
      </c>
      <c r="X10" s="1433" t="str">
        <f t="shared" si="1"/>
        <v>水</v>
      </c>
      <c r="Y10" s="1433" t="str">
        <f t="shared" si="1"/>
        <v>木</v>
      </c>
      <c r="Z10" s="1433" t="str">
        <f t="shared" si="1"/>
        <v>金</v>
      </c>
      <c r="AA10" s="1433" t="str">
        <f t="shared" si="1"/>
        <v>土</v>
      </c>
      <c r="AB10" s="1433" t="str">
        <f t="shared" si="1"/>
        <v>日</v>
      </c>
      <c r="AC10" s="1433" t="str">
        <f t="shared" si="1"/>
        <v>月</v>
      </c>
      <c r="AD10" s="1434" t="str">
        <f t="shared" si="1"/>
        <v>火</v>
      </c>
      <c r="AE10" s="1425"/>
      <c r="AF10" s="1435" t="s">
        <v>1199</v>
      </c>
      <c r="AG10" s="1418">
        <f>+COUNTA(C11:AD12)</f>
        <v>0</v>
      </c>
    </row>
    <row r="11" spans="1:35" ht="13.5" customHeight="1">
      <c r="B11" s="3882" t="s">
        <v>1200</v>
      </c>
      <c r="C11" s="3884"/>
      <c r="D11" s="3852"/>
      <c r="E11" s="3852"/>
      <c r="F11" s="3852"/>
      <c r="G11" s="3852"/>
      <c r="H11" s="3852"/>
      <c r="I11" s="3852"/>
      <c r="J11" s="3852"/>
      <c r="K11" s="3852"/>
      <c r="L11" s="3852"/>
      <c r="M11" s="3852"/>
      <c r="N11" s="3852"/>
      <c r="O11" s="3852"/>
      <c r="P11" s="3852"/>
      <c r="Q11" s="3852"/>
      <c r="R11" s="3852"/>
      <c r="S11" s="3852"/>
      <c r="T11" s="3852"/>
      <c r="U11" s="3852"/>
      <c r="V11" s="3852"/>
      <c r="W11" s="3852"/>
      <c r="X11" s="3852"/>
      <c r="Y11" s="3852"/>
      <c r="Z11" s="3852"/>
      <c r="AA11" s="3852"/>
      <c r="AB11" s="3852"/>
      <c r="AC11" s="3852"/>
      <c r="AD11" s="3854"/>
      <c r="AE11" s="1425"/>
      <c r="AF11" s="1436" t="s">
        <v>1201</v>
      </c>
      <c r="AG11" s="1437">
        <f>COUNTA(C9:AD9)-AG10</f>
        <v>28</v>
      </c>
    </row>
    <row r="12" spans="1:35" ht="13.5" customHeight="1">
      <c r="B12" s="3883"/>
      <c r="C12" s="3884"/>
      <c r="D12" s="3853"/>
      <c r="E12" s="3853"/>
      <c r="F12" s="3853"/>
      <c r="G12" s="3853"/>
      <c r="H12" s="3853"/>
      <c r="I12" s="3853"/>
      <c r="J12" s="3853"/>
      <c r="K12" s="3853"/>
      <c r="L12" s="3853"/>
      <c r="M12" s="3853"/>
      <c r="N12" s="3853"/>
      <c r="O12" s="3853"/>
      <c r="P12" s="3853"/>
      <c r="Q12" s="3853"/>
      <c r="R12" s="3853"/>
      <c r="S12" s="3853"/>
      <c r="T12" s="3853"/>
      <c r="U12" s="3853"/>
      <c r="V12" s="3853"/>
      <c r="W12" s="3853"/>
      <c r="X12" s="3853"/>
      <c r="Y12" s="3853"/>
      <c r="Z12" s="3853"/>
      <c r="AA12" s="3853"/>
      <c r="AB12" s="3853"/>
      <c r="AC12" s="3853"/>
      <c r="AD12" s="3855"/>
      <c r="AE12" s="1425"/>
      <c r="AF12" s="1436" t="s">
        <v>1202</v>
      </c>
      <c r="AG12" s="1438">
        <f>+COUNTA(C13:AD14)</f>
        <v>0</v>
      </c>
    </row>
    <row r="13" spans="1:35" ht="13.5" customHeight="1">
      <c r="B13" s="3879" t="s">
        <v>1189</v>
      </c>
      <c r="C13" s="3881"/>
      <c r="D13" s="3877"/>
      <c r="E13" s="3877"/>
      <c r="F13" s="3877"/>
      <c r="G13" s="3877"/>
      <c r="H13" s="3877"/>
      <c r="I13" s="3877"/>
      <c r="J13" s="3877"/>
      <c r="K13" s="3877"/>
      <c r="L13" s="3877"/>
      <c r="M13" s="3877"/>
      <c r="N13" s="3877"/>
      <c r="O13" s="3877"/>
      <c r="P13" s="3877"/>
      <c r="Q13" s="3877"/>
      <c r="R13" s="3877"/>
      <c r="S13" s="3877"/>
      <c r="T13" s="3877"/>
      <c r="U13" s="3877"/>
      <c r="V13" s="3877"/>
      <c r="W13" s="3877"/>
      <c r="X13" s="3877"/>
      <c r="Y13" s="3877"/>
      <c r="Z13" s="3877"/>
      <c r="AA13" s="3877"/>
      <c r="AB13" s="3877"/>
      <c r="AC13" s="3877"/>
      <c r="AD13" s="3885"/>
      <c r="AE13" s="1425"/>
      <c r="AF13" s="1436" t="s">
        <v>1203</v>
      </c>
      <c r="AG13" s="1439">
        <f>+AG12/AG11</f>
        <v>0</v>
      </c>
    </row>
    <row r="14" spans="1:35">
      <c r="B14" s="3880"/>
      <c r="C14" s="3881"/>
      <c r="D14" s="3878"/>
      <c r="E14" s="3878"/>
      <c r="F14" s="3878"/>
      <c r="G14" s="3878"/>
      <c r="H14" s="3878"/>
      <c r="I14" s="3878"/>
      <c r="J14" s="3878"/>
      <c r="K14" s="3878"/>
      <c r="L14" s="3878"/>
      <c r="M14" s="3878"/>
      <c r="N14" s="3878"/>
      <c r="O14" s="3878"/>
      <c r="P14" s="3878"/>
      <c r="Q14" s="3878"/>
      <c r="R14" s="3878"/>
      <c r="S14" s="3878"/>
      <c r="T14" s="3878"/>
      <c r="U14" s="3878"/>
      <c r="V14" s="3878"/>
      <c r="W14" s="3878"/>
      <c r="X14" s="3878"/>
      <c r="Y14" s="3878"/>
      <c r="Z14" s="3878"/>
      <c r="AA14" s="3878"/>
      <c r="AB14" s="3878"/>
      <c r="AC14" s="3878"/>
      <c r="AD14" s="3886"/>
      <c r="AE14" s="1425"/>
      <c r="AF14" s="1436" t="s">
        <v>1183</v>
      </c>
      <c r="AG14" s="1438">
        <f>+COUNTA(C15:AD16)</f>
        <v>0</v>
      </c>
    </row>
    <row r="15" spans="1:35">
      <c r="B15" s="3889" t="s">
        <v>1192</v>
      </c>
      <c r="C15" s="3891"/>
      <c r="D15" s="3887"/>
      <c r="E15" s="3887"/>
      <c r="F15" s="3887"/>
      <c r="G15" s="3887"/>
      <c r="H15" s="3887"/>
      <c r="I15" s="3887"/>
      <c r="J15" s="3887"/>
      <c r="K15" s="3887"/>
      <c r="L15" s="3887"/>
      <c r="M15" s="3887"/>
      <c r="N15" s="3887"/>
      <c r="O15" s="3887"/>
      <c r="P15" s="3887"/>
      <c r="Q15" s="3887"/>
      <c r="R15" s="3887"/>
      <c r="S15" s="3887"/>
      <c r="T15" s="3887"/>
      <c r="U15" s="3887"/>
      <c r="V15" s="3887"/>
      <c r="W15" s="3887"/>
      <c r="X15" s="3887"/>
      <c r="Y15" s="3887"/>
      <c r="Z15" s="3887"/>
      <c r="AA15" s="3887"/>
      <c r="AB15" s="3887"/>
      <c r="AC15" s="3887"/>
      <c r="AD15" s="3893"/>
      <c r="AE15" s="1425"/>
      <c r="AF15" s="1440" t="s">
        <v>1204</v>
      </c>
      <c r="AG15" s="1441">
        <f>ROUNDDOWN(+AG14/AG11,3)</f>
        <v>0</v>
      </c>
    </row>
    <row r="16" spans="1:35">
      <c r="B16" s="3890"/>
      <c r="C16" s="3892"/>
      <c r="D16" s="3888"/>
      <c r="E16" s="3888"/>
      <c r="F16" s="3888"/>
      <c r="G16" s="3888"/>
      <c r="H16" s="3888"/>
      <c r="I16" s="3888"/>
      <c r="J16" s="3888"/>
      <c r="K16" s="3888"/>
      <c r="L16" s="3888"/>
      <c r="M16" s="3888"/>
      <c r="N16" s="3888"/>
      <c r="O16" s="3888"/>
      <c r="P16" s="3888"/>
      <c r="Q16" s="3888"/>
      <c r="R16" s="3888"/>
      <c r="S16" s="3888"/>
      <c r="T16" s="3888"/>
      <c r="U16" s="3888"/>
      <c r="V16" s="3888"/>
      <c r="W16" s="3888"/>
      <c r="X16" s="3888"/>
      <c r="Y16" s="3888"/>
      <c r="Z16" s="3888"/>
      <c r="AA16" s="3888"/>
      <c r="AB16" s="3888"/>
      <c r="AC16" s="3888"/>
      <c r="AD16" s="3894"/>
      <c r="AE16" s="1425"/>
      <c r="AF16" s="1442"/>
      <c r="AG16" s="1443"/>
    </row>
    <row r="17" spans="2:33">
      <c r="C17" s="1444"/>
      <c r="D17" s="1444"/>
      <c r="E17" s="1444"/>
      <c r="F17" s="1444"/>
      <c r="G17" s="1444"/>
      <c r="H17" s="1444"/>
      <c r="I17" s="1444"/>
      <c r="J17" s="1444"/>
      <c r="K17" s="1444"/>
      <c r="L17" s="1444"/>
      <c r="M17" s="1444"/>
      <c r="N17" s="1444"/>
      <c r="O17" s="1444"/>
      <c r="P17" s="1444"/>
      <c r="Q17" s="1444"/>
      <c r="R17" s="1444"/>
      <c r="S17" s="1444"/>
      <c r="T17" s="1444"/>
      <c r="U17" s="1444"/>
      <c r="V17" s="1444"/>
      <c r="W17" s="1444"/>
      <c r="X17" s="1444"/>
      <c r="Y17" s="1444"/>
      <c r="Z17" s="1444"/>
      <c r="AA17" s="1444"/>
      <c r="AB17" s="1444"/>
      <c r="AC17" s="1444"/>
      <c r="AD17" s="1444"/>
    </row>
    <row r="18" spans="2:33">
      <c r="B18" s="1445" t="s">
        <v>1197</v>
      </c>
      <c r="C18" s="1446">
        <f>+AD9+1</f>
        <v>45441</v>
      </c>
      <c r="D18" s="1447">
        <f>+C18+1</f>
        <v>45442</v>
      </c>
      <c r="E18" s="1447">
        <f t="shared" ref="E18:AD18" si="2">+D18+1</f>
        <v>45443</v>
      </c>
      <c r="F18" s="1447">
        <f t="shared" si="2"/>
        <v>45444</v>
      </c>
      <c r="G18" s="1447">
        <f t="shared" si="2"/>
        <v>45445</v>
      </c>
      <c r="H18" s="1447">
        <f t="shared" si="2"/>
        <v>45446</v>
      </c>
      <c r="I18" s="1447">
        <f t="shared" si="2"/>
        <v>45447</v>
      </c>
      <c r="J18" s="1447">
        <f t="shared" si="2"/>
        <v>45448</v>
      </c>
      <c r="K18" s="1447">
        <f t="shared" si="2"/>
        <v>45449</v>
      </c>
      <c r="L18" s="1447">
        <f t="shared" si="2"/>
        <v>45450</v>
      </c>
      <c r="M18" s="1447">
        <f t="shared" si="2"/>
        <v>45451</v>
      </c>
      <c r="N18" s="1447">
        <f t="shared" si="2"/>
        <v>45452</v>
      </c>
      <c r="O18" s="1447">
        <f t="shared" si="2"/>
        <v>45453</v>
      </c>
      <c r="P18" s="1447">
        <f t="shared" si="2"/>
        <v>45454</v>
      </c>
      <c r="Q18" s="1447">
        <f t="shared" si="2"/>
        <v>45455</v>
      </c>
      <c r="R18" s="1447">
        <f t="shared" si="2"/>
        <v>45456</v>
      </c>
      <c r="S18" s="1447">
        <f t="shared" si="2"/>
        <v>45457</v>
      </c>
      <c r="T18" s="1447">
        <f t="shared" si="2"/>
        <v>45458</v>
      </c>
      <c r="U18" s="1447">
        <f t="shared" si="2"/>
        <v>45459</v>
      </c>
      <c r="V18" s="1447">
        <f t="shared" si="2"/>
        <v>45460</v>
      </c>
      <c r="W18" s="1447">
        <f>+V18+1</f>
        <v>45461</v>
      </c>
      <c r="X18" s="1447">
        <f t="shared" si="2"/>
        <v>45462</v>
      </c>
      <c r="Y18" s="1447">
        <f t="shared" si="2"/>
        <v>45463</v>
      </c>
      <c r="Z18" s="1447">
        <f t="shared" si="2"/>
        <v>45464</v>
      </c>
      <c r="AA18" s="1447">
        <f>+Z18+1</f>
        <v>45465</v>
      </c>
      <c r="AB18" s="1447">
        <f t="shared" si="2"/>
        <v>45466</v>
      </c>
      <c r="AC18" s="1447">
        <f>+AB18+1</f>
        <v>45467</v>
      </c>
      <c r="AD18" s="1448">
        <f t="shared" si="2"/>
        <v>45468</v>
      </c>
      <c r="AE18" s="1430"/>
      <c r="AF18" s="3864">
        <f>+AF9+1</f>
        <v>2</v>
      </c>
      <c r="AG18" s="3865"/>
    </row>
    <row r="19" spans="2:33">
      <c r="B19" s="1449" t="s">
        <v>1198</v>
      </c>
      <c r="C19" s="1450" t="str">
        <f>TEXT(WEEKDAY(+C18),"aaa")</f>
        <v>水</v>
      </c>
      <c r="D19" s="1451" t="str">
        <f t="shared" ref="D19:AD19" si="3">TEXT(WEEKDAY(+D18),"aaa")</f>
        <v>木</v>
      </c>
      <c r="E19" s="1451" t="str">
        <f t="shared" si="3"/>
        <v>金</v>
      </c>
      <c r="F19" s="1451" t="str">
        <f t="shared" si="3"/>
        <v>土</v>
      </c>
      <c r="G19" s="1451" t="str">
        <f t="shared" si="3"/>
        <v>日</v>
      </c>
      <c r="H19" s="1451" t="str">
        <f t="shared" si="3"/>
        <v>月</v>
      </c>
      <c r="I19" s="1451" t="str">
        <f t="shared" si="3"/>
        <v>火</v>
      </c>
      <c r="J19" s="1451" t="str">
        <f t="shared" si="3"/>
        <v>水</v>
      </c>
      <c r="K19" s="1451" t="str">
        <f t="shared" si="3"/>
        <v>木</v>
      </c>
      <c r="L19" s="1451" t="str">
        <f t="shared" si="3"/>
        <v>金</v>
      </c>
      <c r="M19" s="1451" t="str">
        <f t="shared" si="3"/>
        <v>土</v>
      </c>
      <c r="N19" s="1451" t="str">
        <f t="shared" si="3"/>
        <v>日</v>
      </c>
      <c r="O19" s="1451" t="str">
        <f t="shared" si="3"/>
        <v>月</v>
      </c>
      <c r="P19" s="1451" t="str">
        <f t="shared" si="3"/>
        <v>火</v>
      </c>
      <c r="Q19" s="1451" t="str">
        <f t="shared" si="3"/>
        <v>水</v>
      </c>
      <c r="R19" s="1451" t="str">
        <f t="shared" si="3"/>
        <v>木</v>
      </c>
      <c r="S19" s="1451" t="str">
        <f t="shared" si="3"/>
        <v>金</v>
      </c>
      <c r="T19" s="1451" t="str">
        <f t="shared" si="3"/>
        <v>土</v>
      </c>
      <c r="U19" s="1451" t="str">
        <f t="shared" si="3"/>
        <v>日</v>
      </c>
      <c r="V19" s="1451" t="str">
        <f t="shared" si="3"/>
        <v>月</v>
      </c>
      <c r="W19" s="1451" t="str">
        <f t="shared" si="3"/>
        <v>火</v>
      </c>
      <c r="X19" s="1451" t="str">
        <f t="shared" si="3"/>
        <v>水</v>
      </c>
      <c r="Y19" s="1451" t="str">
        <f t="shared" si="3"/>
        <v>木</v>
      </c>
      <c r="Z19" s="1451" t="str">
        <f t="shared" si="3"/>
        <v>金</v>
      </c>
      <c r="AA19" s="1451" t="str">
        <f t="shared" si="3"/>
        <v>土</v>
      </c>
      <c r="AB19" s="1451" t="str">
        <f t="shared" si="3"/>
        <v>日</v>
      </c>
      <c r="AC19" s="1451" t="str">
        <f t="shared" si="3"/>
        <v>月</v>
      </c>
      <c r="AD19" s="1452" t="str">
        <f t="shared" si="3"/>
        <v>火</v>
      </c>
      <c r="AE19" s="1425"/>
      <c r="AF19" s="1435" t="s">
        <v>1199</v>
      </c>
      <c r="AG19" s="1418">
        <f>+COUNTA(C20:AD21)</f>
        <v>0</v>
      </c>
    </row>
    <row r="20" spans="2:33" ht="13.5" customHeight="1">
      <c r="B20" s="3882" t="s">
        <v>1200</v>
      </c>
      <c r="C20" s="3884"/>
      <c r="D20" s="3852"/>
      <c r="E20" s="3852"/>
      <c r="F20" s="3852"/>
      <c r="G20" s="3852"/>
      <c r="H20" s="3852"/>
      <c r="I20" s="3852"/>
      <c r="J20" s="3852"/>
      <c r="K20" s="3852"/>
      <c r="L20" s="3852"/>
      <c r="M20" s="3852"/>
      <c r="N20" s="3852"/>
      <c r="O20" s="3852"/>
      <c r="P20" s="3852"/>
      <c r="Q20" s="3852"/>
      <c r="R20" s="3852"/>
      <c r="S20" s="3852"/>
      <c r="T20" s="3852"/>
      <c r="U20" s="3852"/>
      <c r="V20" s="3852"/>
      <c r="W20" s="3852"/>
      <c r="X20" s="3852"/>
      <c r="Y20" s="3852"/>
      <c r="Z20" s="3852"/>
      <c r="AA20" s="3852"/>
      <c r="AB20" s="3852"/>
      <c r="AC20" s="3852"/>
      <c r="AD20" s="3854"/>
      <c r="AE20" s="1425"/>
      <c r="AF20" s="1436" t="s">
        <v>1201</v>
      </c>
      <c r="AG20" s="1437">
        <f>COUNTA(C18:AD18)-AG19</f>
        <v>28</v>
      </c>
    </row>
    <row r="21" spans="2:33" ht="13.5" customHeight="1">
      <c r="B21" s="3883"/>
      <c r="C21" s="3884"/>
      <c r="D21" s="3853"/>
      <c r="E21" s="3853"/>
      <c r="F21" s="3853"/>
      <c r="G21" s="3853"/>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5"/>
      <c r="AE21" s="1425"/>
      <c r="AF21" s="1436" t="s">
        <v>1202</v>
      </c>
      <c r="AG21" s="1438">
        <f>+COUNTA(C22:AD23)</f>
        <v>0</v>
      </c>
    </row>
    <row r="22" spans="2:33" ht="13.5" customHeight="1">
      <c r="B22" s="3895" t="s">
        <v>1189</v>
      </c>
      <c r="C22" s="3881"/>
      <c r="D22" s="3877"/>
      <c r="E22" s="3877"/>
      <c r="F22" s="3877"/>
      <c r="G22" s="3877"/>
      <c r="H22" s="3877"/>
      <c r="I22" s="3877"/>
      <c r="J22" s="3877"/>
      <c r="K22" s="3877"/>
      <c r="L22" s="3877"/>
      <c r="M22" s="3877"/>
      <c r="N22" s="3877"/>
      <c r="O22" s="3877"/>
      <c r="P22" s="3877"/>
      <c r="Q22" s="3877"/>
      <c r="R22" s="3877"/>
      <c r="S22" s="3877"/>
      <c r="T22" s="3877"/>
      <c r="U22" s="3877"/>
      <c r="V22" s="3877"/>
      <c r="W22" s="3877"/>
      <c r="X22" s="3877"/>
      <c r="Y22" s="3877"/>
      <c r="Z22" s="3877"/>
      <c r="AA22" s="3877"/>
      <c r="AB22" s="3877"/>
      <c r="AC22" s="3877"/>
      <c r="AD22" s="3885"/>
      <c r="AE22" s="1425"/>
      <c r="AF22" s="1436" t="s">
        <v>1203</v>
      </c>
      <c r="AG22" s="1439">
        <f>+AG21/AG20</f>
        <v>0</v>
      </c>
    </row>
    <row r="23" spans="2:33">
      <c r="B23" s="3896"/>
      <c r="C23" s="3881"/>
      <c r="D23" s="3878"/>
      <c r="E23" s="3878"/>
      <c r="F23" s="3878"/>
      <c r="G23" s="3878"/>
      <c r="H23" s="3878"/>
      <c r="I23" s="3878"/>
      <c r="J23" s="3878"/>
      <c r="K23" s="3878"/>
      <c r="L23" s="3878"/>
      <c r="M23" s="3878"/>
      <c r="N23" s="3878"/>
      <c r="O23" s="3878"/>
      <c r="P23" s="3878"/>
      <c r="Q23" s="3878"/>
      <c r="R23" s="3878"/>
      <c r="S23" s="3878"/>
      <c r="T23" s="3878"/>
      <c r="U23" s="3878"/>
      <c r="V23" s="3878"/>
      <c r="W23" s="3878"/>
      <c r="X23" s="3878"/>
      <c r="Y23" s="3878"/>
      <c r="Z23" s="3878"/>
      <c r="AA23" s="3878"/>
      <c r="AB23" s="3878"/>
      <c r="AC23" s="3878"/>
      <c r="AD23" s="3886"/>
      <c r="AE23" s="1425"/>
      <c r="AF23" s="1436" t="s">
        <v>1183</v>
      </c>
      <c r="AG23" s="1438">
        <f>+COUNTA(C24:AD25)</f>
        <v>0</v>
      </c>
    </row>
    <row r="24" spans="2:33">
      <c r="B24" s="3897" t="s">
        <v>1192</v>
      </c>
      <c r="C24" s="3891"/>
      <c r="D24" s="3887"/>
      <c r="E24" s="3887"/>
      <c r="F24" s="3887"/>
      <c r="G24" s="3887"/>
      <c r="H24" s="3887"/>
      <c r="I24" s="3887"/>
      <c r="J24" s="3887"/>
      <c r="K24" s="3887"/>
      <c r="L24" s="3887"/>
      <c r="M24" s="3887"/>
      <c r="N24" s="3887"/>
      <c r="O24" s="3887"/>
      <c r="P24" s="3887"/>
      <c r="Q24" s="3887"/>
      <c r="R24" s="3887"/>
      <c r="S24" s="3887"/>
      <c r="T24" s="3887"/>
      <c r="U24" s="3887"/>
      <c r="V24" s="3887"/>
      <c r="W24" s="3887"/>
      <c r="X24" s="3887"/>
      <c r="Y24" s="3887"/>
      <c r="Z24" s="3887"/>
      <c r="AA24" s="3887"/>
      <c r="AB24" s="3887"/>
      <c r="AC24" s="3887"/>
      <c r="AD24" s="3893"/>
      <c r="AE24" s="1425"/>
      <c r="AF24" s="1440" t="s">
        <v>1204</v>
      </c>
      <c r="AG24" s="1441">
        <f>ROUNDDOWN(+AG23/AG20,3)</f>
        <v>0</v>
      </c>
    </row>
    <row r="25" spans="2:33">
      <c r="B25" s="3898"/>
      <c r="C25" s="3892"/>
      <c r="D25" s="3888"/>
      <c r="E25" s="3888"/>
      <c r="F25" s="3888"/>
      <c r="G25" s="3888"/>
      <c r="H25" s="3888"/>
      <c r="I25" s="3888"/>
      <c r="J25" s="3888"/>
      <c r="K25" s="3888"/>
      <c r="L25" s="3888"/>
      <c r="M25" s="3888"/>
      <c r="N25" s="3888"/>
      <c r="O25" s="3888"/>
      <c r="P25" s="3888"/>
      <c r="Q25" s="3888"/>
      <c r="R25" s="3888"/>
      <c r="S25" s="3888"/>
      <c r="T25" s="3888"/>
      <c r="U25" s="3888"/>
      <c r="V25" s="3888"/>
      <c r="W25" s="3888"/>
      <c r="X25" s="3888"/>
      <c r="Y25" s="3888"/>
      <c r="Z25" s="3888"/>
      <c r="AA25" s="3888"/>
      <c r="AB25" s="3888"/>
      <c r="AC25" s="3888"/>
      <c r="AD25" s="3894"/>
      <c r="AE25" s="1425"/>
      <c r="AF25" s="1442"/>
      <c r="AG25" s="1443"/>
    </row>
    <row r="26" spans="2:33">
      <c r="C26" s="1444"/>
      <c r="D26" s="1444"/>
      <c r="E26" s="1444"/>
      <c r="F26" s="1444"/>
      <c r="G26" s="1444"/>
      <c r="H26" s="1444"/>
      <c r="I26" s="1444"/>
      <c r="J26" s="1444"/>
      <c r="K26" s="1444"/>
      <c r="L26" s="1444"/>
      <c r="M26" s="1444"/>
      <c r="N26" s="1444"/>
      <c r="O26" s="1444"/>
      <c r="P26" s="1444"/>
      <c r="Q26" s="1444"/>
      <c r="R26" s="1444"/>
      <c r="S26" s="1444"/>
      <c r="T26" s="1444"/>
      <c r="U26" s="1444"/>
      <c r="V26" s="1444"/>
      <c r="W26" s="1444"/>
      <c r="X26" s="1444"/>
      <c r="Y26" s="1444"/>
      <c r="Z26" s="1444"/>
      <c r="AA26" s="1444"/>
      <c r="AB26" s="1444"/>
      <c r="AC26" s="1444"/>
      <c r="AD26" s="1444"/>
    </row>
    <row r="27" spans="2:33">
      <c r="B27" s="1426" t="s">
        <v>1197</v>
      </c>
      <c r="C27" s="1427">
        <f>+AD18+1</f>
        <v>45469</v>
      </c>
      <c r="D27" s="1428">
        <f>+C27+1</f>
        <v>45470</v>
      </c>
      <c r="E27" s="1428">
        <f t="shared" ref="E27:AD27" si="4">+D27+1</f>
        <v>45471</v>
      </c>
      <c r="F27" s="1428">
        <f t="shared" si="4"/>
        <v>45472</v>
      </c>
      <c r="G27" s="1428">
        <f t="shared" si="4"/>
        <v>45473</v>
      </c>
      <c r="H27" s="1428">
        <f t="shared" si="4"/>
        <v>45474</v>
      </c>
      <c r="I27" s="1428">
        <f t="shared" si="4"/>
        <v>45475</v>
      </c>
      <c r="J27" s="1428">
        <f t="shared" si="4"/>
        <v>45476</v>
      </c>
      <c r="K27" s="1428">
        <f t="shared" si="4"/>
        <v>45477</v>
      </c>
      <c r="L27" s="1428">
        <f t="shared" si="4"/>
        <v>45478</v>
      </c>
      <c r="M27" s="1428">
        <f t="shared" si="4"/>
        <v>45479</v>
      </c>
      <c r="N27" s="1428">
        <f t="shared" si="4"/>
        <v>45480</v>
      </c>
      <c r="O27" s="1428">
        <f t="shared" si="4"/>
        <v>45481</v>
      </c>
      <c r="P27" s="1428">
        <f t="shared" si="4"/>
        <v>45482</v>
      </c>
      <c r="Q27" s="1428">
        <f t="shared" si="4"/>
        <v>45483</v>
      </c>
      <c r="R27" s="1428">
        <f t="shared" si="4"/>
        <v>45484</v>
      </c>
      <c r="S27" s="1428">
        <f t="shared" si="4"/>
        <v>45485</v>
      </c>
      <c r="T27" s="1428">
        <f t="shared" si="4"/>
        <v>45486</v>
      </c>
      <c r="U27" s="1428">
        <f t="shared" si="4"/>
        <v>45487</v>
      </c>
      <c r="V27" s="1428">
        <f t="shared" si="4"/>
        <v>45488</v>
      </c>
      <c r="W27" s="1428">
        <f>+V27+1</f>
        <v>45489</v>
      </c>
      <c r="X27" s="1428">
        <f t="shared" si="4"/>
        <v>45490</v>
      </c>
      <c r="Y27" s="1428">
        <f t="shared" si="4"/>
        <v>45491</v>
      </c>
      <c r="Z27" s="1428">
        <f t="shared" si="4"/>
        <v>45492</v>
      </c>
      <c r="AA27" s="1428">
        <f>+Z27+1</f>
        <v>45493</v>
      </c>
      <c r="AB27" s="1428">
        <f t="shared" si="4"/>
        <v>45494</v>
      </c>
      <c r="AC27" s="1428">
        <f>+AB27+1</f>
        <v>45495</v>
      </c>
      <c r="AD27" s="1429">
        <f t="shared" si="4"/>
        <v>45496</v>
      </c>
      <c r="AE27" s="1430"/>
      <c r="AF27" s="3864">
        <f>+AF18+1</f>
        <v>3</v>
      </c>
      <c r="AG27" s="3865"/>
    </row>
    <row r="28" spans="2:33">
      <c r="B28" s="1431" t="s">
        <v>1198</v>
      </c>
      <c r="C28" s="1432" t="str">
        <f>TEXT(WEEKDAY(+C27),"aaa")</f>
        <v>水</v>
      </c>
      <c r="D28" s="1433" t="str">
        <f t="shared" ref="D28:AD28" si="5">TEXT(WEEKDAY(+D27),"aaa")</f>
        <v>木</v>
      </c>
      <c r="E28" s="1433" t="str">
        <f t="shared" si="5"/>
        <v>金</v>
      </c>
      <c r="F28" s="1433" t="str">
        <f t="shared" si="5"/>
        <v>土</v>
      </c>
      <c r="G28" s="1433" t="str">
        <f t="shared" si="5"/>
        <v>日</v>
      </c>
      <c r="H28" s="1433" t="str">
        <f t="shared" si="5"/>
        <v>月</v>
      </c>
      <c r="I28" s="1433" t="str">
        <f t="shared" si="5"/>
        <v>火</v>
      </c>
      <c r="J28" s="1433" t="str">
        <f t="shared" si="5"/>
        <v>水</v>
      </c>
      <c r="K28" s="1433" t="str">
        <f t="shared" si="5"/>
        <v>木</v>
      </c>
      <c r="L28" s="1433" t="str">
        <f t="shared" si="5"/>
        <v>金</v>
      </c>
      <c r="M28" s="1433" t="str">
        <f t="shared" si="5"/>
        <v>土</v>
      </c>
      <c r="N28" s="1433" t="str">
        <f t="shared" si="5"/>
        <v>日</v>
      </c>
      <c r="O28" s="1433" t="str">
        <f t="shared" si="5"/>
        <v>月</v>
      </c>
      <c r="P28" s="1433" t="str">
        <f t="shared" si="5"/>
        <v>火</v>
      </c>
      <c r="Q28" s="1433" t="str">
        <f t="shared" si="5"/>
        <v>水</v>
      </c>
      <c r="R28" s="1433" t="str">
        <f t="shared" si="5"/>
        <v>木</v>
      </c>
      <c r="S28" s="1433" t="str">
        <f t="shared" si="5"/>
        <v>金</v>
      </c>
      <c r="T28" s="1433" t="str">
        <f t="shared" si="5"/>
        <v>土</v>
      </c>
      <c r="U28" s="1433" t="str">
        <f t="shared" si="5"/>
        <v>日</v>
      </c>
      <c r="V28" s="1433" t="str">
        <f t="shared" si="5"/>
        <v>月</v>
      </c>
      <c r="W28" s="1433" t="str">
        <f t="shared" si="5"/>
        <v>火</v>
      </c>
      <c r="X28" s="1433" t="str">
        <f t="shared" si="5"/>
        <v>水</v>
      </c>
      <c r="Y28" s="1433" t="str">
        <f t="shared" si="5"/>
        <v>木</v>
      </c>
      <c r="Z28" s="1433" t="str">
        <f t="shared" si="5"/>
        <v>金</v>
      </c>
      <c r="AA28" s="1433" t="str">
        <f t="shared" si="5"/>
        <v>土</v>
      </c>
      <c r="AB28" s="1433" t="str">
        <f t="shared" si="5"/>
        <v>日</v>
      </c>
      <c r="AC28" s="1433" t="str">
        <f t="shared" si="5"/>
        <v>月</v>
      </c>
      <c r="AD28" s="1434" t="str">
        <f t="shared" si="5"/>
        <v>火</v>
      </c>
      <c r="AE28" s="1425"/>
      <c r="AF28" s="1435" t="s">
        <v>1199</v>
      </c>
      <c r="AG28" s="1418">
        <f>+COUNTA(C29:AD30)</f>
        <v>0</v>
      </c>
    </row>
    <row r="29" spans="2:33" ht="13.5" customHeight="1">
      <c r="B29" s="3882" t="s">
        <v>1200</v>
      </c>
      <c r="C29" s="3884"/>
      <c r="D29" s="3852"/>
      <c r="E29" s="3852"/>
      <c r="F29" s="3852"/>
      <c r="G29" s="3852"/>
      <c r="H29" s="3852"/>
      <c r="I29" s="3852"/>
      <c r="J29" s="3852"/>
      <c r="K29" s="3852"/>
      <c r="L29" s="3852"/>
      <c r="M29" s="3852"/>
      <c r="N29" s="3852"/>
      <c r="O29" s="3852"/>
      <c r="P29" s="3852"/>
      <c r="Q29" s="3852"/>
      <c r="R29" s="3852"/>
      <c r="S29" s="3852"/>
      <c r="T29" s="3852"/>
      <c r="U29" s="3852"/>
      <c r="V29" s="3852"/>
      <c r="W29" s="3852"/>
      <c r="X29" s="3852"/>
      <c r="Y29" s="3852"/>
      <c r="Z29" s="3852"/>
      <c r="AA29" s="3852"/>
      <c r="AB29" s="3852"/>
      <c r="AC29" s="3852"/>
      <c r="AD29" s="3854"/>
      <c r="AE29" s="1425"/>
      <c r="AF29" s="1436" t="s">
        <v>1201</v>
      </c>
      <c r="AG29" s="1437">
        <f>COUNTA(C27:AD27)-AG28</f>
        <v>28</v>
      </c>
    </row>
    <row r="30" spans="2:33" ht="13.5" customHeight="1">
      <c r="B30" s="3883"/>
      <c r="C30" s="3884"/>
      <c r="D30" s="3853"/>
      <c r="E30" s="3853"/>
      <c r="F30" s="3853"/>
      <c r="G30" s="3853"/>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5"/>
      <c r="AE30" s="1425"/>
      <c r="AF30" s="1436" t="s">
        <v>1202</v>
      </c>
      <c r="AG30" s="1438">
        <f>+COUNTA(C31:AD32)</f>
        <v>0</v>
      </c>
    </row>
    <row r="31" spans="2:33" ht="13.5" customHeight="1">
      <c r="B31" s="3879" t="s">
        <v>1189</v>
      </c>
      <c r="C31" s="3881"/>
      <c r="D31" s="3877"/>
      <c r="E31" s="3877"/>
      <c r="F31" s="3877"/>
      <c r="G31" s="3877"/>
      <c r="H31" s="3877"/>
      <c r="I31" s="3877"/>
      <c r="J31" s="3877"/>
      <c r="K31" s="3877"/>
      <c r="L31" s="3877"/>
      <c r="M31" s="3877"/>
      <c r="N31" s="3877"/>
      <c r="O31" s="3877"/>
      <c r="P31" s="3877"/>
      <c r="Q31" s="3877"/>
      <c r="R31" s="3877"/>
      <c r="S31" s="3877"/>
      <c r="T31" s="3877"/>
      <c r="U31" s="3877"/>
      <c r="V31" s="3877"/>
      <c r="W31" s="3877"/>
      <c r="X31" s="3877"/>
      <c r="Y31" s="3877"/>
      <c r="Z31" s="3877"/>
      <c r="AA31" s="3877"/>
      <c r="AB31" s="3877"/>
      <c r="AC31" s="3877"/>
      <c r="AD31" s="3885"/>
      <c r="AE31" s="1425"/>
      <c r="AF31" s="1436" t="s">
        <v>1203</v>
      </c>
      <c r="AG31" s="1439">
        <f>+AG30/AG29</f>
        <v>0</v>
      </c>
    </row>
    <row r="32" spans="2:33">
      <c r="B32" s="3880"/>
      <c r="C32" s="3881"/>
      <c r="D32" s="3878"/>
      <c r="E32" s="3878"/>
      <c r="F32" s="3878"/>
      <c r="G32" s="3878"/>
      <c r="H32" s="3878"/>
      <c r="I32" s="3878"/>
      <c r="J32" s="3878"/>
      <c r="K32" s="3878"/>
      <c r="L32" s="3878"/>
      <c r="M32" s="3878"/>
      <c r="N32" s="3878"/>
      <c r="O32" s="3878"/>
      <c r="P32" s="3878"/>
      <c r="Q32" s="3878"/>
      <c r="R32" s="3878"/>
      <c r="S32" s="3878"/>
      <c r="T32" s="3878"/>
      <c r="U32" s="3878"/>
      <c r="V32" s="3878"/>
      <c r="W32" s="3878"/>
      <c r="X32" s="3878"/>
      <c r="Y32" s="3878"/>
      <c r="Z32" s="3878"/>
      <c r="AA32" s="3878"/>
      <c r="AB32" s="3878"/>
      <c r="AC32" s="3878"/>
      <c r="AD32" s="3886"/>
      <c r="AE32" s="1425"/>
      <c r="AF32" s="1436" t="s">
        <v>1183</v>
      </c>
      <c r="AG32" s="1438">
        <f>+COUNTA(C33:AD34)</f>
        <v>0</v>
      </c>
    </row>
    <row r="33" spans="2:33">
      <c r="B33" s="3889" t="s">
        <v>1192</v>
      </c>
      <c r="C33" s="3891"/>
      <c r="D33" s="3887"/>
      <c r="E33" s="3887"/>
      <c r="F33" s="3887"/>
      <c r="G33" s="3887"/>
      <c r="H33" s="3887"/>
      <c r="I33" s="3887"/>
      <c r="J33" s="3887"/>
      <c r="K33" s="3887"/>
      <c r="L33" s="3887"/>
      <c r="M33" s="3887"/>
      <c r="N33" s="3887"/>
      <c r="O33" s="3887"/>
      <c r="P33" s="3887"/>
      <c r="Q33" s="3887"/>
      <c r="R33" s="3887"/>
      <c r="S33" s="3887"/>
      <c r="T33" s="3887"/>
      <c r="U33" s="3887"/>
      <c r="V33" s="3887"/>
      <c r="W33" s="3887"/>
      <c r="X33" s="3887"/>
      <c r="Y33" s="3887"/>
      <c r="Z33" s="3887"/>
      <c r="AA33" s="3887"/>
      <c r="AB33" s="3887"/>
      <c r="AC33" s="3887"/>
      <c r="AD33" s="3893"/>
      <c r="AE33" s="1425"/>
      <c r="AF33" s="1440" t="s">
        <v>1204</v>
      </c>
      <c r="AG33" s="1441">
        <f>ROUNDDOWN(+AG32/AG29,3)</f>
        <v>0</v>
      </c>
    </row>
    <row r="34" spans="2:33">
      <c r="B34" s="3890"/>
      <c r="C34" s="3892"/>
      <c r="D34" s="3888"/>
      <c r="E34" s="3888"/>
      <c r="F34" s="3888"/>
      <c r="G34" s="3888"/>
      <c r="H34" s="3888"/>
      <c r="I34" s="3888"/>
      <c r="J34" s="3888"/>
      <c r="K34" s="3888"/>
      <c r="L34" s="3888"/>
      <c r="M34" s="3888"/>
      <c r="N34" s="3888"/>
      <c r="O34" s="3888"/>
      <c r="P34" s="3888"/>
      <c r="Q34" s="3888"/>
      <c r="R34" s="3888"/>
      <c r="S34" s="3888"/>
      <c r="T34" s="3888"/>
      <c r="U34" s="3888"/>
      <c r="V34" s="3888"/>
      <c r="W34" s="3888"/>
      <c r="X34" s="3888"/>
      <c r="Y34" s="3888"/>
      <c r="Z34" s="3888"/>
      <c r="AA34" s="3888"/>
      <c r="AB34" s="3888"/>
      <c r="AC34" s="3888"/>
      <c r="AD34" s="3894"/>
      <c r="AE34" s="1425"/>
      <c r="AF34" s="1442"/>
      <c r="AG34" s="1443"/>
    </row>
    <row r="35" spans="2:33">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row>
    <row r="36" spans="2:33">
      <c r="B36" s="1445" t="s">
        <v>1197</v>
      </c>
      <c r="C36" s="1446">
        <f>+AD27+1</f>
        <v>45497</v>
      </c>
      <c r="D36" s="1447">
        <f>+C36+1</f>
        <v>45498</v>
      </c>
      <c r="E36" s="1447">
        <f t="shared" ref="E36:AD36" si="6">+D36+1</f>
        <v>45499</v>
      </c>
      <c r="F36" s="1447">
        <f t="shared" si="6"/>
        <v>45500</v>
      </c>
      <c r="G36" s="1447">
        <f t="shared" si="6"/>
        <v>45501</v>
      </c>
      <c r="H36" s="1447">
        <f t="shared" si="6"/>
        <v>45502</v>
      </c>
      <c r="I36" s="1447">
        <f t="shared" si="6"/>
        <v>45503</v>
      </c>
      <c r="J36" s="1447">
        <f t="shared" si="6"/>
        <v>45504</v>
      </c>
      <c r="K36" s="1447">
        <f t="shared" si="6"/>
        <v>45505</v>
      </c>
      <c r="L36" s="1447">
        <f t="shared" si="6"/>
        <v>45506</v>
      </c>
      <c r="M36" s="1447">
        <f t="shared" si="6"/>
        <v>45507</v>
      </c>
      <c r="N36" s="1447">
        <f t="shared" si="6"/>
        <v>45508</v>
      </c>
      <c r="O36" s="1447">
        <f t="shared" si="6"/>
        <v>45509</v>
      </c>
      <c r="P36" s="1447">
        <f t="shared" si="6"/>
        <v>45510</v>
      </c>
      <c r="Q36" s="1447">
        <f t="shared" si="6"/>
        <v>45511</v>
      </c>
      <c r="R36" s="1447">
        <f t="shared" si="6"/>
        <v>45512</v>
      </c>
      <c r="S36" s="1447">
        <f t="shared" si="6"/>
        <v>45513</v>
      </c>
      <c r="T36" s="1447">
        <f t="shared" si="6"/>
        <v>45514</v>
      </c>
      <c r="U36" s="1447">
        <f t="shared" si="6"/>
        <v>45515</v>
      </c>
      <c r="V36" s="1447">
        <f t="shared" si="6"/>
        <v>45516</v>
      </c>
      <c r="W36" s="1447">
        <f>+V36+1</f>
        <v>45517</v>
      </c>
      <c r="X36" s="1447">
        <f t="shared" si="6"/>
        <v>45518</v>
      </c>
      <c r="Y36" s="1447">
        <f t="shared" si="6"/>
        <v>45519</v>
      </c>
      <c r="Z36" s="1447">
        <f t="shared" si="6"/>
        <v>45520</v>
      </c>
      <c r="AA36" s="1447">
        <f>+Z36+1</f>
        <v>45521</v>
      </c>
      <c r="AB36" s="1447">
        <f t="shared" si="6"/>
        <v>45522</v>
      </c>
      <c r="AC36" s="1447">
        <f>+AB36+1</f>
        <v>45523</v>
      </c>
      <c r="AD36" s="1448">
        <f t="shared" si="6"/>
        <v>45524</v>
      </c>
      <c r="AE36" s="1430"/>
      <c r="AF36" s="3864">
        <f>+AF27+1</f>
        <v>4</v>
      </c>
      <c r="AG36" s="3865"/>
    </row>
    <row r="37" spans="2:33">
      <c r="B37" s="1449" t="s">
        <v>1198</v>
      </c>
      <c r="C37" s="1450" t="str">
        <f>TEXT(WEEKDAY(+C36),"aaa")</f>
        <v>水</v>
      </c>
      <c r="D37" s="1451" t="str">
        <f t="shared" ref="D37:AD37" si="7">TEXT(WEEKDAY(+D36),"aaa")</f>
        <v>木</v>
      </c>
      <c r="E37" s="1451" t="str">
        <f t="shared" si="7"/>
        <v>金</v>
      </c>
      <c r="F37" s="1451" t="str">
        <f t="shared" si="7"/>
        <v>土</v>
      </c>
      <c r="G37" s="1451" t="str">
        <f t="shared" si="7"/>
        <v>日</v>
      </c>
      <c r="H37" s="1451" t="str">
        <f t="shared" si="7"/>
        <v>月</v>
      </c>
      <c r="I37" s="1451" t="str">
        <f t="shared" si="7"/>
        <v>火</v>
      </c>
      <c r="J37" s="1451" t="str">
        <f t="shared" si="7"/>
        <v>水</v>
      </c>
      <c r="K37" s="1451" t="str">
        <f t="shared" si="7"/>
        <v>木</v>
      </c>
      <c r="L37" s="1451" t="str">
        <f t="shared" si="7"/>
        <v>金</v>
      </c>
      <c r="M37" s="1451" t="str">
        <f t="shared" si="7"/>
        <v>土</v>
      </c>
      <c r="N37" s="1451" t="str">
        <f t="shared" si="7"/>
        <v>日</v>
      </c>
      <c r="O37" s="1451" t="str">
        <f t="shared" si="7"/>
        <v>月</v>
      </c>
      <c r="P37" s="1451" t="str">
        <f t="shared" si="7"/>
        <v>火</v>
      </c>
      <c r="Q37" s="1451" t="str">
        <f t="shared" si="7"/>
        <v>水</v>
      </c>
      <c r="R37" s="1451" t="str">
        <f t="shared" si="7"/>
        <v>木</v>
      </c>
      <c r="S37" s="1451" t="str">
        <f t="shared" si="7"/>
        <v>金</v>
      </c>
      <c r="T37" s="1451" t="str">
        <f t="shared" si="7"/>
        <v>土</v>
      </c>
      <c r="U37" s="1451" t="str">
        <f t="shared" si="7"/>
        <v>日</v>
      </c>
      <c r="V37" s="1451" t="str">
        <f t="shared" si="7"/>
        <v>月</v>
      </c>
      <c r="W37" s="1451" t="str">
        <f t="shared" si="7"/>
        <v>火</v>
      </c>
      <c r="X37" s="1451" t="str">
        <f t="shared" si="7"/>
        <v>水</v>
      </c>
      <c r="Y37" s="1451" t="str">
        <f t="shared" si="7"/>
        <v>木</v>
      </c>
      <c r="Z37" s="1451" t="str">
        <f t="shared" si="7"/>
        <v>金</v>
      </c>
      <c r="AA37" s="1451" t="str">
        <f t="shared" si="7"/>
        <v>土</v>
      </c>
      <c r="AB37" s="1451" t="str">
        <f t="shared" si="7"/>
        <v>日</v>
      </c>
      <c r="AC37" s="1451" t="str">
        <f t="shared" si="7"/>
        <v>月</v>
      </c>
      <c r="AD37" s="1452" t="str">
        <f t="shared" si="7"/>
        <v>火</v>
      </c>
      <c r="AE37" s="1425"/>
      <c r="AF37" s="1435" t="s">
        <v>1199</v>
      </c>
      <c r="AG37" s="1418">
        <f>+COUNTA(C38:AD39)</f>
        <v>0</v>
      </c>
    </row>
    <row r="38" spans="2:33" ht="13.5" customHeight="1">
      <c r="B38" s="3882" t="s">
        <v>1200</v>
      </c>
      <c r="C38" s="3884"/>
      <c r="D38" s="3852"/>
      <c r="E38" s="3852"/>
      <c r="F38" s="3852"/>
      <c r="G38" s="3852"/>
      <c r="H38" s="3852"/>
      <c r="I38" s="3852"/>
      <c r="J38" s="3852"/>
      <c r="K38" s="3852"/>
      <c r="L38" s="3852"/>
      <c r="M38" s="3852"/>
      <c r="N38" s="3852"/>
      <c r="O38" s="3852"/>
      <c r="P38" s="3852"/>
      <c r="Q38" s="3852"/>
      <c r="R38" s="3852"/>
      <c r="S38" s="3852"/>
      <c r="T38" s="3852"/>
      <c r="U38" s="3852"/>
      <c r="V38" s="3852"/>
      <c r="W38" s="3852"/>
      <c r="X38" s="3852"/>
      <c r="Y38" s="3852"/>
      <c r="Z38" s="3852"/>
      <c r="AA38" s="3852"/>
      <c r="AB38" s="3852"/>
      <c r="AC38" s="3852"/>
      <c r="AD38" s="3854"/>
      <c r="AE38" s="1425"/>
      <c r="AF38" s="1436" t="s">
        <v>1201</v>
      </c>
      <c r="AG38" s="1437">
        <f>COUNTA(C36:AD36)-AG37</f>
        <v>28</v>
      </c>
    </row>
    <row r="39" spans="2:33" ht="13.5" customHeight="1">
      <c r="B39" s="3883"/>
      <c r="C39" s="3884"/>
      <c r="D39" s="3853"/>
      <c r="E39" s="3853"/>
      <c r="F39" s="3853"/>
      <c r="G39" s="3853"/>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5"/>
      <c r="AE39" s="1425"/>
      <c r="AF39" s="1436" t="s">
        <v>1202</v>
      </c>
      <c r="AG39" s="1438">
        <f>+COUNTA(C40:AD41)</f>
        <v>0</v>
      </c>
    </row>
    <row r="40" spans="2:33" ht="13.5" customHeight="1">
      <c r="B40" s="3895" t="s">
        <v>1189</v>
      </c>
      <c r="C40" s="3881"/>
      <c r="D40" s="3877"/>
      <c r="E40" s="3877"/>
      <c r="F40" s="3877"/>
      <c r="G40" s="3877"/>
      <c r="H40" s="3877"/>
      <c r="I40" s="3877"/>
      <c r="J40" s="3877"/>
      <c r="K40" s="3877"/>
      <c r="L40" s="3877"/>
      <c r="M40" s="3877"/>
      <c r="N40" s="3877"/>
      <c r="O40" s="3877"/>
      <c r="P40" s="3877"/>
      <c r="Q40" s="3877"/>
      <c r="R40" s="3877"/>
      <c r="S40" s="3877"/>
      <c r="T40" s="3877"/>
      <c r="U40" s="3877"/>
      <c r="V40" s="3877"/>
      <c r="W40" s="3877"/>
      <c r="X40" s="3877"/>
      <c r="Y40" s="3877"/>
      <c r="Z40" s="3877"/>
      <c r="AA40" s="3877"/>
      <c r="AB40" s="3877"/>
      <c r="AC40" s="3877"/>
      <c r="AD40" s="3885"/>
      <c r="AE40" s="1425"/>
      <c r="AF40" s="1436" t="s">
        <v>1203</v>
      </c>
      <c r="AG40" s="1439">
        <f>+AG39/AG38</f>
        <v>0</v>
      </c>
    </row>
    <row r="41" spans="2:33">
      <c r="B41" s="3896"/>
      <c r="C41" s="3881"/>
      <c r="D41" s="3878"/>
      <c r="E41" s="3878"/>
      <c r="F41" s="3878"/>
      <c r="G41" s="3878"/>
      <c r="H41" s="3878"/>
      <c r="I41" s="3878"/>
      <c r="J41" s="3878"/>
      <c r="K41" s="3878"/>
      <c r="L41" s="3878"/>
      <c r="M41" s="3878"/>
      <c r="N41" s="3878"/>
      <c r="O41" s="3878"/>
      <c r="P41" s="3878"/>
      <c r="Q41" s="3878"/>
      <c r="R41" s="3878"/>
      <c r="S41" s="3878"/>
      <c r="T41" s="3878"/>
      <c r="U41" s="3878"/>
      <c r="V41" s="3878"/>
      <c r="W41" s="3878"/>
      <c r="X41" s="3878"/>
      <c r="Y41" s="3878"/>
      <c r="Z41" s="3878"/>
      <c r="AA41" s="3878"/>
      <c r="AB41" s="3878"/>
      <c r="AC41" s="3878"/>
      <c r="AD41" s="3886"/>
      <c r="AE41" s="1425"/>
      <c r="AF41" s="1436" t="s">
        <v>1183</v>
      </c>
      <c r="AG41" s="1438">
        <f>+COUNTA(C42:AD43)</f>
        <v>0</v>
      </c>
    </row>
    <row r="42" spans="2:33">
      <c r="B42" s="3897" t="s">
        <v>1192</v>
      </c>
      <c r="C42" s="3891"/>
      <c r="D42" s="3887"/>
      <c r="E42" s="3887"/>
      <c r="F42" s="3887"/>
      <c r="G42" s="3887"/>
      <c r="H42" s="3887"/>
      <c r="I42" s="3887"/>
      <c r="J42" s="3887"/>
      <c r="K42" s="3887"/>
      <c r="L42" s="3887"/>
      <c r="M42" s="3887"/>
      <c r="N42" s="3887"/>
      <c r="O42" s="3887"/>
      <c r="P42" s="3887"/>
      <c r="Q42" s="3887"/>
      <c r="R42" s="3887"/>
      <c r="S42" s="3887"/>
      <c r="T42" s="3887"/>
      <c r="U42" s="3887"/>
      <c r="V42" s="3887"/>
      <c r="W42" s="3887"/>
      <c r="X42" s="3887"/>
      <c r="Y42" s="3887"/>
      <c r="Z42" s="3887"/>
      <c r="AA42" s="3887"/>
      <c r="AB42" s="3887"/>
      <c r="AC42" s="3887"/>
      <c r="AD42" s="3893"/>
      <c r="AE42" s="1425"/>
      <c r="AF42" s="1440" t="s">
        <v>1204</v>
      </c>
      <c r="AG42" s="1441">
        <f>ROUNDDOWN(+AG41/AG38,3)</f>
        <v>0</v>
      </c>
    </row>
    <row r="43" spans="2:33">
      <c r="B43" s="3898"/>
      <c r="C43" s="3892"/>
      <c r="D43" s="3888"/>
      <c r="E43" s="3888"/>
      <c r="F43" s="3888"/>
      <c r="G43" s="3888"/>
      <c r="H43" s="3888"/>
      <c r="I43" s="3888"/>
      <c r="J43" s="3888"/>
      <c r="K43" s="3888"/>
      <c r="L43" s="3888"/>
      <c r="M43" s="3888"/>
      <c r="N43" s="3888"/>
      <c r="O43" s="3888"/>
      <c r="P43" s="3888"/>
      <c r="Q43" s="3888"/>
      <c r="R43" s="3888"/>
      <c r="S43" s="3888"/>
      <c r="T43" s="3888"/>
      <c r="U43" s="3888"/>
      <c r="V43" s="3888"/>
      <c r="W43" s="3888"/>
      <c r="X43" s="3888"/>
      <c r="Y43" s="3888"/>
      <c r="Z43" s="3888"/>
      <c r="AA43" s="3888"/>
      <c r="AB43" s="3888"/>
      <c r="AC43" s="3888"/>
      <c r="AD43" s="3894"/>
      <c r="AE43" s="1425"/>
      <c r="AF43" s="1442"/>
      <c r="AG43" s="1443"/>
    </row>
    <row r="44" spans="2:33">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row>
    <row r="45" spans="2:33">
      <c r="B45" s="1426" t="s">
        <v>1197</v>
      </c>
      <c r="C45" s="1427">
        <f>+AD36+1</f>
        <v>45525</v>
      </c>
      <c r="D45" s="1428">
        <f>+C45+1</f>
        <v>45526</v>
      </c>
      <c r="E45" s="1428">
        <f t="shared" ref="E45:AD45" si="8">+D45+1</f>
        <v>45527</v>
      </c>
      <c r="F45" s="1428">
        <f t="shared" si="8"/>
        <v>45528</v>
      </c>
      <c r="G45" s="1428">
        <f t="shared" si="8"/>
        <v>45529</v>
      </c>
      <c r="H45" s="1428">
        <f t="shared" si="8"/>
        <v>45530</v>
      </c>
      <c r="I45" s="1428">
        <f t="shared" si="8"/>
        <v>45531</v>
      </c>
      <c r="J45" s="1428">
        <f t="shared" si="8"/>
        <v>45532</v>
      </c>
      <c r="K45" s="1428">
        <f t="shared" si="8"/>
        <v>45533</v>
      </c>
      <c r="L45" s="1428">
        <f t="shared" si="8"/>
        <v>45534</v>
      </c>
      <c r="M45" s="1428">
        <f t="shared" si="8"/>
        <v>45535</v>
      </c>
      <c r="N45" s="1428">
        <f t="shared" si="8"/>
        <v>45536</v>
      </c>
      <c r="O45" s="1428">
        <f t="shared" si="8"/>
        <v>45537</v>
      </c>
      <c r="P45" s="1428">
        <f t="shared" si="8"/>
        <v>45538</v>
      </c>
      <c r="Q45" s="1428">
        <f t="shared" si="8"/>
        <v>45539</v>
      </c>
      <c r="R45" s="1428">
        <f t="shared" si="8"/>
        <v>45540</v>
      </c>
      <c r="S45" s="1428">
        <f t="shared" si="8"/>
        <v>45541</v>
      </c>
      <c r="T45" s="1428">
        <f t="shared" si="8"/>
        <v>45542</v>
      </c>
      <c r="U45" s="1428">
        <f t="shared" si="8"/>
        <v>45543</v>
      </c>
      <c r="V45" s="1428">
        <f t="shared" si="8"/>
        <v>45544</v>
      </c>
      <c r="W45" s="1428">
        <f>+V45+1</f>
        <v>45545</v>
      </c>
      <c r="X45" s="1428">
        <f t="shared" si="8"/>
        <v>45546</v>
      </c>
      <c r="Y45" s="1428">
        <f t="shared" si="8"/>
        <v>45547</v>
      </c>
      <c r="Z45" s="1428">
        <f t="shared" si="8"/>
        <v>45548</v>
      </c>
      <c r="AA45" s="1428">
        <f>+Z45+1</f>
        <v>45549</v>
      </c>
      <c r="AB45" s="1428">
        <f t="shared" si="8"/>
        <v>45550</v>
      </c>
      <c r="AC45" s="1428">
        <f>+AB45+1</f>
        <v>45551</v>
      </c>
      <c r="AD45" s="1429">
        <f t="shared" si="8"/>
        <v>45552</v>
      </c>
      <c r="AE45" s="1430"/>
      <c r="AF45" s="3864">
        <f>+AF36+1</f>
        <v>5</v>
      </c>
      <c r="AG45" s="3865"/>
    </row>
    <row r="46" spans="2:33">
      <c r="B46" s="1431" t="s">
        <v>1198</v>
      </c>
      <c r="C46" s="1432" t="str">
        <f>TEXT(WEEKDAY(+C45),"aaa")</f>
        <v>水</v>
      </c>
      <c r="D46" s="1433" t="str">
        <f t="shared" ref="D46:AD46" si="9">TEXT(WEEKDAY(+D45),"aaa")</f>
        <v>木</v>
      </c>
      <c r="E46" s="1433" t="str">
        <f t="shared" si="9"/>
        <v>金</v>
      </c>
      <c r="F46" s="1433" t="str">
        <f t="shared" si="9"/>
        <v>土</v>
      </c>
      <c r="G46" s="1433" t="str">
        <f t="shared" si="9"/>
        <v>日</v>
      </c>
      <c r="H46" s="1433" t="str">
        <f t="shared" si="9"/>
        <v>月</v>
      </c>
      <c r="I46" s="1433" t="str">
        <f t="shared" si="9"/>
        <v>火</v>
      </c>
      <c r="J46" s="1433" t="str">
        <f t="shared" si="9"/>
        <v>水</v>
      </c>
      <c r="K46" s="1433" t="str">
        <f t="shared" si="9"/>
        <v>木</v>
      </c>
      <c r="L46" s="1433" t="str">
        <f t="shared" si="9"/>
        <v>金</v>
      </c>
      <c r="M46" s="1433" t="str">
        <f t="shared" si="9"/>
        <v>土</v>
      </c>
      <c r="N46" s="1433" t="str">
        <f t="shared" si="9"/>
        <v>日</v>
      </c>
      <c r="O46" s="1433" t="str">
        <f t="shared" si="9"/>
        <v>月</v>
      </c>
      <c r="P46" s="1433" t="str">
        <f t="shared" si="9"/>
        <v>火</v>
      </c>
      <c r="Q46" s="1433" t="str">
        <f t="shared" si="9"/>
        <v>水</v>
      </c>
      <c r="R46" s="1433" t="str">
        <f t="shared" si="9"/>
        <v>木</v>
      </c>
      <c r="S46" s="1433" t="str">
        <f t="shared" si="9"/>
        <v>金</v>
      </c>
      <c r="T46" s="1433" t="str">
        <f t="shared" si="9"/>
        <v>土</v>
      </c>
      <c r="U46" s="1433" t="str">
        <f t="shared" si="9"/>
        <v>日</v>
      </c>
      <c r="V46" s="1433" t="str">
        <f t="shared" si="9"/>
        <v>月</v>
      </c>
      <c r="W46" s="1433" t="str">
        <f t="shared" si="9"/>
        <v>火</v>
      </c>
      <c r="X46" s="1433" t="str">
        <f t="shared" si="9"/>
        <v>水</v>
      </c>
      <c r="Y46" s="1433" t="str">
        <f t="shared" si="9"/>
        <v>木</v>
      </c>
      <c r="Z46" s="1433" t="str">
        <f t="shared" si="9"/>
        <v>金</v>
      </c>
      <c r="AA46" s="1433" t="str">
        <f t="shared" si="9"/>
        <v>土</v>
      </c>
      <c r="AB46" s="1433" t="str">
        <f t="shared" si="9"/>
        <v>日</v>
      </c>
      <c r="AC46" s="1433" t="str">
        <f t="shared" si="9"/>
        <v>月</v>
      </c>
      <c r="AD46" s="1434" t="str">
        <f t="shared" si="9"/>
        <v>火</v>
      </c>
      <c r="AE46" s="1425"/>
      <c r="AF46" s="1435" t="s">
        <v>1199</v>
      </c>
      <c r="AG46" s="1418">
        <f>+COUNTA(C47:AD48)</f>
        <v>0</v>
      </c>
    </row>
    <row r="47" spans="2:33" ht="13.5" customHeight="1">
      <c r="B47" s="3882" t="s">
        <v>1200</v>
      </c>
      <c r="C47" s="3884"/>
      <c r="D47" s="3852"/>
      <c r="E47" s="3852"/>
      <c r="F47" s="3852"/>
      <c r="G47" s="3852"/>
      <c r="H47" s="3852"/>
      <c r="I47" s="3852"/>
      <c r="J47" s="3852"/>
      <c r="K47" s="3852"/>
      <c r="L47" s="3852"/>
      <c r="M47" s="3852"/>
      <c r="N47" s="3852"/>
      <c r="O47" s="3852"/>
      <c r="P47" s="3852"/>
      <c r="Q47" s="3852"/>
      <c r="R47" s="3852"/>
      <c r="S47" s="3852"/>
      <c r="T47" s="3852"/>
      <c r="U47" s="3852"/>
      <c r="V47" s="3852"/>
      <c r="W47" s="3852"/>
      <c r="X47" s="3852"/>
      <c r="Y47" s="3852"/>
      <c r="Z47" s="3852"/>
      <c r="AA47" s="3852"/>
      <c r="AB47" s="3852"/>
      <c r="AC47" s="3852"/>
      <c r="AD47" s="3854"/>
      <c r="AE47" s="1425"/>
      <c r="AF47" s="1436" t="s">
        <v>1201</v>
      </c>
      <c r="AG47" s="1437">
        <f>COUNTA(C45:AD45)-AG46</f>
        <v>28</v>
      </c>
    </row>
    <row r="48" spans="2:33" ht="13.5" customHeight="1">
      <c r="B48" s="3883"/>
      <c r="C48" s="3884"/>
      <c r="D48" s="3853"/>
      <c r="E48" s="3853"/>
      <c r="F48" s="3853"/>
      <c r="G48" s="3853"/>
      <c r="H48" s="3853"/>
      <c r="I48" s="3853"/>
      <c r="J48" s="3853"/>
      <c r="K48" s="3853"/>
      <c r="L48" s="3853"/>
      <c r="M48" s="3853"/>
      <c r="N48" s="3853"/>
      <c r="O48" s="3853"/>
      <c r="P48" s="3853"/>
      <c r="Q48" s="3853"/>
      <c r="R48" s="3853"/>
      <c r="S48" s="3853"/>
      <c r="T48" s="3853"/>
      <c r="U48" s="3853"/>
      <c r="V48" s="3853"/>
      <c r="W48" s="3853"/>
      <c r="X48" s="3853"/>
      <c r="Y48" s="3853"/>
      <c r="Z48" s="3853"/>
      <c r="AA48" s="3853"/>
      <c r="AB48" s="3853"/>
      <c r="AC48" s="3853"/>
      <c r="AD48" s="3855"/>
      <c r="AE48" s="1425"/>
      <c r="AF48" s="1436" t="s">
        <v>1202</v>
      </c>
      <c r="AG48" s="1438">
        <f>+COUNTA(C49:AD50)</f>
        <v>0</v>
      </c>
    </row>
    <row r="49" spans="2:33" ht="13.5" customHeight="1">
      <c r="B49" s="3879" t="s">
        <v>1189</v>
      </c>
      <c r="C49" s="3881"/>
      <c r="D49" s="3877"/>
      <c r="E49" s="3877"/>
      <c r="F49" s="3877"/>
      <c r="G49" s="3877"/>
      <c r="H49" s="3877"/>
      <c r="I49" s="3877"/>
      <c r="J49" s="3877"/>
      <c r="K49" s="3877"/>
      <c r="L49" s="3877"/>
      <c r="M49" s="3877"/>
      <c r="N49" s="3877"/>
      <c r="O49" s="3877"/>
      <c r="P49" s="3877"/>
      <c r="Q49" s="3877"/>
      <c r="R49" s="3877"/>
      <c r="S49" s="3877"/>
      <c r="T49" s="3877"/>
      <c r="U49" s="3877"/>
      <c r="V49" s="3877"/>
      <c r="W49" s="3877"/>
      <c r="X49" s="3877"/>
      <c r="Y49" s="3877"/>
      <c r="Z49" s="3877"/>
      <c r="AA49" s="3877"/>
      <c r="AB49" s="3877"/>
      <c r="AC49" s="3877"/>
      <c r="AD49" s="3885"/>
      <c r="AE49" s="1425"/>
      <c r="AF49" s="1436" t="s">
        <v>1203</v>
      </c>
      <c r="AG49" s="1439">
        <f>+AG48/AG47</f>
        <v>0</v>
      </c>
    </row>
    <row r="50" spans="2:33">
      <c r="B50" s="3880"/>
      <c r="C50" s="3881"/>
      <c r="D50" s="3878"/>
      <c r="E50" s="3878"/>
      <c r="F50" s="3878"/>
      <c r="G50" s="3878"/>
      <c r="H50" s="3878"/>
      <c r="I50" s="3878"/>
      <c r="J50" s="3878"/>
      <c r="K50" s="3878"/>
      <c r="L50" s="3878"/>
      <c r="M50" s="3878"/>
      <c r="N50" s="3878"/>
      <c r="O50" s="3878"/>
      <c r="P50" s="3878"/>
      <c r="Q50" s="3878"/>
      <c r="R50" s="3878"/>
      <c r="S50" s="3878"/>
      <c r="T50" s="3878"/>
      <c r="U50" s="3878"/>
      <c r="V50" s="3878"/>
      <c r="W50" s="3878"/>
      <c r="X50" s="3878"/>
      <c r="Y50" s="3878"/>
      <c r="Z50" s="3878"/>
      <c r="AA50" s="3878"/>
      <c r="AB50" s="3878"/>
      <c r="AC50" s="3878"/>
      <c r="AD50" s="3886"/>
      <c r="AE50" s="1425"/>
      <c r="AF50" s="1436" t="s">
        <v>1183</v>
      </c>
      <c r="AG50" s="1438">
        <f>+COUNTA(C51:AD52)</f>
        <v>0</v>
      </c>
    </row>
    <row r="51" spans="2:33">
      <c r="B51" s="3889" t="s">
        <v>1192</v>
      </c>
      <c r="C51" s="3891"/>
      <c r="D51" s="3887"/>
      <c r="E51" s="3887"/>
      <c r="F51" s="3887"/>
      <c r="G51" s="3887"/>
      <c r="H51" s="3887"/>
      <c r="I51" s="3887"/>
      <c r="J51" s="3887"/>
      <c r="K51" s="3887"/>
      <c r="L51" s="3887"/>
      <c r="M51" s="3887"/>
      <c r="N51" s="3887"/>
      <c r="O51" s="3887"/>
      <c r="P51" s="3887"/>
      <c r="Q51" s="3887"/>
      <c r="R51" s="3887"/>
      <c r="S51" s="3887"/>
      <c r="T51" s="3887"/>
      <c r="U51" s="3887"/>
      <c r="V51" s="3887"/>
      <c r="W51" s="3887"/>
      <c r="X51" s="3887"/>
      <c r="Y51" s="3887"/>
      <c r="Z51" s="3887"/>
      <c r="AA51" s="3887"/>
      <c r="AB51" s="3887"/>
      <c r="AC51" s="3887"/>
      <c r="AD51" s="3893"/>
      <c r="AE51" s="1425"/>
      <c r="AF51" s="1440" t="s">
        <v>1204</v>
      </c>
      <c r="AG51" s="1441">
        <f>ROUNDDOWN(+AG50/AG47,3)</f>
        <v>0</v>
      </c>
    </row>
    <row r="52" spans="2:33">
      <c r="B52" s="3890"/>
      <c r="C52" s="3892"/>
      <c r="D52" s="3888"/>
      <c r="E52" s="3888"/>
      <c r="F52" s="3888"/>
      <c r="G52" s="3888"/>
      <c r="H52" s="3888"/>
      <c r="I52" s="3888"/>
      <c r="J52" s="3888"/>
      <c r="K52" s="3888"/>
      <c r="L52" s="3888"/>
      <c r="M52" s="3888"/>
      <c r="N52" s="3888"/>
      <c r="O52" s="3888"/>
      <c r="P52" s="3888"/>
      <c r="Q52" s="3888"/>
      <c r="R52" s="3888"/>
      <c r="S52" s="3888"/>
      <c r="T52" s="3888"/>
      <c r="U52" s="3888"/>
      <c r="V52" s="3888"/>
      <c r="W52" s="3888"/>
      <c r="X52" s="3888"/>
      <c r="Y52" s="3888"/>
      <c r="Z52" s="3888"/>
      <c r="AA52" s="3888"/>
      <c r="AB52" s="3888"/>
      <c r="AC52" s="3888"/>
      <c r="AD52" s="3894"/>
      <c r="AE52" s="1425"/>
      <c r="AF52" s="1442"/>
      <c r="AG52" s="1443"/>
    </row>
    <row r="53" spans="2:33">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row>
    <row r="54" spans="2:33">
      <c r="B54" s="1445" t="s">
        <v>1197</v>
      </c>
      <c r="C54" s="1446">
        <f>+AD45+1</f>
        <v>45553</v>
      </c>
      <c r="D54" s="1447">
        <f>+C54+1</f>
        <v>45554</v>
      </c>
      <c r="E54" s="1447">
        <f t="shared" ref="E54:AD54" si="10">+D54+1</f>
        <v>45555</v>
      </c>
      <c r="F54" s="1447">
        <f t="shared" si="10"/>
        <v>45556</v>
      </c>
      <c r="G54" s="1447">
        <f t="shared" si="10"/>
        <v>45557</v>
      </c>
      <c r="H54" s="1447">
        <f t="shared" si="10"/>
        <v>45558</v>
      </c>
      <c r="I54" s="1447">
        <f t="shared" si="10"/>
        <v>45559</v>
      </c>
      <c r="J54" s="1447">
        <f t="shared" si="10"/>
        <v>45560</v>
      </c>
      <c r="K54" s="1447">
        <f t="shared" si="10"/>
        <v>45561</v>
      </c>
      <c r="L54" s="1447">
        <f t="shared" si="10"/>
        <v>45562</v>
      </c>
      <c r="M54" s="1447">
        <f t="shared" si="10"/>
        <v>45563</v>
      </c>
      <c r="N54" s="1447">
        <f t="shared" si="10"/>
        <v>45564</v>
      </c>
      <c r="O54" s="1447">
        <f t="shared" si="10"/>
        <v>45565</v>
      </c>
      <c r="P54" s="1447">
        <f t="shared" si="10"/>
        <v>45566</v>
      </c>
      <c r="Q54" s="1447">
        <f t="shared" si="10"/>
        <v>45567</v>
      </c>
      <c r="R54" s="1447">
        <f t="shared" si="10"/>
        <v>45568</v>
      </c>
      <c r="S54" s="1447">
        <f t="shared" si="10"/>
        <v>45569</v>
      </c>
      <c r="T54" s="1447">
        <f t="shared" si="10"/>
        <v>45570</v>
      </c>
      <c r="U54" s="1447">
        <f t="shared" si="10"/>
        <v>45571</v>
      </c>
      <c r="V54" s="1447">
        <f t="shared" si="10"/>
        <v>45572</v>
      </c>
      <c r="W54" s="1447">
        <f>+V54+1</f>
        <v>45573</v>
      </c>
      <c r="X54" s="1447">
        <f t="shared" si="10"/>
        <v>45574</v>
      </c>
      <c r="Y54" s="1447">
        <f t="shared" si="10"/>
        <v>45575</v>
      </c>
      <c r="Z54" s="1447">
        <f t="shared" si="10"/>
        <v>45576</v>
      </c>
      <c r="AA54" s="1447">
        <f>+Z54+1</f>
        <v>45577</v>
      </c>
      <c r="AB54" s="1447">
        <f t="shared" si="10"/>
        <v>45578</v>
      </c>
      <c r="AC54" s="1447">
        <f>+AB54+1</f>
        <v>45579</v>
      </c>
      <c r="AD54" s="1448">
        <f t="shared" si="10"/>
        <v>45580</v>
      </c>
      <c r="AE54" s="1430"/>
      <c r="AF54" s="3864">
        <f>+AF45+1</f>
        <v>6</v>
      </c>
      <c r="AG54" s="3865"/>
    </row>
    <row r="55" spans="2:33">
      <c r="B55" s="1449" t="s">
        <v>1198</v>
      </c>
      <c r="C55" s="1450" t="str">
        <f>TEXT(WEEKDAY(+C54),"aaa")</f>
        <v>水</v>
      </c>
      <c r="D55" s="1451" t="str">
        <f t="shared" ref="D55:AD55" si="11">TEXT(WEEKDAY(+D54),"aaa")</f>
        <v>木</v>
      </c>
      <c r="E55" s="1451" t="str">
        <f t="shared" si="11"/>
        <v>金</v>
      </c>
      <c r="F55" s="1451" t="str">
        <f t="shared" si="11"/>
        <v>土</v>
      </c>
      <c r="G55" s="1451" t="str">
        <f t="shared" si="11"/>
        <v>日</v>
      </c>
      <c r="H55" s="1451" t="str">
        <f t="shared" si="11"/>
        <v>月</v>
      </c>
      <c r="I55" s="1451" t="str">
        <f t="shared" si="11"/>
        <v>火</v>
      </c>
      <c r="J55" s="1451" t="str">
        <f t="shared" si="11"/>
        <v>水</v>
      </c>
      <c r="K55" s="1451" t="str">
        <f t="shared" si="11"/>
        <v>木</v>
      </c>
      <c r="L55" s="1451" t="str">
        <f t="shared" si="11"/>
        <v>金</v>
      </c>
      <c r="M55" s="1451" t="str">
        <f t="shared" si="11"/>
        <v>土</v>
      </c>
      <c r="N55" s="1451" t="str">
        <f t="shared" si="11"/>
        <v>日</v>
      </c>
      <c r="O55" s="1451" t="str">
        <f t="shared" si="11"/>
        <v>月</v>
      </c>
      <c r="P55" s="1451" t="str">
        <f t="shared" si="11"/>
        <v>火</v>
      </c>
      <c r="Q55" s="1451" t="str">
        <f t="shared" si="11"/>
        <v>水</v>
      </c>
      <c r="R55" s="1451" t="str">
        <f t="shared" si="11"/>
        <v>木</v>
      </c>
      <c r="S55" s="1451" t="str">
        <f t="shared" si="11"/>
        <v>金</v>
      </c>
      <c r="T55" s="1451" t="str">
        <f t="shared" si="11"/>
        <v>土</v>
      </c>
      <c r="U55" s="1451" t="str">
        <f t="shared" si="11"/>
        <v>日</v>
      </c>
      <c r="V55" s="1451" t="str">
        <f t="shared" si="11"/>
        <v>月</v>
      </c>
      <c r="W55" s="1451" t="str">
        <f t="shared" si="11"/>
        <v>火</v>
      </c>
      <c r="X55" s="1451" t="str">
        <f t="shared" si="11"/>
        <v>水</v>
      </c>
      <c r="Y55" s="1451" t="str">
        <f t="shared" si="11"/>
        <v>木</v>
      </c>
      <c r="Z55" s="1451" t="str">
        <f t="shared" si="11"/>
        <v>金</v>
      </c>
      <c r="AA55" s="1451" t="str">
        <f t="shared" si="11"/>
        <v>土</v>
      </c>
      <c r="AB55" s="1451" t="str">
        <f t="shared" si="11"/>
        <v>日</v>
      </c>
      <c r="AC55" s="1451" t="str">
        <f t="shared" si="11"/>
        <v>月</v>
      </c>
      <c r="AD55" s="1452" t="str">
        <f t="shared" si="11"/>
        <v>火</v>
      </c>
      <c r="AE55" s="1425"/>
      <c r="AF55" s="1435" t="s">
        <v>1199</v>
      </c>
      <c r="AG55" s="1418">
        <f>+COUNTA(C56:AD57)</f>
        <v>0</v>
      </c>
    </row>
    <row r="56" spans="2:33" ht="13.5" customHeight="1">
      <c r="B56" s="3882" t="s">
        <v>1200</v>
      </c>
      <c r="C56" s="3884"/>
      <c r="D56" s="3852"/>
      <c r="E56" s="3852"/>
      <c r="F56" s="3852"/>
      <c r="G56" s="3852"/>
      <c r="H56" s="3852"/>
      <c r="I56" s="3852"/>
      <c r="J56" s="3852"/>
      <c r="K56" s="3852"/>
      <c r="L56" s="3852"/>
      <c r="M56" s="3852"/>
      <c r="N56" s="3852"/>
      <c r="O56" s="3852"/>
      <c r="P56" s="3852"/>
      <c r="Q56" s="3852"/>
      <c r="R56" s="3852"/>
      <c r="S56" s="3852"/>
      <c r="T56" s="3852"/>
      <c r="U56" s="3852"/>
      <c r="V56" s="3852"/>
      <c r="W56" s="3852"/>
      <c r="X56" s="3852"/>
      <c r="Y56" s="3852"/>
      <c r="Z56" s="3852"/>
      <c r="AA56" s="3852"/>
      <c r="AB56" s="3852"/>
      <c r="AC56" s="3852"/>
      <c r="AD56" s="3854"/>
      <c r="AE56" s="1425"/>
      <c r="AF56" s="1436" t="s">
        <v>1201</v>
      </c>
      <c r="AG56" s="1437">
        <f>COUNTA(C54:AD54)-AG55</f>
        <v>28</v>
      </c>
    </row>
    <row r="57" spans="2:33" ht="13.5" customHeight="1">
      <c r="B57" s="3883"/>
      <c r="C57" s="3884"/>
      <c r="D57" s="3853"/>
      <c r="E57" s="3853"/>
      <c r="F57" s="3853"/>
      <c r="G57" s="3853"/>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5"/>
      <c r="AE57" s="1425"/>
      <c r="AF57" s="1436" t="s">
        <v>1202</v>
      </c>
      <c r="AG57" s="1438">
        <f>+COUNTA(C58:AD59)</f>
        <v>0</v>
      </c>
    </row>
    <row r="58" spans="2:33" ht="13.5" customHeight="1">
      <c r="B58" s="3895" t="s">
        <v>1189</v>
      </c>
      <c r="C58" s="3881"/>
      <c r="D58" s="3877"/>
      <c r="E58" s="3877"/>
      <c r="F58" s="3877"/>
      <c r="G58" s="3877"/>
      <c r="H58" s="3877"/>
      <c r="I58" s="3877"/>
      <c r="J58" s="3877"/>
      <c r="K58" s="3877"/>
      <c r="L58" s="3877"/>
      <c r="M58" s="3877"/>
      <c r="N58" s="3877"/>
      <c r="O58" s="3877"/>
      <c r="P58" s="3877"/>
      <c r="Q58" s="3877"/>
      <c r="R58" s="3877"/>
      <c r="S58" s="3877"/>
      <c r="T58" s="3877"/>
      <c r="U58" s="3877"/>
      <c r="V58" s="3877"/>
      <c r="W58" s="3877"/>
      <c r="X58" s="3877"/>
      <c r="Y58" s="3877"/>
      <c r="Z58" s="3877"/>
      <c r="AA58" s="3877"/>
      <c r="AB58" s="3877"/>
      <c r="AC58" s="3877"/>
      <c r="AD58" s="3885"/>
      <c r="AE58" s="1425"/>
      <c r="AF58" s="1436" t="s">
        <v>1203</v>
      </c>
      <c r="AG58" s="1439">
        <f>+AG57/AG56</f>
        <v>0</v>
      </c>
    </row>
    <row r="59" spans="2:33">
      <c r="B59" s="3896"/>
      <c r="C59" s="3881"/>
      <c r="D59" s="3878"/>
      <c r="E59" s="3878"/>
      <c r="F59" s="3878"/>
      <c r="G59" s="3878"/>
      <c r="H59" s="3878"/>
      <c r="I59" s="3878"/>
      <c r="J59" s="3878"/>
      <c r="K59" s="3878"/>
      <c r="L59" s="3878"/>
      <c r="M59" s="3878"/>
      <c r="N59" s="3878"/>
      <c r="O59" s="3878"/>
      <c r="P59" s="3878"/>
      <c r="Q59" s="3878"/>
      <c r="R59" s="3878"/>
      <c r="S59" s="3878"/>
      <c r="T59" s="3878"/>
      <c r="U59" s="3878"/>
      <c r="V59" s="3878"/>
      <c r="W59" s="3878"/>
      <c r="X59" s="3878"/>
      <c r="Y59" s="3878"/>
      <c r="Z59" s="3878"/>
      <c r="AA59" s="3878"/>
      <c r="AB59" s="3878"/>
      <c r="AC59" s="3878"/>
      <c r="AD59" s="3886"/>
      <c r="AE59" s="1425"/>
      <c r="AF59" s="1436" t="s">
        <v>1183</v>
      </c>
      <c r="AG59" s="1438">
        <f>+COUNTA(C60:AD61)</f>
        <v>0</v>
      </c>
    </row>
    <row r="60" spans="2:33">
      <c r="B60" s="3897" t="s">
        <v>1192</v>
      </c>
      <c r="C60" s="3891"/>
      <c r="D60" s="3887"/>
      <c r="E60" s="3887"/>
      <c r="F60" s="3887"/>
      <c r="G60" s="3887"/>
      <c r="H60" s="3887"/>
      <c r="I60" s="3887"/>
      <c r="J60" s="3887"/>
      <c r="K60" s="3887"/>
      <c r="L60" s="3887"/>
      <c r="M60" s="3887"/>
      <c r="N60" s="3887"/>
      <c r="O60" s="3887"/>
      <c r="P60" s="3887"/>
      <c r="Q60" s="3887"/>
      <c r="R60" s="3887"/>
      <c r="S60" s="3887"/>
      <c r="T60" s="3887"/>
      <c r="U60" s="3887"/>
      <c r="V60" s="3887"/>
      <c r="W60" s="3887"/>
      <c r="X60" s="3887"/>
      <c r="Y60" s="3887"/>
      <c r="Z60" s="3887"/>
      <c r="AA60" s="3887"/>
      <c r="AB60" s="3887"/>
      <c r="AC60" s="3887"/>
      <c r="AD60" s="3893"/>
      <c r="AE60" s="1425"/>
      <c r="AF60" s="1440" t="s">
        <v>1204</v>
      </c>
      <c r="AG60" s="1441">
        <f>ROUNDDOWN(+AG59/AG56,3)</f>
        <v>0</v>
      </c>
    </row>
    <row r="61" spans="2:33">
      <c r="B61" s="3898"/>
      <c r="C61" s="3892"/>
      <c r="D61" s="3888"/>
      <c r="E61" s="3888"/>
      <c r="F61" s="3888"/>
      <c r="G61" s="3888"/>
      <c r="H61" s="3888"/>
      <c r="I61" s="3888"/>
      <c r="J61" s="3888"/>
      <c r="K61" s="3888"/>
      <c r="L61" s="3888"/>
      <c r="M61" s="3888"/>
      <c r="N61" s="3888"/>
      <c r="O61" s="3888"/>
      <c r="P61" s="3888"/>
      <c r="Q61" s="3888"/>
      <c r="R61" s="3888"/>
      <c r="S61" s="3888"/>
      <c r="T61" s="3888"/>
      <c r="U61" s="3888"/>
      <c r="V61" s="3888"/>
      <c r="W61" s="3888"/>
      <c r="X61" s="3888"/>
      <c r="Y61" s="3888"/>
      <c r="Z61" s="3888"/>
      <c r="AA61" s="3888"/>
      <c r="AB61" s="3888"/>
      <c r="AC61" s="3888"/>
      <c r="AD61" s="3894"/>
      <c r="AE61" s="1425"/>
      <c r="AF61" s="1442"/>
      <c r="AG61" s="1443"/>
    </row>
    <row r="62" spans="2:33">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row>
    <row r="63" spans="2:33">
      <c r="B63" s="1426" t="s">
        <v>1197</v>
      </c>
      <c r="C63" s="1427">
        <f>+AD54+1</f>
        <v>45581</v>
      </c>
      <c r="D63" s="1428">
        <f>+C63+1</f>
        <v>45582</v>
      </c>
      <c r="E63" s="1428">
        <f t="shared" ref="E63:AD63" si="12">+D63+1</f>
        <v>45583</v>
      </c>
      <c r="F63" s="1428">
        <f t="shared" si="12"/>
        <v>45584</v>
      </c>
      <c r="G63" s="1428">
        <f t="shared" si="12"/>
        <v>45585</v>
      </c>
      <c r="H63" s="1428">
        <f t="shared" si="12"/>
        <v>45586</v>
      </c>
      <c r="I63" s="1428">
        <f t="shared" si="12"/>
        <v>45587</v>
      </c>
      <c r="J63" s="1428">
        <f t="shared" si="12"/>
        <v>45588</v>
      </c>
      <c r="K63" s="1428">
        <f t="shared" si="12"/>
        <v>45589</v>
      </c>
      <c r="L63" s="1428">
        <f t="shared" si="12"/>
        <v>45590</v>
      </c>
      <c r="M63" s="1428">
        <f t="shared" si="12"/>
        <v>45591</v>
      </c>
      <c r="N63" s="1428">
        <f t="shared" si="12"/>
        <v>45592</v>
      </c>
      <c r="O63" s="1428">
        <f t="shared" si="12"/>
        <v>45593</v>
      </c>
      <c r="P63" s="1428">
        <f t="shared" si="12"/>
        <v>45594</v>
      </c>
      <c r="Q63" s="1428">
        <f t="shared" si="12"/>
        <v>45595</v>
      </c>
      <c r="R63" s="1428">
        <f t="shared" si="12"/>
        <v>45596</v>
      </c>
      <c r="S63" s="1428">
        <f t="shared" si="12"/>
        <v>45597</v>
      </c>
      <c r="T63" s="1428">
        <f t="shared" si="12"/>
        <v>45598</v>
      </c>
      <c r="U63" s="1428">
        <f t="shared" si="12"/>
        <v>45599</v>
      </c>
      <c r="V63" s="1428">
        <f t="shared" si="12"/>
        <v>45600</v>
      </c>
      <c r="W63" s="1428">
        <f>+V63+1</f>
        <v>45601</v>
      </c>
      <c r="X63" s="1428">
        <f t="shared" si="12"/>
        <v>45602</v>
      </c>
      <c r="Y63" s="1428">
        <f t="shared" si="12"/>
        <v>45603</v>
      </c>
      <c r="Z63" s="1428">
        <f t="shared" si="12"/>
        <v>45604</v>
      </c>
      <c r="AA63" s="1428">
        <f>+Z63+1</f>
        <v>45605</v>
      </c>
      <c r="AB63" s="1428">
        <f t="shared" si="12"/>
        <v>45606</v>
      </c>
      <c r="AC63" s="1428">
        <f>+AB63+1</f>
        <v>45607</v>
      </c>
      <c r="AD63" s="1429">
        <f t="shared" si="12"/>
        <v>45608</v>
      </c>
      <c r="AE63" s="1430"/>
      <c r="AF63" s="3864">
        <f>+AF54+1</f>
        <v>7</v>
      </c>
      <c r="AG63" s="3865"/>
    </row>
    <row r="64" spans="2:33">
      <c r="B64" s="1431" t="s">
        <v>1198</v>
      </c>
      <c r="C64" s="1432" t="str">
        <f>TEXT(WEEKDAY(+C63),"aaa")</f>
        <v>水</v>
      </c>
      <c r="D64" s="1433" t="str">
        <f t="shared" ref="D64:AD64" si="13">TEXT(WEEKDAY(+D63),"aaa")</f>
        <v>木</v>
      </c>
      <c r="E64" s="1433" t="str">
        <f t="shared" si="13"/>
        <v>金</v>
      </c>
      <c r="F64" s="1433" t="str">
        <f t="shared" si="13"/>
        <v>土</v>
      </c>
      <c r="G64" s="1433" t="str">
        <f t="shared" si="13"/>
        <v>日</v>
      </c>
      <c r="H64" s="1433" t="str">
        <f t="shared" si="13"/>
        <v>月</v>
      </c>
      <c r="I64" s="1433" t="str">
        <f t="shared" si="13"/>
        <v>火</v>
      </c>
      <c r="J64" s="1433" t="str">
        <f t="shared" si="13"/>
        <v>水</v>
      </c>
      <c r="K64" s="1433" t="str">
        <f t="shared" si="13"/>
        <v>木</v>
      </c>
      <c r="L64" s="1433" t="str">
        <f t="shared" si="13"/>
        <v>金</v>
      </c>
      <c r="M64" s="1433" t="str">
        <f t="shared" si="13"/>
        <v>土</v>
      </c>
      <c r="N64" s="1433" t="str">
        <f t="shared" si="13"/>
        <v>日</v>
      </c>
      <c r="O64" s="1433" t="str">
        <f t="shared" si="13"/>
        <v>月</v>
      </c>
      <c r="P64" s="1433" t="str">
        <f t="shared" si="13"/>
        <v>火</v>
      </c>
      <c r="Q64" s="1433" t="str">
        <f t="shared" si="13"/>
        <v>水</v>
      </c>
      <c r="R64" s="1433" t="str">
        <f t="shared" si="13"/>
        <v>木</v>
      </c>
      <c r="S64" s="1433" t="str">
        <f t="shared" si="13"/>
        <v>金</v>
      </c>
      <c r="T64" s="1433" t="str">
        <f t="shared" si="13"/>
        <v>土</v>
      </c>
      <c r="U64" s="1433" t="str">
        <f t="shared" si="13"/>
        <v>日</v>
      </c>
      <c r="V64" s="1433" t="str">
        <f t="shared" si="13"/>
        <v>月</v>
      </c>
      <c r="W64" s="1433" t="str">
        <f t="shared" si="13"/>
        <v>火</v>
      </c>
      <c r="X64" s="1433" t="str">
        <f t="shared" si="13"/>
        <v>水</v>
      </c>
      <c r="Y64" s="1433" t="str">
        <f t="shared" si="13"/>
        <v>木</v>
      </c>
      <c r="Z64" s="1433" t="str">
        <f t="shared" si="13"/>
        <v>金</v>
      </c>
      <c r="AA64" s="1433" t="str">
        <f t="shared" si="13"/>
        <v>土</v>
      </c>
      <c r="AB64" s="1433" t="str">
        <f t="shared" si="13"/>
        <v>日</v>
      </c>
      <c r="AC64" s="1433" t="str">
        <f t="shared" si="13"/>
        <v>月</v>
      </c>
      <c r="AD64" s="1434" t="str">
        <f t="shared" si="13"/>
        <v>火</v>
      </c>
      <c r="AE64" s="1425"/>
      <c r="AF64" s="1435" t="s">
        <v>1199</v>
      </c>
      <c r="AG64" s="1418">
        <f>+COUNTA(C65:AD66)</f>
        <v>0</v>
      </c>
    </row>
    <row r="65" spans="2:33" ht="13.5" customHeight="1">
      <c r="B65" s="3882" t="s">
        <v>1200</v>
      </c>
      <c r="C65" s="3884"/>
      <c r="D65" s="3852"/>
      <c r="E65" s="3852"/>
      <c r="F65" s="3852"/>
      <c r="G65" s="3852"/>
      <c r="H65" s="3852"/>
      <c r="I65" s="3852"/>
      <c r="J65" s="3852"/>
      <c r="K65" s="3852"/>
      <c r="L65" s="3852"/>
      <c r="M65" s="3852"/>
      <c r="N65" s="3852"/>
      <c r="O65" s="3852"/>
      <c r="P65" s="3852"/>
      <c r="Q65" s="3852"/>
      <c r="R65" s="3852"/>
      <c r="S65" s="3852"/>
      <c r="T65" s="3852"/>
      <c r="U65" s="3852"/>
      <c r="V65" s="3852"/>
      <c r="W65" s="3852"/>
      <c r="X65" s="3852"/>
      <c r="Y65" s="3852"/>
      <c r="Z65" s="3852"/>
      <c r="AA65" s="3852"/>
      <c r="AB65" s="3852"/>
      <c r="AC65" s="3852"/>
      <c r="AD65" s="3854"/>
      <c r="AE65" s="1425"/>
      <c r="AF65" s="1436" t="s">
        <v>1201</v>
      </c>
      <c r="AG65" s="1437">
        <f>COUNTA(C63:AD63)-AG64</f>
        <v>28</v>
      </c>
    </row>
    <row r="66" spans="2:33" ht="13.5" customHeight="1">
      <c r="B66" s="3883"/>
      <c r="C66" s="3884"/>
      <c r="D66" s="3853"/>
      <c r="E66" s="3853"/>
      <c r="F66" s="3853"/>
      <c r="G66" s="3853"/>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5"/>
      <c r="AE66" s="1425"/>
      <c r="AF66" s="1436" t="s">
        <v>1202</v>
      </c>
      <c r="AG66" s="1438">
        <f>+COUNTA(C67:AD68)</f>
        <v>0</v>
      </c>
    </row>
    <row r="67" spans="2:33" ht="13.5" customHeight="1">
      <c r="B67" s="3879" t="s">
        <v>1189</v>
      </c>
      <c r="C67" s="3881"/>
      <c r="D67" s="3877"/>
      <c r="E67" s="3877"/>
      <c r="F67" s="3877"/>
      <c r="G67" s="3877"/>
      <c r="H67" s="3877"/>
      <c r="I67" s="3877"/>
      <c r="J67" s="3877"/>
      <c r="K67" s="3877"/>
      <c r="L67" s="3877"/>
      <c r="M67" s="3877"/>
      <c r="N67" s="3877"/>
      <c r="O67" s="3877"/>
      <c r="P67" s="3877"/>
      <c r="Q67" s="3877"/>
      <c r="R67" s="3877"/>
      <c r="S67" s="3877"/>
      <c r="T67" s="3877"/>
      <c r="U67" s="3877"/>
      <c r="V67" s="3877"/>
      <c r="W67" s="3877"/>
      <c r="X67" s="3877"/>
      <c r="Y67" s="3877"/>
      <c r="Z67" s="3877"/>
      <c r="AA67" s="3877"/>
      <c r="AB67" s="3877"/>
      <c r="AC67" s="3877"/>
      <c r="AD67" s="3885"/>
      <c r="AE67" s="1425"/>
      <c r="AF67" s="1436" t="s">
        <v>1203</v>
      </c>
      <c r="AG67" s="1439">
        <f>+AG66/AG65</f>
        <v>0</v>
      </c>
    </row>
    <row r="68" spans="2:33">
      <c r="B68" s="3880"/>
      <c r="C68" s="3881"/>
      <c r="D68" s="3878"/>
      <c r="E68" s="3878"/>
      <c r="F68" s="3878"/>
      <c r="G68" s="3878"/>
      <c r="H68" s="3878"/>
      <c r="I68" s="3878"/>
      <c r="J68" s="3878"/>
      <c r="K68" s="3878"/>
      <c r="L68" s="3878"/>
      <c r="M68" s="3878"/>
      <c r="N68" s="3878"/>
      <c r="O68" s="3878"/>
      <c r="P68" s="3878"/>
      <c r="Q68" s="3878"/>
      <c r="R68" s="3878"/>
      <c r="S68" s="3878"/>
      <c r="T68" s="3878"/>
      <c r="U68" s="3878"/>
      <c r="V68" s="3878"/>
      <c r="W68" s="3878"/>
      <c r="X68" s="3878"/>
      <c r="Y68" s="3878"/>
      <c r="Z68" s="3878"/>
      <c r="AA68" s="3878"/>
      <c r="AB68" s="3878"/>
      <c r="AC68" s="3878"/>
      <c r="AD68" s="3886"/>
      <c r="AE68" s="1425"/>
      <c r="AF68" s="1436" t="s">
        <v>1183</v>
      </c>
      <c r="AG68" s="1438">
        <f>+COUNTA(C69:AD70)</f>
        <v>0</v>
      </c>
    </row>
    <row r="69" spans="2:33">
      <c r="B69" s="3889" t="s">
        <v>1192</v>
      </c>
      <c r="C69" s="3891"/>
      <c r="D69" s="3887"/>
      <c r="E69" s="3887"/>
      <c r="F69" s="3887"/>
      <c r="G69" s="3887"/>
      <c r="H69" s="3887"/>
      <c r="I69" s="3887"/>
      <c r="J69" s="3887"/>
      <c r="K69" s="3887"/>
      <c r="L69" s="3887"/>
      <c r="M69" s="3887"/>
      <c r="N69" s="3887"/>
      <c r="O69" s="3887"/>
      <c r="P69" s="3887"/>
      <c r="Q69" s="3887"/>
      <c r="R69" s="3887"/>
      <c r="S69" s="3887"/>
      <c r="T69" s="3887"/>
      <c r="U69" s="3887"/>
      <c r="V69" s="3887"/>
      <c r="W69" s="3887"/>
      <c r="X69" s="3887"/>
      <c r="Y69" s="3887"/>
      <c r="Z69" s="3887"/>
      <c r="AA69" s="3887"/>
      <c r="AB69" s="3887"/>
      <c r="AC69" s="3887"/>
      <c r="AD69" s="3893"/>
      <c r="AE69" s="1425"/>
      <c r="AF69" s="1440" t="s">
        <v>1204</v>
      </c>
      <c r="AG69" s="1441">
        <f>ROUNDDOWN(+AG68/AG65,3)</f>
        <v>0</v>
      </c>
    </row>
    <row r="70" spans="2:33">
      <c r="B70" s="3890"/>
      <c r="C70" s="3892"/>
      <c r="D70" s="3888"/>
      <c r="E70" s="3888"/>
      <c r="F70" s="3888"/>
      <c r="G70" s="3888"/>
      <c r="H70" s="3888"/>
      <c r="I70" s="3888"/>
      <c r="J70" s="3888"/>
      <c r="K70" s="3888"/>
      <c r="L70" s="3888"/>
      <c r="M70" s="3888"/>
      <c r="N70" s="3888"/>
      <c r="O70" s="3888"/>
      <c r="P70" s="3888"/>
      <c r="Q70" s="3888"/>
      <c r="R70" s="3888"/>
      <c r="S70" s="3888"/>
      <c r="T70" s="3888"/>
      <c r="U70" s="3888"/>
      <c r="V70" s="3888"/>
      <c r="W70" s="3888"/>
      <c r="X70" s="3888"/>
      <c r="Y70" s="3888"/>
      <c r="Z70" s="3888"/>
      <c r="AA70" s="3888"/>
      <c r="AB70" s="3888"/>
      <c r="AC70" s="3888"/>
      <c r="AD70" s="3894"/>
      <c r="AE70" s="1425"/>
      <c r="AF70" s="1442"/>
      <c r="AG70" s="1443"/>
    </row>
    <row r="71" spans="2:33">
      <c r="C71" s="1444"/>
      <c r="D71" s="1444"/>
      <c r="E71" s="1444"/>
      <c r="F71" s="1444"/>
      <c r="G71" s="1444"/>
      <c r="H71" s="1444"/>
      <c r="I71" s="1444"/>
      <c r="J71" s="1444"/>
      <c r="K71" s="1444"/>
      <c r="L71" s="1444"/>
      <c r="M71" s="1444"/>
      <c r="N71" s="1444"/>
      <c r="O71" s="1444"/>
      <c r="P71" s="1444"/>
      <c r="Q71" s="1444"/>
      <c r="R71" s="1444"/>
      <c r="S71" s="1444"/>
      <c r="T71" s="1444"/>
      <c r="U71" s="1444"/>
      <c r="V71" s="1444"/>
      <c r="W71" s="1444"/>
      <c r="X71" s="1444"/>
      <c r="Y71" s="1444"/>
      <c r="Z71" s="1444"/>
      <c r="AA71" s="1444"/>
      <c r="AB71" s="1444"/>
      <c r="AC71" s="1444"/>
      <c r="AD71" s="1444"/>
    </row>
    <row r="72" spans="2:33">
      <c r="B72" s="1445" t="s">
        <v>1197</v>
      </c>
      <c r="C72" s="1446">
        <f>+AD63+1</f>
        <v>45609</v>
      </c>
      <c r="D72" s="1447">
        <f>+C72+1</f>
        <v>45610</v>
      </c>
      <c r="E72" s="1447">
        <f t="shared" ref="E72:AD72" si="14">+D72+1</f>
        <v>45611</v>
      </c>
      <c r="F72" s="1447">
        <f t="shared" si="14"/>
        <v>45612</v>
      </c>
      <c r="G72" s="1447">
        <f t="shared" si="14"/>
        <v>45613</v>
      </c>
      <c r="H72" s="1447">
        <f t="shared" si="14"/>
        <v>45614</v>
      </c>
      <c r="I72" s="1447">
        <f t="shared" si="14"/>
        <v>45615</v>
      </c>
      <c r="J72" s="1447">
        <f t="shared" si="14"/>
        <v>45616</v>
      </c>
      <c r="K72" s="1447">
        <f t="shared" si="14"/>
        <v>45617</v>
      </c>
      <c r="L72" s="1447">
        <f t="shared" si="14"/>
        <v>45618</v>
      </c>
      <c r="M72" s="1447">
        <f t="shared" si="14"/>
        <v>45619</v>
      </c>
      <c r="N72" s="1447">
        <f t="shared" si="14"/>
        <v>45620</v>
      </c>
      <c r="O72" s="1447">
        <f t="shared" si="14"/>
        <v>45621</v>
      </c>
      <c r="P72" s="1447">
        <f t="shared" si="14"/>
        <v>45622</v>
      </c>
      <c r="Q72" s="1447">
        <f t="shared" si="14"/>
        <v>45623</v>
      </c>
      <c r="R72" s="1447">
        <f t="shared" si="14"/>
        <v>45624</v>
      </c>
      <c r="S72" s="1447">
        <f t="shared" si="14"/>
        <v>45625</v>
      </c>
      <c r="T72" s="1447">
        <f t="shared" si="14"/>
        <v>45626</v>
      </c>
      <c r="U72" s="1447">
        <f t="shared" si="14"/>
        <v>45627</v>
      </c>
      <c r="V72" s="1447">
        <f t="shared" si="14"/>
        <v>45628</v>
      </c>
      <c r="W72" s="1447">
        <f>+V72+1</f>
        <v>45629</v>
      </c>
      <c r="X72" s="1447">
        <f t="shared" si="14"/>
        <v>45630</v>
      </c>
      <c r="Y72" s="1447">
        <f t="shared" si="14"/>
        <v>45631</v>
      </c>
      <c r="Z72" s="1447">
        <f t="shared" si="14"/>
        <v>45632</v>
      </c>
      <c r="AA72" s="1447">
        <f>+Z72+1</f>
        <v>45633</v>
      </c>
      <c r="AB72" s="1447">
        <f t="shared" si="14"/>
        <v>45634</v>
      </c>
      <c r="AC72" s="1447">
        <f>+AB72+1</f>
        <v>45635</v>
      </c>
      <c r="AD72" s="1448">
        <f t="shared" si="14"/>
        <v>45636</v>
      </c>
      <c r="AE72" s="1430"/>
      <c r="AF72" s="3864">
        <f>+AF63+1</f>
        <v>8</v>
      </c>
      <c r="AG72" s="3865"/>
    </row>
    <row r="73" spans="2:33">
      <c r="B73" s="1449" t="s">
        <v>1198</v>
      </c>
      <c r="C73" s="1450" t="str">
        <f>TEXT(WEEKDAY(+C72),"aaa")</f>
        <v>水</v>
      </c>
      <c r="D73" s="1451" t="str">
        <f t="shared" ref="D73:AD73" si="15">TEXT(WEEKDAY(+D72),"aaa")</f>
        <v>木</v>
      </c>
      <c r="E73" s="1451" t="str">
        <f t="shared" si="15"/>
        <v>金</v>
      </c>
      <c r="F73" s="1451" t="str">
        <f t="shared" si="15"/>
        <v>土</v>
      </c>
      <c r="G73" s="1451" t="str">
        <f t="shared" si="15"/>
        <v>日</v>
      </c>
      <c r="H73" s="1451" t="str">
        <f t="shared" si="15"/>
        <v>月</v>
      </c>
      <c r="I73" s="1451" t="str">
        <f t="shared" si="15"/>
        <v>火</v>
      </c>
      <c r="J73" s="1451" t="str">
        <f t="shared" si="15"/>
        <v>水</v>
      </c>
      <c r="K73" s="1451" t="str">
        <f t="shared" si="15"/>
        <v>木</v>
      </c>
      <c r="L73" s="1451" t="str">
        <f t="shared" si="15"/>
        <v>金</v>
      </c>
      <c r="M73" s="1451" t="str">
        <f t="shared" si="15"/>
        <v>土</v>
      </c>
      <c r="N73" s="1451" t="str">
        <f t="shared" si="15"/>
        <v>日</v>
      </c>
      <c r="O73" s="1451" t="str">
        <f t="shared" si="15"/>
        <v>月</v>
      </c>
      <c r="P73" s="1451" t="str">
        <f t="shared" si="15"/>
        <v>火</v>
      </c>
      <c r="Q73" s="1451" t="str">
        <f t="shared" si="15"/>
        <v>水</v>
      </c>
      <c r="R73" s="1451" t="str">
        <f t="shared" si="15"/>
        <v>木</v>
      </c>
      <c r="S73" s="1451" t="str">
        <f t="shared" si="15"/>
        <v>金</v>
      </c>
      <c r="T73" s="1451" t="str">
        <f t="shared" si="15"/>
        <v>土</v>
      </c>
      <c r="U73" s="1451" t="str">
        <f t="shared" si="15"/>
        <v>日</v>
      </c>
      <c r="V73" s="1451" t="str">
        <f t="shared" si="15"/>
        <v>月</v>
      </c>
      <c r="W73" s="1451" t="str">
        <f t="shared" si="15"/>
        <v>火</v>
      </c>
      <c r="X73" s="1451" t="str">
        <f t="shared" si="15"/>
        <v>水</v>
      </c>
      <c r="Y73" s="1451" t="str">
        <f t="shared" si="15"/>
        <v>木</v>
      </c>
      <c r="Z73" s="1451" t="str">
        <f t="shared" si="15"/>
        <v>金</v>
      </c>
      <c r="AA73" s="1451" t="str">
        <f t="shared" si="15"/>
        <v>土</v>
      </c>
      <c r="AB73" s="1451" t="str">
        <f t="shared" si="15"/>
        <v>日</v>
      </c>
      <c r="AC73" s="1451" t="str">
        <f t="shared" si="15"/>
        <v>月</v>
      </c>
      <c r="AD73" s="1452" t="str">
        <f t="shared" si="15"/>
        <v>火</v>
      </c>
      <c r="AE73" s="1425"/>
      <c r="AF73" s="1435" t="s">
        <v>1199</v>
      </c>
      <c r="AG73" s="1418">
        <f>+COUNTA(C74:AD75)</f>
        <v>0</v>
      </c>
    </row>
    <row r="74" spans="2:33" ht="13.5" customHeight="1">
      <c r="B74" s="3882" t="s">
        <v>1200</v>
      </c>
      <c r="C74" s="3884"/>
      <c r="D74" s="3852"/>
      <c r="E74" s="3852"/>
      <c r="F74" s="3852"/>
      <c r="G74" s="3852"/>
      <c r="H74" s="3852"/>
      <c r="I74" s="3852"/>
      <c r="J74" s="3852"/>
      <c r="K74" s="3852"/>
      <c r="L74" s="3852"/>
      <c r="M74" s="3852"/>
      <c r="N74" s="3852"/>
      <c r="O74" s="3852"/>
      <c r="P74" s="3852"/>
      <c r="Q74" s="3852"/>
      <c r="R74" s="3852"/>
      <c r="S74" s="3852"/>
      <c r="T74" s="3852"/>
      <c r="U74" s="3852"/>
      <c r="V74" s="3852"/>
      <c r="W74" s="3852"/>
      <c r="X74" s="3852"/>
      <c r="Y74" s="3852"/>
      <c r="Z74" s="3852"/>
      <c r="AA74" s="3852"/>
      <c r="AB74" s="3852"/>
      <c r="AC74" s="3852"/>
      <c r="AD74" s="3854"/>
      <c r="AE74" s="1425"/>
      <c r="AF74" s="1436" t="s">
        <v>1201</v>
      </c>
      <c r="AG74" s="1437">
        <f>COUNTA(C72:AD72)-AG73</f>
        <v>28</v>
      </c>
    </row>
    <row r="75" spans="2:33" ht="13.5" customHeight="1">
      <c r="B75" s="3883"/>
      <c r="C75" s="3884"/>
      <c r="D75" s="3853"/>
      <c r="E75" s="3853"/>
      <c r="F75" s="3853"/>
      <c r="G75" s="3853"/>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5"/>
      <c r="AE75" s="1425"/>
      <c r="AF75" s="1436" t="s">
        <v>1202</v>
      </c>
      <c r="AG75" s="1438">
        <f>+COUNTA(C76:AD77)</f>
        <v>0</v>
      </c>
    </row>
    <row r="76" spans="2:33" ht="13.5" customHeight="1">
      <c r="B76" s="3895" t="s">
        <v>1189</v>
      </c>
      <c r="C76" s="3881"/>
      <c r="D76" s="3877"/>
      <c r="E76" s="3877"/>
      <c r="F76" s="3877"/>
      <c r="G76" s="3877"/>
      <c r="H76" s="3877"/>
      <c r="I76" s="3877"/>
      <c r="J76" s="3877"/>
      <c r="K76" s="3877"/>
      <c r="L76" s="3877"/>
      <c r="M76" s="3877"/>
      <c r="N76" s="3877"/>
      <c r="O76" s="3877"/>
      <c r="P76" s="3877"/>
      <c r="Q76" s="3877"/>
      <c r="R76" s="3877"/>
      <c r="S76" s="3877"/>
      <c r="T76" s="3877"/>
      <c r="U76" s="3877"/>
      <c r="V76" s="3877"/>
      <c r="W76" s="3877"/>
      <c r="X76" s="3877"/>
      <c r="Y76" s="3877"/>
      <c r="Z76" s="3877"/>
      <c r="AA76" s="3877"/>
      <c r="AB76" s="3877"/>
      <c r="AC76" s="3877"/>
      <c r="AD76" s="3885"/>
      <c r="AE76" s="1425"/>
      <c r="AF76" s="1436" t="s">
        <v>1203</v>
      </c>
      <c r="AG76" s="1439">
        <f>+AG75/AG74</f>
        <v>0</v>
      </c>
    </row>
    <row r="77" spans="2:33">
      <c r="B77" s="3896"/>
      <c r="C77" s="3881"/>
      <c r="D77" s="3878"/>
      <c r="E77" s="3878"/>
      <c r="F77" s="3878"/>
      <c r="G77" s="3878"/>
      <c r="H77" s="3878"/>
      <c r="I77" s="3878"/>
      <c r="J77" s="3878"/>
      <c r="K77" s="3878"/>
      <c r="L77" s="3878"/>
      <c r="M77" s="3878"/>
      <c r="N77" s="3878"/>
      <c r="O77" s="3878"/>
      <c r="P77" s="3878"/>
      <c r="Q77" s="3878"/>
      <c r="R77" s="3878"/>
      <c r="S77" s="3878"/>
      <c r="T77" s="3878"/>
      <c r="U77" s="3878"/>
      <c r="V77" s="3878"/>
      <c r="W77" s="3878"/>
      <c r="X77" s="3878"/>
      <c r="Y77" s="3878"/>
      <c r="Z77" s="3878"/>
      <c r="AA77" s="3878"/>
      <c r="AB77" s="3878"/>
      <c r="AC77" s="3878"/>
      <c r="AD77" s="3886"/>
      <c r="AE77" s="1425"/>
      <c r="AF77" s="1436" t="s">
        <v>1183</v>
      </c>
      <c r="AG77" s="1438">
        <f>+COUNTA(C78:AD79)</f>
        <v>0</v>
      </c>
    </row>
    <row r="78" spans="2:33">
      <c r="B78" s="3897" t="s">
        <v>1192</v>
      </c>
      <c r="C78" s="3891"/>
      <c r="D78" s="3887"/>
      <c r="E78" s="3887"/>
      <c r="F78" s="3887"/>
      <c r="G78" s="3887"/>
      <c r="H78" s="3887"/>
      <c r="I78" s="3887"/>
      <c r="J78" s="3887"/>
      <c r="K78" s="3887"/>
      <c r="L78" s="3887"/>
      <c r="M78" s="3887"/>
      <c r="N78" s="3887"/>
      <c r="O78" s="3887"/>
      <c r="P78" s="3887"/>
      <c r="Q78" s="3887"/>
      <c r="R78" s="3887"/>
      <c r="S78" s="3887"/>
      <c r="T78" s="3887"/>
      <c r="U78" s="3887"/>
      <c r="V78" s="3887"/>
      <c r="W78" s="3887"/>
      <c r="X78" s="3887"/>
      <c r="Y78" s="3887"/>
      <c r="Z78" s="3887"/>
      <c r="AA78" s="3887"/>
      <c r="AB78" s="3887"/>
      <c r="AC78" s="3887"/>
      <c r="AD78" s="3893"/>
      <c r="AE78" s="1425"/>
      <c r="AF78" s="1440" t="s">
        <v>1204</v>
      </c>
      <c r="AG78" s="1441">
        <f>ROUNDDOWN(+AG77/AG74,3)</f>
        <v>0</v>
      </c>
    </row>
    <row r="79" spans="2:33">
      <c r="B79" s="3898"/>
      <c r="C79" s="3892"/>
      <c r="D79" s="3888"/>
      <c r="E79" s="3888"/>
      <c r="F79" s="3888"/>
      <c r="G79" s="3888"/>
      <c r="H79" s="3888"/>
      <c r="I79" s="3888"/>
      <c r="J79" s="3888"/>
      <c r="K79" s="3888"/>
      <c r="L79" s="3888"/>
      <c r="M79" s="3888"/>
      <c r="N79" s="3888"/>
      <c r="O79" s="3888"/>
      <c r="P79" s="3888"/>
      <c r="Q79" s="3888"/>
      <c r="R79" s="3888"/>
      <c r="S79" s="3888"/>
      <c r="T79" s="3888"/>
      <c r="U79" s="3888"/>
      <c r="V79" s="3888"/>
      <c r="W79" s="3888"/>
      <c r="X79" s="3888"/>
      <c r="Y79" s="3888"/>
      <c r="Z79" s="3888"/>
      <c r="AA79" s="3888"/>
      <c r="AB79" s="3888"/>
      <c r="AC79" s="3888"/>
      <c r="AD79" s="3894"/>
      <c r="AE79" s="1425"/>
      <c r="AF79" s="1442"/>
      <c r="AG79" s="1443"/>
    </row>
    <row r="80" spans="2:33">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row>
    <row r="81" spans="1:33">
      <c r="B81" s="1426" t="s">
        <v>1197</v>
      </c>
      <c r="C81" s="1453">
        <f>+AD72+1</f>
        <v>45637</v>
      </c>
      <c r="D81" s="1428">
        <f>+C81+1</f>
        <v>45638</v>
      </c>
      <c r="E81" s="1428">
        <f t="shared" ref="E81:AD81" si="16">+D81+1</f>
        <v>45639</v>
      </c>
      <c r="F81" s="1428">
        <f t="shared" si="16"/>
        <v>45640</v>
      </c>
      <c r="G81" s="1428">
        <f t="shared" si="16"/>
        <v>45641</v>
      </c>
      <c r="H81" s="1428">
        <f t="shared" si="16"/>
        <v>45642</v>
      </c>
      <c r="I81" s="1428">
        <f t="shared" si="16"/>
        <v>45643</v>
      </c>
      <c r="J81" s="1428">
        <f t="shared" si="16"/>
        <v>45644</v>
      </c>
      <c r="K81" s="1428">
        <f t="shared" si="16"/>
        <v>45645</v>
      </c>
      <c r="L81" s="1428">
        <f t="shared" si="16"/>
        <v>45646</v>
      </c>
      <c r="M81" s="1428">
        <f t="shared" si="16"/>
        <v>45647</v>
      </c>
      <c r="N81" s="1428">
        <f t="shared" si="16"/>
        <v>45648</v>
      </c>
      <c r="O81" s="1428">
        <f t="shared" si="16"/>
        <v>45649</v>
      </c>
      <c r="P81" s="1428">
        <f t="shared" si="16"/>
        <v>45650</v>
      </c>
      <c r="Q81" s="1428">
        <f t="shared" si="16"/>
        <v>45651</v>
      </c>
      <c r="R81" s="1428">
        <f t="shared" si="16"/>
        <v>45652</v>
      </c>
      <c r="S81" s="1428">
        <f t="shared" si="16"/>
        <v>45653</v>
      </c>
      <c r="T81" s="1428">
        <f t="shared" si="16"/>
        <v>45654</v>
      </c>
      <c r="U81" s="1428">
        <f t="shared" si="16"/>
        <v>45655</v>
      </c>
      <c r="V81" s="1428">
        <f t="shared" si="16"/>
        <v>45656</v>
      </c>
      <c r="W81" s="1428">
        <f>+V81+1</f>
        <v>45657</v>
      </c>
      <c r="X81" s="1428">
        <f t="shared" si="16"/>
        <v>45658</v>
      </c>
      <c r="Y81" s="1428">
        <f t="shared" si="16"/>
        <v>45659</v>
      </c>
      <c r="Z81" s="1428">
        <f t="shared" si="16"/>
        <v>45660</v>
      </c>
      <c r="AA81" s="1428">
        <f>+Z81+1</f>
        <v>45661</v>
      </c>
      <c r="AB81" s="1428">
        <f t="shared" si="16"/>
        <v>45662</v>
      </c>
      <c r="AC81" s="1428">
        <f t="shared" si="16"/>
        <v>45663</v>
      </c>
      <c r="AD81" s="1454">
        <f t="shared" si="16"/>
        <v>45664</v>
      </c>
      <c r="AE81" s="1430"/>
      <c r="AF81" s="3864">
        <f>+AF72+1</f>
        <v>9</v>
      </c>
      <c r="AG81" s="3865"/>
    </row>
    <row r="82" spans="1:33">
      <c r="B82" s="1431" t="s">
        <v>1198</v>
      </c>
      <c r="C82" s="1455" t="str">
        <f>TEXT(WEEKDAY(+C81),"aaa")</f>
        <v>水</v>
      </c>
      <c r="D82" s="1433" t="str">
        <f t="shared" ref="D82:AD82" si="17">TEXT(WEEKDAY(+D81),"aaa")</f>
        <v>木</v>
      </c>
      <c r="E82" s="1433" t="str">
        <f t="shared" si="17"/>
        <v>金</v>
      </c>
      <c r="F82" s="1433" t="str">
        <f t="shared" si="17"/>
        <v>土</v>
      </c>
      <c r="G82" s="1433" t="str">
        <f t="shared" si="17"/>
        <v>日</v>
      </c>
      <c r="H82" s="1433" t="str">
        <f t="shared" si="17"/>
        <v>月</v>
      </c>
      <c r="I82" s="1433" t="str">
        <f t="shared" si="17"/>
        <v>火</v>
      </c>
      <c r="J82" s="1433" t="str">
        <f t="shared" si="17"/>
        <v>水</v>
      </c>
      <c r="K82" s="1433" t="str">
        <f t="shared" si="17"/>
        <v>木</v>
      </c>
      <c r="L82" s="1433" t="str">
        <f t="shared" si="17"/>
        <v>金</v>
      </c>
      <c r="M82" s="1433" t="str">
        <f t="shared" si="17"/>
        <v>土</v>
      </c>
      <c r="N82" s="1433" t="str">
        <f t="shared" si="17"/>
        <v>日</v>
      </c>
      <c r="O82" s="1433" t="str">
        <f t="shared" si="17"/>
        <v>月</v>
      </c>
      <c r="P82" s="1433" t="str">
        <f t="shared" si="17"/>
        <v>火</v>
      </c>
      <c r="Q82" s="1433" t="str">
        <f t="shared" si="17"/>
        <v>水</v>
      </c>
      <c r="R82" s="1433" t="str">
        <f t="shared" si="17"/>
        <v>木</v>
      </c>
      <c r="S82" s="1433" t="str">
        <f t="shared" si="17"/>
        <v>金</v>
      </c>
      <c r="T82" s="1433" t="str">
        <f t="shared" si="17"/>
        <v>土</v>
      </c>
      <c r="U82" s="1433" t="str">
        <f t="shared" si="17"/>
        <v>日</v>
      </c>
      <c r="V82" s="1433" t="str">
        <f t="shared" si="17"/>
        <v>月</v>
      </c>
      <c r="W82" s="1433" t="str">
        <f t="shared" si="17"/>
        <v>火</v>
      </c>
      <c r="X82" s="1433" t="str">
        <f t="shared" si="17"/>
        <v>水</v>
      </c>
      <c r="Y82" s="1433" t="str">
        <f t="shared" si="17"/>
        <v>木</v>
      </c>
      <c r="Z82" s="1433" t="str">
        <f t="shared" si="17"/>
        <v>金</v>
      </c>
      <c r="AA82" s="1433" t="str">
        <f t="shared" si="17"/>
        <v>土</v>
      </c>
      <c r="AB82" s="1433" t="str">
        <f t="shared" si="17"/>
        <v>日</v>
      </c>
      <c r="AC82" s="1433" t="str">
        <f t="shared" si="17"/>
        <v>月</v>
      </c>
      <c r="AD82" s="1434" t="str">
        <f t="shared" si="17"/>
        <v>火</v>
      </c>
      <c r="AE82" s="1425"/>
      <c r="AF82" s="1435" t="s">
        <v>1199</v>
      </c>
      <c r="AG82" s="1418">
        <f>+COUNTA(C83:AD84)</f>
        <v>0</v>
      </c>
    </row>
    <row r="83" spans="1:33" ht="13.5" customHeight="1">
      <c r="B83" s="3882" t="s">
        <v>1200</v>
      </c>
      <c r="C83" s="3884"/>
      <c r="D83" s="3852"/>
      <c r="E83" s="3852"/>
      <c r="F83" s="3852"/>
      <c r="G83" s="3852"/>
      <c r="H83" s="3852"/>
      <c r="I83" s="3852"/>
      <c r="J83" s="3852"/>
      <c r="K83" s="3852"/>
      <c r="L83" s="3852"/>
      <c r="M83" s="3852"/>
      <c r="N83" s="3852"/>
      <c r="O83" s="3852"/>
      <c r="P83" s="3852"/>
      <c r="Q83" s="3852"/>
      <c r="R83" s="3852"/>
      <c r="S83" s="3852"/>
      <c r="T83" s="3852"/>
      <c r="U83" s="3852"/>
      <c r="V83" s="3852"/>
      <c r="W83" s="3852"/>
      <c r="X83" s="3852"/>
      <c r="Y83" s="3852"/>
      <c r="Z83" s="3852"/>
      <c r="AA83" s="3852"/>
      <c r="AB83" s="3852"/>
      <c r="AC83" s="3852"/>
      <c r="AD83" s="3854"/>
      <c r="AE83" s="1425"/>
      <c r="AF83" s="1436" t="s">
        <v>1201</v>
      </c>
      <c r="AG83" s="1437">
        <f>COUNTA(C81:AD81)-AG82</f>
        <v>28</v>
      </c>
    </row>
    <row r="84" spans="1:33" ht="13.5" customHeight="1">
      <c r="B84" s="3883"/>
      <c r="C84" s="3884"/>
      <c r="D84" s="3853"/>
      <c r="E84" s="3853"/>
      <c r="F84" s="3853"/>
      <c r="G84" s="3853"/>
      <c r="H84" s="3853"/>
      <c r="I84" s="3853"/>
      <c r="J84" s="3853"/>
      <c r="K84" s="3853"/>
      <c r="L84" s="3853"/>
      <c r="M84" s="3853"/>
      <c r="N84" s="3853"/>
      <c r="O84" s="3853"/>
      <c r="P84" s="3853"/>
      <c r="Q84" s="3853"/>
      <c r="R84" s="3853"/>
      <c r="S84" s="3853"/>
      <c r="T84" s="3853"/>
      <c r="U84" s="3853"/>
      <c r="V84" s="3853"/>
      <c r="W84" s="3853"/>
      <c r="X84" s="3853"/>
      <c r="Y84" s="3853"/>
      <c r="Z84" s="3853"/>
      <c r="AA84" s="3853"/>
      <c r="AB84" s="3853"/>
      <c r="AC84" s="3853"/>
      <c r="AD84" s="3855"/>
      <c r="AE84" s="1425"/>
      <c r="AF84" s="1436" t="s">
        <v>1202</v>
      </c>
      <c r="AG84" s="1438">
        <f>+COUNTA(C85:AD86)</f>
        <v>0</v>
      </c>
    </row>
    <row r="85" spans="1:33" ht="13.5" customHeight="1">
      <c r="B85" s="3879" t="s">
        <v>1189</v>
      </c>
      <c r="C85" s="3881"/>
      <c r="D85" s="3877"/>
      <c r="E85" s="3877"/>
      <c r="F85" s="3877"/>
      <c r="G85" s="3877"/>
      <c r="H85" s="3877"/>
      <c r="I85" s="3877"/>
      <c r="J85" s="3877"/>
      <c r="K85" s="3877"/>
      <c r="L85" s="3877"/>
      <c r="M85" s="3877"/>
      <c r="N85" s="3877"/>
      <c r="O85" s="3877"/>
      <c r="P85" s="3877"/>
      <c r="Q85" s="3877"/>
      <c r="R85" s="3877"/>
      <c r="S85" s="3877"/>
      <c r="T85" s="3877"/>
      <c r="U85" s="3877"/>
      <c r="V85" s="3877"/>
      <c r="W85" s="3877"/>
      <c r="X85" s="3877"/>
      <c r="Y85" s="3877"/>
      <c r="Z85" s="3877"/>
      <c r="AA85" s="3877"/>
      <c r="AB85" s="3877"/>
      <c r="AC85" s="3877"/>
      <c r="AD85" s="3885"/>
      <c r="AE85" s="1425"/>
      <c r="AF85" s="1436" t="s">
        <v>1203</v>
      </c>
      <c r="AG85" s="1439">
        <f>+AG84/AG83</f>
        <v>0</v>
      </c>
    </row>
    <row r="86" spans="1:33">
      <c r="B86" s="3880"/>
      <c r="C86" s="3881"/>
      <c r="D86" s="3878"/>
      <c r="E86" s="3878"/>
      <c r="F86" s="3878"/>
      <c r="G86" s="3878"/>
      <c r="H86" s="3878"/>
      <c r="I86" s="3878"/>
      <c r="J86" s="3878"/>
      <c r="K86" s="3878"/>
      <c r="L86" s="3878"/>
      <c r="M86" s="3878"/>
      <c r="N86" s="3878"/>
      <c r="O86" s="3878"/>
      <c r="P86" s="3878"/>
      <c r="Q86" s="3878"/>
      <c r="R86" s="3878"/>
      <c r="S86" s="3878"/>
      <c r="T86" s="3878"/>
      <c r="U86" s="3878"/>
      <c r="V86" s="3878"/>
      <c r="W86" s="3878"/>
      <c r="X86" s="3878"/>
      <c r="Y86" s="3878"/>
      <c r="Z86" s="3878"/>
      <c r="AA86" s="3878"/>
      <c r="AB86" s="3878"/>
      <c r="AC86" s="3878"/>
      <c r="AD86" s="3886"/>
      <c r="AE86" s="1425"/>
      <c r="AF86" s="1436" t="s">
        <v>1183</v>
      </c>
      <c r="AG86" s="1438">
        <f>+COUNTA(C87:AD88)</f>
        <v>0</v>
      </c>
    </row>
    <row r="87" spans="1:33">
      <c r="B87" s="3889" t="s">
        <v>1192</v>
      </c>
      <c r="C87" s="3891"/>
      <c r="D87" s="3887"/>
      <c r="E87" s="3887"/>
      <c r="F87" s="3887"/>
      <c r="G87" s="3887"/>
      <c r="H87" s="3887"/>
      <c r="I87" s="3887"/>
      <c r="J87" s="3887"/>
      <c r="K87" s="3887"/>
      <c r="L87" s="3887"/>
      <c r="M87" s="3887"/>
      <c r="N87" s="3887"/>
      <c r="O87" s="3887"/>
      <c r="P87" s="3887"/>
      <c r="Q87" s="3887"/>
      <c r="R87" s="3887"/>
      <c r="S87" s="3887"/>
      <c r="T87" s="3887"/>
      <c r="U87" s="3887"/>
      <c r="V87" s="3887"/>
      <c r="W87" s="3887"/>
      <c r="X87" s="3887"/>
      <c r="Y87" s="3887"/>
      <c r="Z87" s="3887"/>
      <c r="AA87" s="3887"/>
      <c r="AB87" s="3887"/>
      <c r="AC87" s="3887"/>
      <c r="AD87" s="3893"/>
      <c r="AE87" s="1425"/>
      <c r="AF87" s="1440" t="s">
        <v>1204</v>
      </c>
      <c r="AG87" s="1441">
        <f>ROUNDDOWN(+AG86/AG83,3)</f>
        <v>0</v>
      </c>
    </row>
    <row r="88" spans="1:33">
      <c r="B88" s="3890"/>
      <c r="C88" s="3892"/>
      <c r="D88" s="3888"/>
      <c r="E88" s="3888"/>
      <c r="F88" s="3888"/>
      <c r="G88" s="3888"/>
      <c r="H88" s="3888"/>
      <c r="I88" s="3888"/>
      <c r="J88" s="3888"/>
      <c r="K88" s="3888"/>
      <c r="L88" s="3888"/>
      <c r="M88" s="3888"/>
      <c r="N88" s="3888"/>
      <c r="O88" s="3888"/>
      <c r="P88" s="3888"/>
      <c r="Q88" s="3888"/>
      <c r="R88" s="3888"/>
      <c r="S88" s="3888"/>
      <c r="T88" s="3888"/>
      <c r="U88" s="3888"/>
      <c r="V88" s="3888"/>
      <c r="W88" s="3888"/>
      <c r="X88" s="3888"/>
      <c r="Y88" s="3888"/>
      <c r="Z88" s="3888"/>
      <c r="AA88" s="3888"/>
      <c r="AB88" s="3888"/>
      <c r="AC88" s="3888"/>
      <c r="AD88" s="3894"/>
      <c r="AE88" s="1425"/>
      <c r="AF88" s="1442"/>
      <c r="AG88" s="1443"/>
    </row>
    <row r="89" spans="1:33">
      <c r="C89" s="1444"/>
      <c r="D89" s="1444"/>
      <c r="E89" s="1444"/>
      <c r="F89" s="1444"/>
      <c r="G89" s="1444"/>
      <c r="H89" s="1444"/>
      <c r="I89" s="1444"/>
      <c r="J89" s="1444"/>
      <c r="K89" s="1444"/>
      <c r="L89" s="1444"/>
      <c r="M89" s="1444"/>
      <c r="N89" s="1444"/>
      <c r="O89" s="1444"/>
      <c r="P89" s="1444"/>
      <c r="Q89" s="1444"/>
      <c r="R89" s="1444"/>
      <c r="S89" s="1444"/>
      <c r="T89" s="1444"/>
      <c r="U89" s="1444"/>
      <c r="V89" s="1444"/>
      <c r="W89" s="1444"/>
      <c r="X89" s="1444"/>
      <c r="Y89" s="1444"/>
      <c r="Z89" s="1444"/>
      <c r="AA89" s="1444"/>
      <c r="AB89" s="1444"/>
      <c r="AC89" s="1444"/>
      <c r="AD89" s="1444"/>
    </row>
    <row r="91" spans="1:33" ht="19.2">
      <c r="A91" s="1413" t="s">
        <v>1205</v>
      </c>
      <c r="AG91" s="1415" t="s">
        <v>1206</v>
      </c>
    </row>
    <row r="93" spans="1:33">
      <c r="B93" s="3843" t="s">
        <v>1187</v>
      </c>
      <c r="C93" s="3843"/>
      <c r="D93" s="3843"/>
      <c r="E93" s="3843"/>
      <c r="F93" s="1412" t="s">
        <v>1188</v>
      </c>
      <c r="G93" s="1456" t="str">
        <f>G4</f>
        <v>○○校区道路改良工事</v>
      </c>
    </row>
    <row r="94" spans="1:33">
      <c r="B94" s="3843" t="s">
        <v>1207</v>
      </c>
      <c r="C94" s="3843"/>
      <c r="D94" s="3843"/>
      <c r="E94" s="3843"/>
      <c r="F94" s="1412" t="s">
        <v>1188</v>
      </c>
      <c r="G94" s="3899">
        <f>G5</f>
        <v>45413</v>
      </c>
      <c r="H94" s="3899"/>
      <c r="I94" s="3899"/>
      <c r="J94" s="3899"/>
      <c r="K94" s="3899"/>
    </row>
    <row r="95" spans="1:33">
      <c r="B95" s="3856" t="s">
        <v>1194</v>
      </c>
      <c r="C95" s="3856"/>
      <c r="D95" s="3856"/>
      <c r="E95" s="3856"/>
      <c r="F95" s="1412" t="s">
        <v>1188</v>
      </c>
      <c r="G95" s="3899">
        <f>G6</f>
        <v>45667</v>
      </c>
      <c r="H95" s="3899"/>
      <c r="I95" s="3899"/>
      <c r="J95" s="3899"/>
      <c r="K95" s="3899"/>
      <c r="L95" s="3860" t="s">
        <v>1195</v>
      </c>
      <c r="M95" s="3860"/>
      <c r="N95" s="3860"/>
      <c r="O95" s="1412" t="s">
        <v>1208</v>
      </c>
      <c r="P95" s="3900">
        <f>P6</f>
        <v>255</v>
      </c>
      <c r="Q95" s="3900"/>
      <c r="R95" s="3900"/>
    </row>
    <row r="98" spans="2:33">
      <c r="B98" s="1426" t="s">
        <v>1197</v>
      </c>
      <c r="C98" s="1427">
        <f>+AD81+1</f>
        <v>45665</v>
      </c>
      <c r="D98" s="1428">
        <f>+C98+1</f>
        <v>45666</v>
      </c>
      <c r="E98" s="1428">
        <f t="shared" ref="E98:V98" si="18">+D98+1</f>
        <v>45667</v>
      </c>
      <c r="F98" s="1428">
        <f t="shared" si="18"/>
        <v>45668</v>
      </c>
      <c r="G98" s="1428">
        <f t="shared" si="18"/>
        <v>45669</v>
      </c>
      <c r="H98" s="1428">
        <f t="shared" si="18"/>
        <v>45670</v>
      </c>
      <c r="I98" s="1428">
        <f t="shared" si="18"/>
        <v>45671</v>
      </c>
      <c r="J98" s="1428">
        <f t="shared" si="18"/>
        <v>45672</v>
      </c>
      <c r="K98" s="1428">
        <f t="shared" si="18"/>
        <v>45673</v>
      </c>
      <c r="L98" s="1428">
        <f t="shared" si="18"/>
        <v>45674</v>
      </c>
      <c r="M98" s="1428">
        <f t="shared" si="18"/>
        <v>45675</v>
      </c>
      <c r="N98" s="1428">
        <f t="shared" si="18"/>
        <v>45676</v>
      </c>
      <c r="O98" s="1428">
        <f t="shared" si="18"/>
        <v>45677</v>
      </c>
      <c r="P98" s="1428">
        <f t="shared" si="18"/>
        <v>45678</v>
      </c>
      <c r="Q98" s="1428">
        <f t="shared" si="18"/>
        <v>45679</v>
      </c>
      <c r="R98" s="1428">
        <f t="shared" si="18"/>
        <v>45680</v>
      </c>
      <c r="S98" s="1428">
        <f t="shared" si="18"/>
        <v>45681</v>
      </c>
      <c r="T98" s="1428">
        <f t="shared" si="18"/>
        <v>45682</v>
      </c>
      <c r="U98" s="1428">
        <f t="shared" si="18"/>
        <v>45683</v>
      </c>
      <c r="V98" s="1428">
        <f t="shared" si="18"/>
        <v>45684</v>
      </c>
      <c r="W98" s="1428">
        <f>+V98+1</f>
        <v>45685</v>
      </c>
      <c r="X98" s="1428">
        <f t="shared" ref="X98:Z98" si="19">+W98+1</f>
        <v>45686</v>
      </c>
      <c r="Y98" s="1428">
        <f t="shared" si="19"/>
        <v>45687</v>
      </c>
      <c r="Z98" s="1428">
        <f t="shared" si="19"/>
        <v>45688</v>
      </c>
      <c r="AA98" s="1428">
        <f>+Z98+1</f>
        <v>45689</v>
      </c>
      <c r="AB98" s="1428">
        <f t="shared" ref="AB98" si="20">+AA98+1</f>
        <v>45690</v>
      </c>
      <c r="AC98" s="1428">
        <f>+AB98+1</f>
        <v>45691</v>
      </c>
      <c r="AD98" s="1429">
        <f t="shared" ref="AD98" si="21">+AC98+1</f>
        <v>45692</v>
      </c>
      <c r="AE98" s="1430"/>
      <c r="AF98" s="3864">
        <f>AF81+1</f>
        <v>10</v>
      </c>
      <c r="AG98" s="3865"/>
    </row>
    <row r="99" spans="2:33">
      <c r="B99" s="1431" t="s">
        <v>1198</v>
      </c>
      <c r="C99" s="1432" t="str">
        <f>TEXT(WEEKDAY(+C98),"aaa")</f>
        <v>水</v>
      </c>
      <c r="D99" s="1433" t="str">
        <f t="shared" ref="D99:AD99" si="22">TEXT(WEEKDAY(+D98),"aaa")</f>
        <v>木</v>
      </c>
      <c r="E99" s="1433" t="str">
        <f t="shared" si="22"/>
        <v>金</v>
      </c>
      <c r="F99" s="1433" t="str">
        <f t="shared" si="22"/>
        <v>土</v>
      </c>
      <c r="G99" s="1433" t="str">
        <f t="shared" si="22"/>
        <v>日</v>
      </c>
      <c r="H99" s="1433" t="str">
        <f t="shared" si="22"/>
        <v>月</v>
      </c>
      <c r="I99" s="1433" t="str">
        <f t="shared" si="22"/>
        <v>火</v>
      </c>
      <c r="J99" s="1433" t="str">
        <f t="shared" si="22"/>
        <v>水</v>
      </c>
      <c r="K99" s="1433" t="str">
        <f t="shared" si="22"/>
        <v>木</v>
      </c>
      <c r="L99" s="1433" t="str">
        <f t="shared" si="22"/>
        <v>金</v>
      </c>
      <c r="M99" s="1433" t="str">
        <f t="shared" si="22"/>
        <v>土</v>
      </c>
      <c r="N99" s="1433" t="str">
        <f t="shared" si="22"/>
        <v>日</v>
      </c>
      <c r="O99" s="1433" t="str">
        <f t="shared" si="22"/>
        <v>月</v>
      </c>
      <c r="P99" s="1433" t="str">
        <f t="shared" si="22"/>
        <v>火</v>
      </c>
      <c r="Q99" s="1433" t="str">
        <f t="shared" si="22"/>
        <v>水</v>
      </c>
      <c r="R99" s="1433" t="str">
        <f t="shared" si="22"/>
        <v>木</v>
      </c>
      <c r="S99" s="1433" t="str">
        <f t="shared" si="22"/>
        <v>金</v>
      </c>
      <c r="T99" s="1433" t="str">
        <f t="shared" si="22"/>
        <v>土</v>
      </c>
      <c r="U99" s="1433" t="str">
        <f t="shared" si="22"/>
        <v>日</v>
      </c>
      <c r="V99" s="1433" t="str">
        <f t="shared" si="22"/>
        <v>月</v>
      </c>
      <c r="W99" s="1433" t="str">
        <f t="shared" si="22"/>
        <v>火</v>
      </c>
      <c r="X99" s="1433" t="str">
        <f t="shared" si="22"/>
        <v>水</v>
      </c>
      <c r="Y99" s="1433" t="str">
        <f t="shared" si="22"/>
        <v>木</v>
      </c>
      <c r="Z99" s="1433" t="str">
        <f t="shared" si="22"/>
        <v>金</v>
      </c>
      <c r="AA99" s="1433" t="str">
        <f t="shared" si="22"/>
        <v>土</v>
      </c>
      <c r="AB99" s="1433" t="str">
        <f t="shared" si="22"/>
        <v>日</v>
      </c>
      <c r="AC99" s="1433" t="str">
        <f t="shared" si="22"/>
        <v>月</v>
      </c>
      <c r="AD99" s="1434" t="str">
        <f t="shared" si="22"/>
        <v>火</v>
      </c>
      <c r="AE99" s="1425"/>
      <c r="AF99" s="1435" t="s">
        <v>1199</v>
      </c>
      <c r="AG99" s="1418">
        <f>+COUNTA(C100:AD101)</f>
        <v>0</v>
      </c>
    </row>
    <row r="100" spans="2:33" ht="13.5" customHeight="1">
      <c r="B100" s="3882" t="s">
        <v>1200</v>
      </c>
      <c r="C100" s="3884"/>
      <c r="D100" s="3852"/>
      <c r="E100" s="3852"/>
      <c r="F100" s="3852"/>
      <c r="G100" s="3852"/>
      <c r="H100" s="3852"/>
      <c r="I100" s="3852"/>
      <c r="J100" s="3852"/>
      <c r="K100" s="3852"/>
      <c r="L100" s="3852"/>
      <c r="M100" s="3852"/>
      <c r="N100" s="3852"/>
      <c r="O100" s="3852"/>
      <c r="P100" s="3852"/>
      <c r="Q100" s="3852"/>
      <c r="R100" s="3852"/>
      <c r="S100" s="3852"/>
      <c r="T100" s="3852"/>
      <c r="U100" s="3852"/>
      <c r="V100" s="3852"/>
      <c r="W100" s="3852"/>
      <c r="X100" s="3852"/>
      <c r="Y100" s="3852"/>
      <c r="Z100" s="3852"/>
      <c r="AA100" s="3852"/>
      <c r="AB100" s="3852"/>
      <c r="AC100" s="3852"/>
      <c r="AD100" s="3854"/>
      <c r="AE100" s="1425"/>
      <c r="AF100" s="1436" t="s">
        <v>1201</v>
      </c>
      <c r="AG100" s="1437">
        <f>COUNTA(C98:AD98)-AG99</f>
        <v>28</v>
      </c>
    </row>
    <row r="101" spans="2:33" ht="13.5" customHeight="1">
      <c r="B101" s="3883"/>
      <c r="C101" s="3884"/>
      <c r="D101" s="3853"/>
      <c r="E101" s="3853"/>
      <c r="F101" s="3853"/>
      <c r="G101" s="3853"/>
      <c r="H101" s="3853"/>
      <c r="I101" s="3853"/>
      <c r="J101" s="3853"/>
      <c r="K101" s="3853"/>
      <c r="L101" s="3853"/>
      <c r="M101" s="3853"/>
      <c r="N101" s="3853"/>
      <c r="O101" s="3853"/>
      <c r="P101" s="3853"/>
      <c r="Q101" s="3853"/>
      <c r="R101" s="3853"/>
      <c r="S101" s="3853"/>
      <c r="T101" s="3853"/>
      <c r="U101" s="3853"/>
      <c r="V101" s="3853"/>
      <c r="W101" s="3853"/>
      <c r="X101" s="3853"/>
      <c r="Y101" s="3853"/>
      <c r="Z101" s="3853"/>
      <c r="AA101" s="3853"/>
      <c r="AB101" s="3853"/>
      <c r="AC101" s="3853"/>
      <c r="AD101" s="3855"/>
      <c r="AE101" s="1425"/>
      <c r="AF101" s="1436" t="s">
        <v>1202</v>
      </c>
      <c r="AG101" s="1438">
        <f>+COUNTA(C102:AD103)</f>
        <v>0</v>
      </c>
    </row>
    <row r="102" spans="2:33" ht="13.5" customHeight="1">
      <c r="B102" s="3879" t="s">
        <v>1189</v>
      </c>
      <c r="C102" s="3881"/>
      <c r="D102" s="3877"/>
      <c r="E102" s="3877"/>
      <c r="F102" s="3877"/>
      <c r="G102" s="3877"/>
      <c r="H102" s="3877"/>
      <c r="I102" s="3877"/>
      <c r="J102" s="3877"/>
      <c r="K102" s="3877"/>
      <c r="L102" s="3877"/>
      <c r="M102" s="3877"/>
      <c r="N102" s="3877"/>
      <c r="O102" s="3877"/>
      <c r="P102" s="3877"/>
      <c r="Q102" s="3877"/>
      <c r="R102" s="3877"/>
      <c r="S102" s="3877"/>
      <c r="T102" s="3877"/>
      <c r="U102" s="3877"/>
      <c r="V102" s="3877"/>
      <c r="W102" s="3877"/>
      <c r="X102" s="3877"/>
      <c r="Y102" s="3877"/>
      <c r="Z102" s="3877"/>
      <c r="AA102" s="3877"/>
      <c r="AB102" s="3877"/>
      <c r="AC102" s="3877"/>
      <c r="AD102" s="3885"/>
      <c r="AE102" s="1425"/>
      <c r="AF102" s="1436" t="s">
        <v>1203</v>
      </c>
      <c r="AG102" s="1439">
        <f>+AG101/AG100</f>
        <v>0</v>
      </c>
    </row>
    <row r="103" spans="2:33">
      <c r="B103" s="3880"/>
      <c r="C103" s="3881"/>
      <c r="D103" s="3878"/>
      <c r="E103" s="3878"/>
      <c r="F103" s="3878"/>
      <c r="G103" s="3878"/>
      <c r="H103" s="3878"/>
      <c r="I103" s="3878"/>
      <c r="J103" s="3878"/>
      <c r="K103" s="3878"/>
      <c r="L103" s="3878"/>
      <c r="M103" s="3878"/>
      <c r="N103" s="3878"/>
      <c r="O103" s="3878"/>
      <c r="P103" s="3878"/>
      <c r="Q103" s="3878"/>
      <c r="R103" s="3878"/>
      <c r="S103" s="3878"/>
      <c r="T103" s="3878"/>
      <c r="U103" s="3878"/>
      <c r="V103" s="3878"/>
      <c r="W103" s="3878"/>
      <c r="X103" s="3878"/>
      <c r="Y103" s="3878"/>
      <c r="Z103" s="3878"/>
      <c r="AA103" s="3878"/>
      <c r="AB103" s="3878"/>
      <c r="AC103" s="3878"/>
      <c r="AD103" s="3886"/>
      <c r="AE103" s="1425"/>
      <c r="AF103" s="1436" t="s">
        <v>1183</v>
      </c>
      <c r="AG103" s="1438">
        <f>+COUNTA(C104:AD105)</f>
        <v>0</v>
      </c>
    </row>
    <row r="104" spans="2:33">
      <c r="B104" s="3889" t="s">
        <v>1192</v>
      </c>
      <c r="C104" s="3891"/>
      <c r="D104" s="3887"/>
      <c r="E104" s="3887"/>
      <c r="F104" s="3887"/>
      <c r="G104" s="3887"/>
      <c r="H104" s="3887"/>
      <c r="I104" s="3887"/>
      <c r="J104" s="3887"/>
      <c r="K104" s="3887"/>
      <c r="L104" s="3887"/>
      <c r="M104" s="3887"/>
      <c r="N104" s="3887"/>
      <c r="O104" s="3887"/>
      <c r="P104" s="3887"/>
      <c r="Q104" s="3887"/>
      <c r="R104" s="3887"/>
      <c r="S104" s="3887"/>
      <c r="T104" s="3887"/>
      <c r="U104" s="3887"/>
      <c r="V104" s="3887"/>
      <c r="W104" s="3887"/>
      <c r="X104" s="3887"/>
      <c r="Y104" s="3887"/>
      <c r="Z104" s="3887"/>
      <c r="AA104" s="3887"/>
      <c r="AB104" s="3887"/>
      <c r="AC104" s="3887"/>
      <c r="AD104" s="3893"/>
      <c r="AE104" s="1425"/>
      <c r="AF104" s="1440" t="s">
        <v>1204</v>
      </c>
      <c r="AG104" s="1441">
        <f>ROUNDDOWN(+AG103/AG100,3)</f>
        <v>0</v>
      </c>
    </row>
    <row r="105" spans="2:33">
      <c r="B105" s="3890"/>
      <c r="C105" s="3892"/>
      <c r="D105" s="3888"/>
      <c r="E105" s="3888"/>
      <c r="F105" s="3888"/>
      <c r="G105" s="3888"/>
      <c r="H105" s="3888"/>
      <c r="I105" s="3888"/>
      <c r="J105" s="3888"/>
      <c r="K105" s="3888"/>
      <c r="L105" s="3888"/>
      <c r="M105" s="3888"/>
      <c r="N105" s="3888"/>
      <c r="O105" s="3888"/>
      <c r="P105" s="3888"/>
      <c r="Q105" s="3888"/>
      <c r="R105" s="3888"/>
      <c r="S105" s="3888"/>
      <c r="T105" s="3888"/>
      <c r="U105" s="3888"/>
      <c r="V105" s="3888"/>
      <c r="W105" s="3888"/>
      <c r="X105" s="3888"/>
      <c r="Y105" s="3888"/>
      <c r="Z105" s="3888"/>
      <c r="AA105" s="3888"/>
      <c r="AB105" s="3888"/>
      <c r="AC105" s="3888"/>
      <c r="AD105" s="3894"/>
      <c r="AE105" s="1425"/>
      <c r="AF105" s="1442"/>
      <c r="AG105" s="1443"/>
    </row>
    <row r="106" spans="2:33">
      <c r="C106" s="1444"/>
      <c r="D106" s="1444"/>
      <c r="E106" s="1444"/>
      <c r="F106" s="1444"/>
      <c r="G106" s="1444"/>
      <c r="H106" s="1444"/>
      <c r="I106" s="1444"/>
      <c r="J106" s="1444"/>
      <c r="K106" s="1444"/>
      <c r="L106" s="1444"/>
      <c r="M106" s="1444"/>
      <c r="N106" s="1444"/>
      <c r="O106" s="1444"/>
      <c r="P106" s="1444"/>
      <c r="Q106" s="1444"/>
      <c r="R106" s="1444"/>
      <c r="S106" s="1444"/>
      <c r="T106" s="1444"/>
      <c r="U106" s="1444"/>
      <c r="V106" s="1444"/>
      <c r="W106" s="1444"/>
      <c r="X106" s="1444"/>
      <c r="Y106" s="1444"/>
      <c r="Z106" s="1444"/>
      <c r="AA106" s="1444"/>
      <c r="AB106" s="1444"/>
      <c r="AC106" s="1444"/>
      <c r="AD106" s="1444"/>
    </row>
    <row r="107" spans="2:33">
      <c r="B107" s="1445" t="s">
        <v>1197</v>
      </c>
      <c r="C107" s="1446">
        <f>+AD98+1</f>
        <v>45693</v>
      </c>
      <c r="D107" s="1447">
        <f>+C107+1</f>
        <v>45694</v>
      </c>
      <c r="E107" s="1447">
        <f t="shared" ref="E107:V107" si="23">+D107+1</f>
        <v>45695</v>
      </c>
      <c r="F107" s="1447">
        <f t="shared" si="23"/>
        <v>45696</v>
      </c>
      <c r="G107" s="1447">
        <f t="shared" si="23"/>
        <v>45697</v>
      </c>
      <c r="H107" s="1447">
        <f t="shared" si="23"/>
        <v>45698</v>
      </c>
      <c r="I107" s="1447">
        <f t="shared" si="23"/>
        <v>45699</v>
      </c>
      <c r="J107" s="1447">
        <f t="shared" si="23"/>
        <v>45700</v>
      </c>
      <c r="K107" s="1447">
        <f t="shared" si="23"/>
        <v>45701</v>
      </c>
      <c r="L107" s="1447">
        <f t="shared" si="23"/>
        <v>45702</v>
      </c>
      <c r="M107" s="1447">
        <f t="shared" si="23"/>
        <v>45703</v>
      </c>
      <c r="N107" s="1447">
        <f t="shared" si="23"/>
        <v>45704</v>
      </c>
      <c r="O107" s="1447">
        <f t="shared" si="23"/>
        <v>45705</v>
      </c>
      <c r="P107" s="1447">
        <f t="shared" si="23"/>
        <v>45706</v>
      </c>
      <c r="Q107" s="1447">
        <f t="shared" si="23"/>
        <v>45707</v>
      </c>
      <c r="R107" s="1447">
        <f t="shared" si="23"/>
        <v>45708</v>
      </c>
      <c r="S107" s="1447">
        <f t="shared" si="23"/>
        <v>45709</v>
      </c>
      <c r="T107" s="1447">
        <f t="shared" si="23"/>
        <v>45710</v>
      </c>
      <c r="U107" s="1447">
        <f t="shared" si="23"/>
        <v>45711</v>
      </c>
      <c r="V107" s="1447">
        <f t="shared" si="23"/>
        <v>45712</v>
      </c>
      <c r="W107" s="1447">
        <f>+V107+1</f>
        <v>45713</v>
      </c>
      <c r="X107" s="1447">
        <f t="shared" ref="X107:Z107" si="24">+W107+1</f>
        <v>45714</v>
      </c>
      <c r="Y107" s="1447">
        <f t="shared" si="24"/>
        <v>45715</v>
      </c>
      <c r="Z107" s="1447">
        <f t="shared" si="24"/>
        <v>45716</v>
      </c>
      <c r="AA107" s="1447">
        <f>+Z107+1</f>
        <v>45717</v>
      </c>
      <c r="AB107" s="1447">
        <f t="shared" ref="AB107" si="25">+AA107+1</f>
        <v>45718</v>
      </c>
      <c r="AC107" s="1447">
        <f>+AB107+1</f>
        <v>45719</v>
      </c>
      <c r="AD107" s="1448">
        <f t="shared" ref="AD107" si="26">+AC107+1</f>
        <v>45720</v>
      </c>
      <c r="AE107" s="1430"/>
      <c r="AF107" s="3864">
        <f>+AF98+1</f>
        <v>11</v>
      </c>
      <c r="AG107" s="3865"/>
    </row>
    <row r="108" spans="2:33">
      <c r="B108" s="1449" t="s">
        <v>1198</v>
      </c>
      <c r="C108" s="1450" t="str">
        <f>TEXT(WEEKDAY(+C107),"aaa")</f>
        <v>水</v>
      </c>
      <c r="D108" s="1451" t="str">
        <f t="shared" ref="D108:AD108" si="27">TEXT(WEEKDAY(+D107),"aaa")</f>
        <v>木</v>
      </c>
      <c r="E108" s="1451" t="str">
        <f t="shared" si="27"/>
        <v>金</v>
      </c>
      <c r="F108" s="1451" t="str">
        <f t="shared" si="27"/>
        <v>土</v>
      </c>
      <c r="G108" s="1451" t="str">
        <f t="shared" si="27"/>
        <v>日</v>
      </c>
      <c r="H108" s="1451" t="str">
        <f t="shared" si="27"/>
        <v>月</v>
      </c>
      <c r="I108" s="1451" t="str">
        <f t="shared" si="27"/>
        <v>火</v>
      </c>
      <c r="J108" s="1451" t="str">
        <f t="shared" si="27"/>
        <v>水</v>
      </c>
      <c r="K108" s="1451" t="str">
        <f t="shared" si="27"/>
        <v>木</v>
      </c>
      <c r="L108" s="1451" t="str">
        <f t="shared" si="27"/>
        <v>金</v>
      </c>
      <c r="M108" s="1451" t="str">
        <f t="shared" si="27"/>
        <v>土</v>
      </c>
      <c r="N108" s="1451" t="str">
        <f t="shared" si="27"/>
        <v>日</v>
      </c>
      <c r="O108" s="1451" t="str">
        <f t="shared" si="27"/>
        <v>月</v>
      </c>
      <c r="P108" s="1451" t="str">
        <f t="shared" si="27"/>
        <v>火</v>
      </c>
      <c r="Q108" s="1451" t="str">
        <f t="shared" si="27"/>
        <v>水</v>
      </c>
      <c r="R108" s="1451" t="str">
        <f t="shared" si="27"/>
        <v>木</v>
      </c>
      <c r="S108" s="1451" t="str">
        <f t="shared" si="27"/>
        <v>金</v>
      </c>
      <c r="T108" s="1451" t="str">
        <f t="shared" si="27"/>
        <v>土</v>
      </c>
      <c r="U108" s="1451" t="str">
        <f t="shared" si="27"/>
        <v>日</v>
      </c>
      <c r="V108" s="1451" t="str">
        <f t="shared" si="27"/>
        <v>月</v>
      </c>
      <c r="W108" s="1451" t="str">
        <f t="shared" si="27"/>
        <v>火</v>
      </c>
      <c r="X108" s="1451" t="str">
        <f t="shared" si="27"/>
        <v>水</v>
      </c>
      <c r="Y108" s="1451" t="str">
        <f t="shared" si="27"/>
        <v>木</v>
      </c>
      <c r="Z108" s="1451" t="str">
        <f t="shared" si="27"/>
        <v>金</v>
      </c>
      <c r="AA108" s="1451" t="str">
        <f t="shared" si="27"/>
        <v>土</v>
      </c>
      <c r="AB108" s="1451" t="str">
        <f t="shared" si="27"/>
        <v>日</v>
      </c>
      <c r="AC108" s="1451" t="str">
        <f t="shared" si="27"/>
        <v>月</v>
      </c>
      <c r="AD108" s="1452" t="str">
        <f t="shared" si="27"/>
        <v>火</v>
      </c>
      <c r="AE108" s="1425"/>
      <c r="AF108" s="1435" t="s">
        <v>1199</v>
      </c>
      <c r="AG108" s="1418">
        <f>+COUNTA(C109:AD110)</f>
        <v>0</v>
      </c>
    </row>
    <row r="109" spans="2:33" ht="13.5" customHeight="1">
      <c r="B109" s="3882" t="s">
        <v>1200</v>
      </c>
      <c r="C109" s="3884"/>
      <c r="D109" s="3852"/>
      <c r="E109" s="3852"/>
      <c r="F109" s="3852"/>
      <c r="G109" s="3852"/>
      <c r="H109" s="3852"/>
      <c r="I109" s="3852"/>
      <c r="J109" s="3852"/>
      <c r="K109" s="3852"/>
      <c r="L109" s="3852"/>
      <c r="M109" s="3852"/>
      <c r="N109" s="3852"/>
      <c r="O109" s="3852"/>
      <c r="P109" s="3852"/>
      <c r="Q109" s="3852"/>
      <c r="R109" s="3852"/>
      <c r="S109" s="3852"/>
      <c r="T109" s="3852"/>
      <c r="U109" s="3852"/>
      <c r="V109" s="3852"/>
      <c r="W109" s="3852"/>
      <c r="X109" s="3852"/>
      <c r="Y109" s="3852"/>
      <c r="Z109" s="3852"/>
      <c r="AA109" s="3852"/>
      <c r="AB109" s="3852"/>
      <c r="AC109" s="3852"/>
      <c r="AD109" s="3854"/>
      <c r="AE109" s="1425"/>
      <c r="AF109" s="1436" t="s">
        <v>1201</v>
      </c>
      <c r="AG109" s="1437">
        <f>COUNTA(C107:AD107)-AG108</f>
        <v>28</v>
      </c>
    </row>
    <row r="110" spans="2:33" ht="13.5" customHeight="1">
      <c r="B110" s="3883"/>
      <c r="C110" s="3884"/>
      <c r="D110" s="3853"/>
      <c r="E110" s="3853"/>
      <c r="F110" s="3853"/>
      <c r="G110" s="3853"/>
      <c r="H110" s="3853"/>
      <c r="I110" s="3853"/>
      <c r="J110" s="3853"/>
      <c r="K110" s="3853"/>
      <c r="L110" s="3853"/>
      <c r="M110" s="3853"/>
      <c r="N110" s="3853"/>
      <c r="O110" s="3853"/>
      <c r="P110" s="3853"/>
      <c r="Q110" s="3853"/>
      <c r="R110" s="3853"/>
      <c r="S110" s="3853"/>
      <c r="T110" s="3853"/>
      <c r="U110" s="3853"/>
      <c r="V110" s="3853"/>
      <c r="W110" s="3853"/>
      <c r="X110" s="3853"/>
      <c r="Y110" s="3853"/>
      <c r="Z110" s="3853"/>
      <c r="AA110" s="3853"/>
      <c r="AB110" s="3853"/>
      <c r="AC110" s="3853"/>
      <c r="AD110" s="3855"/>
      <c r="AE110" s="1425"/>
      <c r="AF110" s="1436" t="s">
        <v>1202</v>
      </c>
      <c r="AG110" s="1438">
        <f>+COUNTA(C111:AD112)</f>
        <v>0</v>
      </c>
    </row>
    <row r="111" spans="2:33" ht="13.5" customHeight="1">
      <c r="B111" s="3895" t="s">
        <v>1189</v>
      </c>
      <c r="C111" s="3881"/>
      <c r="D111" s="3877"/>
      <c r="E111" s="3877"/>
      <c r="F111" s="3877"/>
      <c r="G111" s="3877"/>
      <c r="H111" s="3877"/>
      <c r="I111" s="3877"/>
      <c r="J111" s="3877"/>
      <c r="K111" s="3877"/>
      <c r="L111" s="3877"/>
      <c r="M111" s="3877"/>
      <c r="N111" s="3877"/>
      <c r="O111" s="3877"/>
      <c r="P111" s="3877"/>
      <c r="Q111" s="3877"/>
      <c r="R111" s="3877"/>
      <c r="S111" s="3877"/>
      <c r="T111" s="3877"/>
      <c r="U111" s="3877"/>
      <c r="V111" s="3877"/>
      <c r="W111" s="3877"/>
      <c r="X111" s="3877"/>
      <c r="Y111" s="3877"/>
      <c r="Z111" s="3877"/>
      <c r="AA111" s="3877"/>
      <c r="AB111" s="3877"/>
      <c r="AC111" s="3877"/>
      <c r="AD111" s="3885"/>
      <c r="AE111" s="1425"/>
      <c r="AF111" s="1436" t="s">
        <v>1203</v>
      </c>
      <c r="AG111" s="1439">
        <f>+AG110/AG109</f>
        <v>0</v>
      </c>
    </row>
    <row r="112" spans="2:33">
      <c r="B112" s="3896"/>
      <c r="C112" s="3881"/>
      <c r="D112" s="3878"/>
      <c r="E112" s="3878"/>
      <c r="F112" s="3878"/>
      <c r="G112" s="3878"/>
      <c r="H112" s="3878"/>
      <c r="I112" s="3878"/>
      <c r="J112" s="3878"/>
      <c r="K112" s="3878"/>
      <c r="L112" s="3878"/>
      <c r="M112" s="3878"/>
      <c r="N112" s="3878"/>
      <c r="O112" s="3878"/>
      <c r="P112" s="3878"/>
      <c r="Q112" s="3878"/>
      <c r="R112" s="3878"/>
      <c r="S112" s="3878"/>
      <c r="T112" s="3878"/>
      <c r="U112" s="3878"/>
      <c r="V112" s="3878"/>
      <c r="W112" s="3878"/>
      <c r="X112" s="3878"/>
      <c r="Y112" s="3878"/>
      <c r="Z112" s="3878"/>
      <c r="AA112" s="3878"/>
      <c r="AB112" s="3878"/>
      <c r="AC112" s="3878"/>
      <c r="AD112" s="3886"/>
      <c r="AE112" s="1425"/>
      <c r="AF112" s="1436" t="s">
        <v>1183</v>
      </c>
      <c r="AG112" s="1438">
        <f>+COUNTA(C113:AD114)</f>
        <v>0</v>
      </c>
    </row>
    <row r="113" spans="2:33">
      <c r="B113" s="3897" t="s">
        <v>1192</v>
      </c>
      <c r="C113" s="3891"/>
      <c r="D113" s="3887"/>
      <c r="E113" s="3887"/>
      <c r="F113" s="3887"/>
      <c r="G113" s="3887"/>
      <c r="H113" s="3887"/>
      <c r="I113" s="3887"/>
      <c r="J113" s="3887"/>
      <c r="K113" s="3887"/>
      <c r="L113" s="3887"/>
      <c r="M113" s="3887"/>
      <c r="N113" s="3887"/>
      <c r="O113" s="3887"/>
      <c r="P113" s="3887"/>
      <c r="Q113" s="3887"/>
      <c r="R113" s="3887"/>
      <c r="S113" s="3887"/>
      <c r="T113" s="3887"/>
      <c r="U113" s="3887"/>
      <c r="V113" s="3887"/>
      <c r="W113" s="3887"/>
      <c r="X113" s="3887"/>
      <c r="Y113" s="3887"/>
      <c r="Z113" s="3887"/>
      <c r="AA113" s="3887"/>
      <c r="AB113" s="3887"/>
      <c r="AC113" s="3887"/>
      <c r="AD113" s="3893"/>
      <c r="AE113" s="1425"/>
      <c r="AF113" s="1440" t="s">
        <v>1204</v>
      </c>
      <c r="AG113" s="1441">
        <f>ROUNDDOWN(+AG112/AG109,3)</f>
        <v>0</v>
      </c>
    </row>
    <row r="114" spans="2:33">
      <c r="B114" s="3898"/>
      <c r="C114" s="3892"/>
      <c r="D114" s="3888"/>
      <c r="E114" s="3888"/>
      <c r="F114" s="3888"/>
      <c r="G114" s="3888"/>
      <c r="H114" s="3888"/>
      <c r="I114" s="3888"/>
      <c r="J114" s="3888"/>
      <c r="K114" s="3888"/>
      <c r="L114" s="3888"/>
      <c r="M114" s="3888"/>
      <c r="N114" s="3888"/>
      <c r="O114" s="3888"/>
      <c r="P114" s="3888"/>
      <c r="Q114" s="3888"/>
      <c r="R114" s="3888"/>
      <c r="S114" s="3888"/>
      <c r="T114" s="3888"/>
      <c r="U114" s="3888"/>
      <c r="V114" s="3888"/>
      <c r="W114" s="3888"/>
      <c r="X114" s="3888"/>
      <c r="Y114" s="3888"/>
      <c r="Z114" s="3888"/>
      <c r="AA114" s="3888"/>
      <c r="AB114" s="3888"/>
      <c r="AC114" s="3888"/>
      <c r="AD114" s="3894"/>
      <c r="AE114" s="1425"/>
      <c r="AF114" s="1442"/>
      <c r="AG114" s="1443"/>
    </row>
    <row r="115" spans="2:33">
      <c r="C115" s="1444"/>
      <c r="D115" s="1444"/>
      <c r="E115" s="1444"/>
      <c r="F115" s="1444"/>
      <c r="G115" s="1444"/>
      <c r="H115" s="1444"/>
      <c r="I115" s="1444"/>
      <c r="J115" s="1444"/>
      <c r="K115" s="1444"/>
      <c r="L115" s="1444"/>
      <c r="M115" s="1444"/>
      <c r="N115" s="1444"/>
      <c r="O115" s="1444"/>
      <c r="P115" s="1444"/>
      <c r="Q115" s="1444"/>
      <c r="R115" s="1444"/>
      <c r="S115" s="1444"/>
      <c r="T115" s="1444"/>
      <c r="U115" s="1444"/>
      <c r="V115" s="1444"/>
      <c r="W115" s="1444"/>
      <c r="X115" s="1444"/>
      <c r="Y115" s="1444"/>
      <c r="Z115" s="1444"/>
      <c r="AA115" s="1444"/>
      <c r="AB115" s="1444"/>
      <c r="AC115" s="1444"/>
      <c r="AD115" s="1444"/>
    </row>
    <row r="116" spans="2:33">
      <c r="B116" s="1426" t="s">
        <v>1197</v>
      </c>
      <c r="C116" s="1427">
        <f>+AD107+1</f>
        <v>45721</v>
      </c>
      <c r="D116" s="1428">
        <f>+C116+1</f>
        <v>45722</v>
      </c>
      <c r="E116" s="1428">
        <f t="shared" ref="E116:V116" si="28">+D116+1</f>
        <v>45723</v>
      </c>
      <c r="F116" s="1428">
        <f t="shared" si="28"/>
        <v>45724</v>
      </c>
      <c r="G116" s="1428">
        <f t="shared" si="28"/>
        <v>45725</v>
      </c>
      <c r="H116" s="1428">
        <f t="shared" si="28"/>
        <v>45726</v>
      </c>
      <c r="I116" s="1428">
        <f t="shared" si="28"/>
        <v>45727</v>
      </c>
      <c r="J116" s="1428">
        <f t="shared" si="28"/>
        <v>45728</v>
      </c>
      <c r="K116" s="1428">
        <f t="shared" si="28"/>
        <v>45729</v>
      </c>
      <c r="L116" s="1428">
        <f t="shared" si="28"/>
        <v>45730</v>
      </c>
      <c r="M116" s="1428">
        <f t="shared" si="28"/>
        <v>45731</v>
      </c>
      <c r="N116" s="1428">
        <f t="shared" si="28"/>
        <v>45732</v>
      </c>
      <c r="O116" s="1428">
        <f t="shared" si="28"/>
        <v>45733</v>
      </c>
      <c r="P116" s="1428">
        <f t="shared" si="28"/>
        <v>45734</v>
      </c>
      <c r="Q116" s="1428">
        <f t="shared" si="28"/>
        <v>45735</v>
      </c>
      <c r="R116" s="1428">
        <f t="shared" si="28"/>
        <v>45736</v>
      </c>
      <c r="S116" s="1428">
        <f t="shared" si="28"/>
        <v>45737</v>
      </c>
      <c r="T116" s="1428">
        <f t="shared" si="28"/>
        <v>45738</v>
      </c>
      <c r="U116" s="1428">
        <f t="shared" si="28"/>
        <v>45739</v>
      </c>
      <c r="V116" s="1428">
        <f t="shared" si="28"/>
        <v>45740</v>
      </c>
      <c r="W116" s="1428">
        <f>+V116+1</f>
        <v>45741</v>
      </c>
      <c r="X116" s="1428">
        <f t="shared" ref="X116:Z116" si="29">+W116+1</f>
        <v>45742</v>
      </c>
      <c r="Y116" s="1428">
        <f t="shared" si="29"/>
        <v>45743</v>
      </c>
      <c r="Z116" s="1428">
        <f t="shared" si="29"/>
        <v>45744</v>
      </c>
      <c r="AA116" s="1428">
        <f>+Z116+1</f>
        <v>45745</v>
      </c>
      <c r="AB116" s="1428">
        <f t="shared" ref="AB116" si="30">+AA116+1</f>
        <v>45746</v>
      </c>
      <c r="AC116" s="1428">
        <f>+AB116+1</f>
        <v>45747</v>
      </c>
      <c r="AD116" s="1429">
        <f t="shared" ref="AD116" si="31">+AC116+1</f>
        <v>45748</v>
      </c>
      <c r="AE116" s="1430"/>
      <c r="AF116" s="3864">
        <f>+AF107+1</f>
        <v>12</v>
      </c>
      <c r="AG116" s="3865"/>
    </row>
    <row r="117" spans="2:33">
      <c r="B117" s="1431" t="s">
        <v>1198</v>
      </c>
      <c r="C117" s="1432" t="str">
        <f>TEXT(WEEKDAY(+C116),"aaa")</f>
        <v>水</v>
      </c>
      <c r="D117" s="1433" t="str">
        <f t="shared" ref="D117:AD117" si="32">TEXT(WEEKDAY(+D116),"aaa")</f>
        <v>木</v>
      </c>
      <c r="E117" s="1433" t="str">
        <f t="shared" si="32"/>
        <v>金</v>
      </c>
      <c r="F117" s="1433" t="str">
        <f t="shared" si="32"/>
        <v>土</v>
      </c>
      <c r="G117" s="1433" t="str">
        <f t="shared" si="32"/>
        <v>日</v>
      </c>
      <c r="H117" s="1433" t="str">
        <f t="shared" si="32"/>
        <v>月</v>
      </c>
      <c r="I117" s="1433" t="str">
        <f t="shared" si="32"/>
        <v>火</v>
      </c>
      <c r="J117" s="1433" t="str">
        <f t="shared" si="32"/>
        <v>水</v>
      </c>
      <c r="K117" s="1433" t="str">
        <f t="shared" si="32"/>
        <v>木</v>
      </c>
      <c r="L117" s="1433" t="str">
        <f t="shared" si="32"/>
        <v>金</v>
      </c>
      <c r="M117" s="1433" t="str">
        <f t="shared" si="32"/>
        <v>土</v>
      </c>
      <c r="N117" s="1433" t="str">
        <f t="shared" si="32"/>
        <v>日</v>
      </c>
      <c r="O117" s="1433" t="str">
        <f t="shared" si="32"/>
        <v>月</v>
      </c>
      <c r="P117" s="1433" t="str">
        <f t="shared" si="32"/>
        <v>火</v>
      </c>
      <c r="Q117" s="1433" t="str">
        <f t="shared" si="32"/>
        <v>水</v>
      </c>
      <c r="R117" s="1433" t="str">
        <f t="shared" si="32"/>
        <v>木</v>
      </c>
      <c r="S117" s="1433" t="str">
        <f t="shared" si="32"/>
        <v>金</v>
      </c>
      <c r="T117" s="1433" t="str">
        <f t="shared" si="32"/>
        <v>土</v>
      </c>
      <c r="U117" s="1433" t="str">
        <f t="shared" si="32"/>
        <v>日</v>
      </c>
      <c r="V117" s="1433" t="str">
        <f t="shared" si="32"/>
        <v>月</v>
      </c>
      <c r="W117" s="1433" t="str">
        <f t="shared" si="32"/>
        <v>火</v>
      </c>
      <c r="X117" s="1433" t="str">
        <f t="shared" si="32"/>
        <v>水</v>
      </c>
      <c r="Y117" s="1433" t="str">
        <f t="shared" si="32"/>
        <v>木</v>
      </c>
      <c r="Z117" s="1433" t="str">
        <f t="shared" si="32"/>
        <v>金</v>
      </c>
      <c r="AA117" s="1433" t="str">
        <f t="shared" si="32"/>
        <v>土</v>
      </c>
      <c r="AB117" s="1433" t="str">
        <f t="shared" si="32"/>
        <v>日</v>
      </c>
      <c r="AC117" s="1433" t="str">
        <f t="shared" si="32"/>
        <v>月</v>
      </c>
      <c r="AD117" s="1434" t="str">
        <f t="shared" si="32"/>
        <v>火</v>
      </c>
      <c r="AE117" s="1425"/>
      <c r="AF117" s="1435" t="s">
        <v>1199</v>
      </c>
      <c r="AG117" s="1418">
        <f>+COUNTA(C118:AD119)</f>
        <v>0</v>
      </c>
    </row>
    <row r="118" spans="2:33" ht="13.5" customHeight="1">
      <c r="B118" s="3882" t="s">
        <v>1200</v>
      </c>
      <c r="C118" s="3884"/>
      <c r="D118" s="3852"/>
      <c r="E118" s="3852"/>
      <c r="F118" s="3852"/>
      <c r="G118" s="3852"/>
      <c r="H118" s="3852"/>
      <c r="I118" s="3852"/>
      <c r="J118" s="3852"/>
      <c r="K118" s="3852"/>
      <c r="L118" s="3852"/>
      <c r="M118" s="3852"/>
      <c r="N118" s="3852"/>
      <c r="O118" s="3852"/>
      <c r="P118" s="3852"/>
      <c r="Q118" s="3852"/>
      <c r="R118" s="3852"/>
      <c r="S118" s="3852"/>
      <c r="T118" s="3852"/>
      <c r="U118" s="3852"/>
      <c r="V118" s="3852"/>
      <c r="W118" s="3852"/>
      <c r="X118" s="3852"/>
      <c r="Y118" s="3852"/>
      <c r="Z118" s="3852"/>
      <c r="AA118" s="3852"/>
      <c r="AB118" s="3852"/>
      <c r="AC118" s="3852"/>
      <c r="AD118" s="3854"/>
      <c r="AE118" s="1425"/>
      <c r="AF118" s="1436" t="s">
        <v>1201</v>
      </c>
      <c r="AG118" s="1437">
        <f>COUNTA(C116:AD116)-AG117</f>
        <v>28</v>
      </c>
    </row>
    <row r="119" spans="2:33" ht="13.5" customHeight="1">
      <c r="B119" s="3883"/>
      <c r="C119" s="3884"/>
      <c r="D119" s="3853"/>
      <c r="E119" s="3853"/>
      <c r="F119" s="3853"/>
      <c r="G119" s="3853"/>
      <c r="H119" s="3853"/>
      <c r="I119" s="3853"/>
      <c r="J119" s="3853"/>
      <c r="K119" s="3853"/>
      <c r="L119" s="3853"/>
      <c r="M119" s="3853"/>
      <c r="N119" s="3853"/>
      <c r="O119" s="3853"/>
      <c r="P119" s="3853"/>
      <c r="Q119" s="3853"/>
      <c r="R119" s="3853"/>
      <c r="S119" s="3853"/>
      <c r="T119" s="3853"/>
      <c r="U119" s="3853"/>
      <c r="V119" s="3853"/>
      <c r="W119" s="3853"/>
      <c r="X119" s="3853"/>
      <c r="Y119" s="3853"/>
      <c r="Z119" s="3853"/>
      <c r="AA119" s="3853"/>
      <c r="AB119" s="3853"/>
      <c r="AC119" s="3853"/>
      <c r="AD119" s="3855"/>
      <c r="AE119" s="1425"/>
      <c r="AF119" s="1436" t="s">
        <v>1202</v>
      </c>
      <c r="AG119" s="1438">
        <f>+COUNTA(C120:AD121)</f>
        <v>0</v>
      </c>
    </row>
    <row r="120" spans="2:33" ht="13.5" customHeight="1">
      <c r="B120" s="3879" t="s">
        <v>1189</v>
      </c>
      <c r="C120" s="3881"/>
      <c r="D120" s="3877"/>
      <c r="E120" s="3877"/>
      <c r="F120" s="3877"/>
      <c r="G120" s="3877"/>
      <c r="H120" s="3877"/>
      <c r="I120" s="3877"/>
      <c r="J120" s="3877"/>
      <c r="K120" s="3877"/>
      <c r="L120" s="3877"/>
      <c r="M120" s="3877"/>
      <c r="N120" s="3877"/>
      <c r="O120" s="3877"/>
      <c r="P120" s="3877"/>
      <c r="Q120" s="3877"/>
      <c r="R120" s="3877"/>
      <c r="S120" s="3877"/>
      <c r="T120" s="3877"/>
      <c r="U120" s="3877"/>
      <c r="V120" s="3877"/>
      <c r="W120" s="3877"/>
      <c r="X120" s="3877"/>
      <c r="Y120" s="3877"/>
      <c r="Z120" s="3877"/>
      <c r="AA120" s="3877"/>
      <c r="AB120" s="3877"/>
      <c r="AC120" s="3877"/>
      <c r="AD120" s="3885"/>
      <c r="AE120" s="1425"/>
      <c r="AF120" s="1436" t="s">
        <v>1203</v>
      </c>
      <c r="AG120" s="1439">
        <f>+AG119/AG118</f>
        <v>0</v>
      </c>
    </row>
    <row r="121" spans="2:33">
      <c r="B121" s="3880"/>
      <c r="C121" s="3881"/>
      <c r="D121" s="3878"/>
      <c r="E121" s="3878"/>
      <c r="F121" s="3878"/>
      <c r="G121" s="3878"/>
      <c r="H121" s="3878"/>
      <c r="I121" s="3878"/>
      <c r="J121" s="3878"/>
      <c r="K121" s="3878"/>
      <c r="L121" s="3878"/>
      <c r="M121" s="3878"/>
      <c r="N121" s="3878"/>
      <c r="O121" s="3878"/>
      <c r="P121" s="3878"/>
      <c r="Q121" s="3878"/>
      <c r="R121" s="3878"/>
      <c r="S121" s="3878"/>
      <c r="T121" s="3878"/>
      <c r="U121" s="3878"/>
      <c r="V121" s="3878"/>
      <c r="W121" s="3878"/>
      <c r="X121" s="3878"/>
      <c r="Y121" s="3878"/>
      <c r="Z121" s="3878"/>
      <c r="AA121" s="3878"/>
      <c r="AB121" s="3878"/>
      <c r="AC121" s="3878"/>
      <c r="AD121" s="3886"/>
      <c r="AE121" s="1425"/>
      <c r="AF121" s="1436" t="s">
        <v>1183</v>
      </c>
      <c r="AG121" s="1438">
        <f>+COUNTA(C122:AD123)</f>
        <v>0</v>
      </c>
    </row>
    <row r="122" spans="2:33">
      <c r="B122" s="3889" t="s">
        <v>1192</v>
      </c>
      <c r="C122" s="3891"/>
      <c r="D122" s="3887"/>
      <c r="E122" s="3887"/>
      <c r="F122" s="3887"/>
      <c r="G122" s="3887"/>
      <c r="H122" s="3887"/>
      <c r="I122" s="3887"/>
      <c r="J122" s="3887"/>
      <c r="K122" s="3887"/>
      <c r="L122" s="3887"/>
      <c r="M122" s="3887"/>
      <c r="N122" s="3887"/>
      <c r="O122" s="3887"/>
      <c r="P122" s="3887"/>
      <c r="Q122" s="3887"/>
      <c r="R122" s="3887"/>
      <c r="S122" s="3887"/>
      <c r="T122" s="3887"/>
      <c r="U122" s="3887"/>
      <c r="V122" s="3887"/>
      <c r="W122" s="3887"/>
      <c r="X122" s="3887"/>
      <c r="Y122" s="3887"/>
      <c r="Z122" s="3887"/>
      <c r="AA122" s="3887"/>
      <c r="AB122" s="3887"/>
      <c r="AC122" s="3887"/>
      <c r="AD122" s="3893"/>
      <c r="AE122" s="1425"/>
      <c r="AF122" s="1440" t="s">
        <v>1204</v>
      </c>
      <c r="AG122" s="1441">
        <f>ROUNDDOWN(+AG121/AG118,3)</f>
        <v>0</v>
      </c>
    </row>
    <row r="123" spans="2:33">
      <c r="B123" s="3890"/>
      <c r="C123" s="3892"/>
      <c r="D123" s="3888"/>
      <c r="E123" s="3888"/>
      <c r="F123" s="3888"/>
      <c r="G123" s="3888"/>
      <c r="H123" s="3888"/>
      <c r="I123" s="3888"/>
      <c r="J123" s="3888"/>
      <c r="K123" s="3888"/>
      <c r="L123" s="3888"/>
      <c r="M123" s="3888"/>
      <c r="N123" s="3888"/>
      <c r="O123" s="3888"/>
      <c r="P123" s="3888"/>
      <c r="Q123" s="3888"/>
      <c r="R123" s="3888"/>
      <c r="S123" s="3888"/>
      <c r="T123" s="3888"/>
      <c r="U123" s="3888"/>
      <c r="V123" s="3888"/>
      <c r="W123" s="3888"/>
      <c r="X123" s="3888"/>
      <c r="Y123" s="3888"/>
      <c r="Z123" s="3888"/>
      <c r="AA123" s="3888"/>
      <c r="AB123" s="3888"/>
      <c r="AC123" s="3888"/>
      <c r="AD123" s="3894"/>
      <c r="AE123" s="1425"/>
      <c r="AF123" s="1442"/>
      <c r="AG123" s="1443"/>
    </row>
    <row r="124" spans="2:33">
      <c r="C124" s="1444"/>
      <c r="D124" s="1444"/>
      <c r="E124" s="1444"/>
      <c r="F124" s="1444"/>
      <c r="G124" s="1444"/>
      <c r="H124" s="1444"/>
      <c r="I124" s="1444"/>
      <c r="J124" s="1444"/>
      <c r="K124" s="1444"/>
      <c r="L124" s="1444"/>
      <c r="M124" s="1444"/>
      <c r="N124" s="1444"/>
      <c r="O124" s="1444"/>
      <c r="P124" s="1444"/>
      <c r="Q124" s="1444"/>
      <c r="R124" s="1444"/>
      <c r="S124" s="1444"/>
      <c r="T124" s="1444"/>
      <c r="U124" s="1444"/>
      <c r="V124" s="1444"/>
      <c r="W124" s="1444"/>
      <c r="X124" s="1444"/>
      <c r="Y124" s="1444"/>
      <c r="Z124" s="1444"/>
      <c r="AA124" s="1444"/>
      <c r="AB124" s="1444"/>
      <c r="AC124" s="1444"/>
      <c r="AD124" s="1444"/>
    </row>
    <row r="125" spans="2:33">
      <c r="B125" s="1445" t="s">
        <v>1197</v>
      </c>
      <c r="C125" s="1446">
        <f>+AD116+1</f>
        <v>45749</v>
      </c>
      <c r="D125" s="1447">
        <f>+C125+1</f>
        <v>45750</v>
      </c>
      <c r="E125" s="1447">
        <f t="shared" ref="E125:V125" si="33">+D125+1</f>
        <v>45751</v>
      </c>
      <c r="F125" s="1447">
        <f t="shared" si="33"/>
        <v>45752</v>
      </c>
      <c r="G125" s="1447">
        <f t="shared" si="33"/>
        <v>45753</v>
      </c>
      <c r="H125" s="1447">
        <f t="shared" si="33"/>
        <v>45754</v>
      </c>
      <c r="I125" s="1447">
        <f t="shared" si="33"/>
        <v>45755</v>
      </c>
      <c r="J125" s="1447">
        <f t="shared" si="33"/>
        <v>45756</v>
      </c>
      <c r="K125" s="1447">
        <f t="shared" si="33"/>
        <v>45757</v>
      </c>
      <c r="L125" s="1447">
        <f t="shared" si="33"/>
        <v>45758</v>
      </c>
      <c r="M125" s="1447">
        <f t="shared" si="33"/>
        <v>45759</v>
      </c>
      <c r="N125" s="1447">
        <f t="shared" si="33"/>
        <v>45760</v>
      </c>
      <c r="O125" s="1447">
        <f t="shared" si="33"/>
        <v>45761</v>
      </c>
      <c r="P125" s="1447">
        <f t="shared" si="33"/>
        <v>45762</v>
      </c>
      <c r="Q125" s="1447">
        <f t="shared" si="33"/>
        <v>45763</v>
      </c>
      <c r="R125" s="1447">
        <f t="shared" si="33"/>
        <v>45764</v>
      </c>
      <c r="S125" s="1447">
        <f t="shared" si="33"/>
        <v>45765</v>
      </c>
      <c r="T125" s="1447">
        <f t="shared" si="33"/>
        <v>45766</v>
      </c>
      <c r="U125" s="1447">
        <f t="shared" si="33"/>
        <v>45767</v>
      </c>
      <c r="V125" s="1447">
        <f t="shared" si="33"/>
        <v>45768</v>
      </c>
      <c r="W125" s="1447">
        <f>+V125+1</f>
        <v>45769</v>
      </c>
      <c r="X125" s="1447">
        <f t="shared" ref="X125:Z125" si="34">+W125+1</f>
        <v>45770</v>
      </c>
      <c r="Y125" s="1447">
        <f t="shared" si="34"/>
        <v>45771</v>
      </c>
      <c r="Z125" s="1447">
        <f t="shared" si="34"/>
        <v>45772</v>
      </c>
      <c r="AA125" s="1447">
        <f>+Z125+1</f>
        <v>45773</v>
      </c>
      <c r="AB125" s="1447">
        <f t="shared" ref="AB125" si="35">+AA125+1</f>
        <v>45774</v>
      </c>
      <c r="AC125" s="1447">
        <f>+AB125+1</f>
        <v>45775</v>
      </c>
      <c r="AD125" s="1448">
        <f t="shared" ref="AD125" si="36">+AC125+1</f>
        <v>45776</v>
      </c>
      <c r="AE125" s="1430"/>
      <c r="AF125" s="3864">
        <f>+AF116+1</f>
        <v>13</v>
      </c>
      <c r="AG125" s="3865"/>
    </row>
    <row r="126" spans="2:33">
      <c r="B126" s="1449" t="s">
        <v>1198</v>
      </c>
      <c r="C126" s="1450" t="str">
        <f>TEXT(WEEKDAY(+C125),"aaa")</f>
        <v>水</v>
      </c>
      <c r="D126" s="1451" t="str">
        <f t="shared" ref="D126:AD126" si="37">TEXT(WEEKDAY(+D125),"aaa")</f>
        <v>木</v>
      </c>
      <c r="E126" s="1451" t="str">
        <f t="shared" si="37"/>
        <v>金</v>
      </c>
      <c r="F126" s="1451" t="str">
        <f t="shared" si="37"/>
        <v>土</v>
      </c>
      <c r="G126" s="1451" t="str">
        <f t="shared" si="37"/>
        <v>日</v>
      </c>
      <c r="H126" s="1451" t="str">
        <f t="shared" si="37"/>
        <v>月</v>
      </c>
      <c r="I126" s="1451" t="str">
        <f t="shared" si="37"/>
        <v>火</v>
      </c>
      <c r="J126" s="1451" t="str">
        <f t="shared" si="37"/>
        <v>水</v>
      </c>
      <c r="K126" s="1451" t="str">
        <f t="shared" si="37"/>
        <v>木</v>
      </c>
      <c r="L126" s="1451" t="str">
        <f t="shared" si="37"/>
        <v>金</v>
      </c>
      <c r="M126" s="1451" t="str">
        <f t="shared" si="37"/>
        <v>土</v>
      </c>
      <c r="N126" s="1451" t="str">
        <f t="shared" si="37"/>
        <v>日</v>
      </c>
      <c r="O126" s="1451" t="str">
        <f t="shared" si="37"/>
        <v>月</v>
      </c>
      <c r="P126" s="1451" t="str">
        <f t="shared" si="37"/>
        <v>火</v>
      </c>
      <c r="Q126" s="1451" t="str">
        <f t="shared" si="37"/>
        <v>水</v>
      </c>
      <c r="R126" s="1451" t="str">
        <f t="shared" si="37"/>
        <v>木</v>
      </c>
      <c r="S126" s="1451" t="str">
        <f t="shared" si="37"/>
        <v>金</v>
      </c>
      <c r="T126" s="1451" t="str">
        <f t="shared" si="37"/>
        <v>土</v>
      </c>
      <c r="U126" s="1451" t="str">
        <f t="shared" si="37"/>
        <v>日</v>
      </c>
      <c r="V126" s="1451" t="str">
        <f t="shared" si="37"/>
        <v>月</v>
      </c>
      <c r="W126" s="1451" t="str">
        <f t="shared" si="37"/>
        <v>火</v>
      </c>
      <c r="X126" s="1451" t="str">
        <f t="shared" si="37"/>
        <v>水</v>
      </c>
      <c r="Y126" s="1451" t="str">
        <f t="shared" si="37"/>
        <v>木</v>
      </c>
      <c r="Z126" s="1451" t="str">
        <f t="shared" si="37"/>
        <v>金</v>
      </c>
      <c r="AA126" s="1451" t="str">
        <f t="shared" si="37"/>
        <v>土</v>
      </c>
      <c r="AB126" s="1451" t="str">
        <f t="shared" si="37"/>
        <v>日</v>
      </c>
      <c r="AC126" s="1451" t="str">
        <f t="shared" si="37"/>
        <v>月</v>
      </c>
      <c r="AD126" s="1452" t="str">
        <f t="shared" si="37"/>
        <v>火</v>
      </c>
      <c r="AE126" s="1425"/>
      <c r="AF126" s="1435" t="s">
        <v>1199</v>
      </c>
      <c r="AG126" s="1418">
        <f>+COUNTA(C127:AD128)</f>
        <v>0</v>
      </c>
    </row>
    <row r="127" spans="2:33" ht="13.5" customHeight="1">
      <c r="B127" s="3882" t="s">
        <v>1200</v>
      </c>
      <c r="C127" s="3884"/>
      <c r="D127" s="3852"/>
      <c r="E127" s="3852"/>
      <c r="F127" s="3852"/>
      <c r="G127" s="3852"/>
      <c r="H127" s="3852"/>
      <c r="I127" s="3852"/>
      <c r="J127" s="3852"/>
      <c r="K127" s="3852"/>
      <c r="L127" s="3852"/>
      <c r="M127" s="3852"/>
      <c r="N127" s="3852"/>
      <c r="O127" s="3852"/>
      <c r="P127" s="3852"/>
      <c r="Q127" s="3852"/>
      <c r="R127" s="3852"/>
      <c r="S127" s="3852"/>
      <c r="T127" s="3852"/>
      <c r="U127" s="3852"/>
      <c r="V127" s="3852"/>
      <c r="W127" s="3852"/>
      <c r="X127" s="3852"/>
      <c r="Y127" s="3852"/>
      <c r="Z127" s="3852"/>
      <c r="AA127" s="3852"/>
      <c r="AB127" s="3852"/>
      <c r="AC127" s="3852"/>
      <c r="AD127" s="3854"/>
      <c r="AE127" s="1425"/>
      <c r="AF127" s="1436" t="s">
        <v>1201</v>
      </c>
      <c r="AG127" s="1437">
        <f>COUNTA(C125:AD125)-AG126</f>
        <v>28</v>
      </c>
    </row>
    <row r="128" spans="2:33" ht="13.5" customHeight="1">
      <c r="B128" s="3883"/>
      <c r="C128" s="3884"/>
      <c r="D128" s="3853"/>
      <c r="E128" s="3853"/>
      <c r="F128" s="3853"/>
      <c r="G128" s="3853"/>
      <c r="H128" s="3853"/>
      <c r="I128" s="3853"/>
      <c r="J128" s="3853"/>
      <c r="K128" s="3853"/>
      <c r="L128" s="3853"/>
      <c r="M128" s="3853"/>
      <c r="N128" s="3853"/>
      <c r="O128" s="3853"/>
      <c r="P128" s="3853"/>
      <c r="Q128" s="3853"/>
      <c r="R128" s="3853"/>
      <c r="S128" s="3853"/>
      <c r="T128" s="3853"/>
      <c r="U128" s="3853"/>
      <c r="V128" s="3853"/>
      <c r="W128" s="3853"/>
      <c r="X128" s="3853"/>
      <c r="Y128" s="3853"/>
      <c r="Z128" s="3853"/>
      <c r="AA128" s="3853"/>
      <c r="AB128" s="3853"/>
      <c r="AC128" s="3853"/>
      <c r="AD128" s="3855"/>
      <c r="AE128" s="1425"/>
      <c r="AF128" s="1436" t="s">
        <v>1202</v>
      </c>
      <c r="AG128" s="1438">
        <f>+COUNTA(C129:AD130)</f>
        <v>0</v>
      </c>
    </row>
    <row r="129" spans="2:33" ht="13.5" customHeight="1">
      <c r="B129" s="3895" t="s">
        <v>1189</v>
      </c>
      <c r="C129" s="3881"/>
      <c r="D129" s="3877"/>
      <c r="E129" s="3877"/>
      <c r="F129" s="3877"/>
      <c r="G129" s="3877"/>
      <c r="H129" s="3877"/>
      <c r="I129" s="3877"/>
      <c r="J129" s="3877"/>
      <c r="K129" s="3877"/>
      <c r="L129" s="3877"/>
      <c r="M129" s="3877"/>
      <c r="N129" s="3877"/>
      <c r="O129" s="3877"/>
      <c r="P129" s="3877"/>
      <c r="Q129" s="3877"/>
      <c r="R129" s="3877"/>
      <c r="S129" s="3877"/>
      <c r="T129" s="3877"/>
      <c r="U129" s="3877"/>
      <c r="V129" s="3877"/>
      <c r="W129" s="3877"/>
      <c r="X129" s="3877"/>
      <c r="Y129" s="3877"/>
      <c r="Z129" s="3877"/>
      <c r="AA129" s="3877"/>
      <c r="AB129" s="3877"/>
      <c r="AC129" s="3877"/>
      <c r="AD129" s="3885"/>
      <c r="AE129" s="1425"/>
      <c r="AF129" s="1436" t="s">
        <v>1203</v>
      </c>
      <c r="AG129" s="1439">
        <f>+AG128/AG127</f>
        <v>0</v>
      </c>
    </row>
    <row r="130" spans="2:33">
      <c r="B130" s="3896"/>
      <c r="C130" s="3881"/>
      <c r="D130" s="3878"/>
      <c r="E130" s="3878"/>
      <c r="F130" s="3878"/>
      <c r="G130" s="3878"/>
      <c r="H130" s="3878"/>
      <c r="I130" s="3878"/>
      <c r="J130" s="3878"/>
      <c r="K130" s="3878"/>
      <c r="L130" s="3878"/>
      <c r="M130" s="3878"/>
      <c r="N130" s="3878"/>
      <c r="O130" s="3878"/>
      <c r="P130" s="3878"/>
      <c r="Q130" s="3878"/>
      <c r="R130" s="3878"/>
      <c r="S130" s="3878"/>
      <c r="T130" s="3878"/>
      <c r="U130" s="3878"/>
      <c r="V130" s="3878"/>
      <c r="W130" s="3878"/>
      <c r="X130" s="3878"/>
      <c r="Y130" s="3878"/>
      <c r="Z130" s="3878"/>
      <c r="AA130" s="3878"/>
      <c r="AB130" s="3878"/>
      <c r="AC130" s="3878"/>
      <c r="AD130" s="3886"/>
      <c r="AE130" s="1425"/>
      <c r="AF130" s="1436" t="s">
        <v>1183</v>
      </c>
      <c r="AG130" s="1438">
        <f>+COUNTA(C131:AD132)</f>
        <v>0</v>
      </c>
    </row>
    <row r="131" spans="2:33">
      <c r="B131" s="3897" t="s">
        <v>1192</v>
      </c>
      <c r="C131" s="3891"/>
      <c r="D131" s="3887"/>
      <c r="E131" s="3887"/>
      <c r="F131" s="3887"/>
      <c r="G131" s="3887"/>
      <c r="H131" s="3887"/>
      <c r="I131" s="3887"/>
      <c r="J131" s="3887"/>
      <c r="K131" s="3887"/>
      <c r="L131" s="3887"/>
      <c r="M131" s="3887"/>
      <c r="N131" s="3887"/>
      <c r="O131" s="3887"/>
      <c r="P131" s="3887"/>
      <c r="Q131" s="3887"/>
      <c r="R131" s="3887"/>
      <c r="S131" s="3887"/>
      <c r="T131" s="3887"/>
      <c r="U131" s="3887"/>
      <c r="V131" s="3887"/>
      <c r="W131" s="3887"/>
      <c r="X131" s="3887"/>
      <c r="Y131" s="3887"/>
      <c r="Z131" s="3887"/>
      <c r="AA131" s="3887"/>
      <c r="AB131" s="3887"/>
      <c r="AC131" s="3887"/>
      <c r="AD131" s="3893"/>
      <c r="AE131" s="1425"/>
      <c r="AF131" s="1440" t="s">
        <v>1204</v>
      </c>
      <c r="AG131" s="1441">
        <f>ROUNDDOWN(+AG130/AG127,3)</f>
        <v>0</v>
      </c>
    </row>
    <row r="132" spans="2:33">
      <c r="B132" s="3898"/>
      <c r="C132" s="3892"/>
      <c r="D132" s="3888"/>
      <c r="E132" s="3888"/>
      <c r="F132" s="3888"/>
      <c r="G132" s="3888"/>
      <c r="H132" s="3888"/>
      <c r="I132" s="3888"/>
      <c r="J132" s="3888"/>
      <c r="K132" s="3888"/>
      <c r="L132" s="3888"/>
      <c r="M132" s="3888"/>
      <c r="N132" s="3888"/>
      <c r="O132" s="3888"/>
      <c r="P132" s="3888"/>
      <c r="Q132" s="3888"/>
      <c r="R132" s="3888"/>
      <c r="S132" s="3888"/>
      <c r="T132" s="3888"/>
      <c r="U132" s="3888"/>
      <c r="V132" s="3888"/>
      <c r="W132" s="3888"/>
      <c r="X132" s="3888"/>
      <c r="Y132" s="3888"/>
      <c r="Z132" s="3888"/>
      <c r="AA132" s="3888"/>
      <c r="AB132" s="3888"/>
      <c r="AC132" s="3888"/>
      <c r="AD132" s="3894"/>
      <c r="AE132" s="1425"/>
      <c r="AF132" s="1442"/>
      <c r="AG132" s="1443"/>
    </row>
    <row r="133" spans="2:33">
      <c r="C133" s="1444"/>
      <c r="D133" s="1444"/>
      <c r="E133" s="1444"/>
      <c r="F133" s="1444"/>
      <c r="G133" s="1444"/>
      <c r="H133" s="1444"/>
      <c r="I133" s="1444"/>
      <c r="J133" s="1444"/>
      <c r="K133" s="1444"/>
      <c r="L133" s="1444"/>
      <c r="M133" s="1444"/>
      <c r="N133" s="1444"/>
      <c r="O133" s="1444"/>
      <c r="P133" s="1444"/>
      <c r="Q133" s="1444"/>
      <c r="R133" s="1444"/>
      <c r="S133" s="1444"/>
      <c r="T133" s="1444"/>
      <c r="U133" s="1444"/>
      <c r="V133" s="1444"/>
      <c r="W133" s="1444"/>
      <c r="X133" s="1444"/>
      <c r="Y133" s="1444"/>
      <c r="Z133" s="1444"/>
      <c r="AA133" s="1444"/>
      <c r="AB133" s="1444"/>
      <c r="AC133" s="1444"/>
      <c r="AD133" s="1444"/>
    </row>
    <row r="134" spans="2:33">
      <c r="B134" s="1426" t="s">
        <v>1197</v>
      </c>
      <c r="C134" s="1427">
        <f>+AD125+1</f>
        <v>45777</v>
      </c>
      <c r="D134" s="1428">
        <f>+C134+1</f>
        <v>45778</v>
      </c>
      <c r="E134" s="1428">
        <f t="shared" ref="E134:V134" si="38">+D134+1</f>
        <v>45779</v>
      </c>
      <c r="F134" s="1428">
        <f t="shared" si="38"/>
        <v>45780</v>
      </c>
      <c r="G134" s="1428">
        <f t="shared" si="38"/>
        <v>45781</v>
      </c>
      <c r="H134" s="1428">
        <f t="shared" si="38"/>
        <v>45782</v>
      </c>
      <c r="I134" s="1428">
        <f t="shared" si="38"/>
        <v>45783</v>
      </c>
      <c r="J134" s="1428">
        <f t="shared" si="38"/>
        <v>45784</v>
      </c>
      <c r="K134" s="1428">
        <f t="shared" si="38"/>
        <v>45785</v>
      </c>
      <c r="L134" s="1428">
        <f t="shared" si="38"/>
        <v>45786</v>
      </c>
      <c r="M134" s="1428">
        <f t="shared" si="38"/>
        <v>45787</v>
      </c>
      <c r="N134" s="1428">
        <f t="shared" si="38"/>
        <v>45788</v>
      </c>
      <c r="O134" s="1428">
        <f t="shared" si="38"/>
        <v>45789</v>
      </c>
      <c r="P134" s="1428">
        <f t="shared" si="38"/>
        <v>45790</v>
      </c>
      <c r="Q134" s="1428">
        <f t="shared" si="38"/>
        <v>45791</v>
      </c>
      <c r="R134" s="1428">
        <f t="shared" si="38"/>
        <v>45792</v>
      </c>
      <c r="S134" s="1428">
        <f t="shared" si="38"/>
        <v>45793</v>
      </c>
      <c r="T134" s="1428">
        <f t="shared" si="38"/>
        <v>45794</v>
      </c>
      <c r="U134" s="1428">
        <f t="shared" si="38"/>
        <v>45795</v>
      </c>
      <c r="V134" s="1428">
        <f t="shared" si="38"/>
        <v>45796</v>
      </c>
      <c r="W134" s="1428">
        <f>+V134+1</f>
        <v>45797</v>
      </c>
      <c r="X134" s="1428">
        <f t="shared" ref="X134:Z134" si="39">+W134+1</f>
        <v>45798</v>
      </c>
      <c r="Y134" s="1428">
        <f t="shared" si="39"/>
        <v>45799</v>
      </c>
      <c r="Z134" s="1428">
        <f t="shared" si="39"/>
        <v>45800</v>
      </c>
      <c r="AA134" s="1428">
        <f>+Z134+1</f>
        <v>45801</v>
      </c>
      <c r="AB134" s="1428">
        <f t="shared" ref="AB134" si="40">+AA134+1</f>
        <v>45802</v>
      </c>
      <c r="AC134" s="1428">
        <f>+AB134+1</f>
        <v>45803</v>
      </c>
      <c r="AD134" s="1429">
        <f t="shared" ref="AD134" si="41">+AC134+1</f>
        <v>45804</v>
      </c>
      <c r="AE134" s="1430"/>
      <c r="AF134" s="3864">
        <f>+AF125+1</f>
        <v>14</v>
      </c>
      <c r="AG134" s="3865"/>
    </row>
    <row r="135" spans="2:33">
      <c r="B135" s="1431" t="s">
        <v>1198</v>
      </c>
      <c r="C135" s="1432" t="str">
        <f>TEXT(WEEKDAY(+C134),"aaa")</f>
        <v>水</v>
      </c>
      <c r="D135" s="1433" t="str">
        <f t="shared" ref="D135:AD135" si="42">TEXT(WEEKDAY(+D134),"aaa")</f>
        <v>木</v>
      </c>
      <c r="E135" s="1433" t="str">
        <f t="shared" si="42"/>
        <v>金</v>
      </c>
      <c r="F135" s="1433" t="str">
        <f t="shared" si="42"/>
        <v>土</v>
      </c>
      <c r="G135" s="1433" t="str">
        <f t="shared" si="42"/>
        <v>日</v>
      </c>
      <c r="H135" s="1433" t="str">
        <f t="shared" si="42"/>
        <v>月</v>
      </c>
      <c r="I135" s="1433" t="str">
        <f t="shared" si="42"/>
        <v>火</v>
      </c>
      <c r="J135" s="1433" t="str">
        <f t="shared" si="42"/>
        <v>水</v>
      </c>
      <c r="K135" s="1433" t="str">
        <f t="shared" si="42"/>
        <v>木</v>
      </c>
      <c r="L135" s="1433" t="str">
        <f t="shared" si="42"/>
        <v>金</v>
      </c>
      <c r="M135" s="1433" t="str">
        <f t="shared" si="42"/>
        <v>土</v>
      </c>
      <c r="N135" s="1433" t="str">
        <f t="shared" si="42"/>
        <v>日</v>
      </c>
      <c r="O135" s="1433" t="str">
        <f t="shared" si="42"/>
        <v>月</v>
      </c>
      <c r="P135" s="1433" t="str">
        <f t="shared" si="42"/>
        <v>火</v>
      </c>
      <c r="Q135" s="1433" t="str">
        <f t="shared" si="42"/>
        <v>水</v>
      </c>
      <c r="R135" s="1433" t="str">
        <f t="shared" si="42"/>
        <v>木</v>
      </c>
      <c r="S135" s="1433" t="str">
        <f t="shared" si="42"/>
        <v>金</v>
      </c>
      <c r="T135" s="1433" t="str">
        <f t="shared" si="42"/>
        <v>土</v>
      </c>
      <c r="U135" s="1433" t="str">
        <f t="shared" si="42"/>
        <v>日</v>
      </c>
      <c r="V135" s="1433" t="str">
        <f t="shared" si="42"/>
        <v>月</v>
      </c>
      <c r="W135" s="1433" t="str">
        <f t="shared" si="42"/>
        <v>火</v>
      </c>
      <c r="X135" s="1433" t="str">
        <f t="shared" si="42"/>
        <v>水</v>
      </c>
      <c r="Y135" s="1433" t="str">
        <f t="shared" si="42"/>
        <v>木</v>
      </c>
      <c r="Z135" s="1433" t="str">
        <f t="shared" si="42"/>
        <v>金</v>
      </c>
      <c r="AA135" s="1433" t="str">
        <f t="shared" si="42"/>
        <v>土</v>
      </c>
      <c r="AB135" s="1433" t="str">
        <f t="shared" si="42"/>
        <v>日</v>
      </c>
      <c r="AC135" s="1433" t="str">
        <f t="shared" si="42"/>
        <v>月</v>
      </c>
      <c r="AD135" s="1434" t="str">
        <f t="shared" si="42"/>
        <v>火</v>
      </c>
      <c r="AE135" s="1425"/>
      <c r="AF135" s="1435" t="s">
        <v>1199</v>
      </c>
      <c r="AG135" s="1418">
        <f>+COUNTA(C136:AD137)</f>
        <v>0</v>
      </c>
    </row>
    <row r="136" spans="2:33" ht="13.5" customHeight="1">
      <c r="B136" s="3882" t="s">
        <v>1200</v>
      </c>
      <c r="C136" s="3884"/>
      <c r="D136" s="3852"/>
      <c r="E136" s="3852"/>
      <c r="F136" s="3852"/>
      <c r="G136" s="3852"/>
      <c r="H136" s="3852"/>
      <c r="I136" s="3852"/>
      <c r="J136" s="3852"/>
      <c r="K136" s="3852"/>
      <c r="L136" s="3852"/>
      <c r="M136" s="3852"/>
      <c r="N136" s="3852"/>
      <c r="O136" s="3852"/>
      <c r="P136" s="3852"/>
      <c r="Q136" s="3852"/>
      <c r="R136" s="3852"/>
      <c r="S136" s="3852"/>
      <c r="T136" s="3852"/>
      <c r="U136" s="3852"/>
      <c r="V136" s="3852"/>
      <c r="W136" s="3852"/>
      <c r="X136" s="3852"/>
      <c r="Y136" s="3852"/>
      <c r="Z136" s="3852"/>
      <c r="AA136" s="3852"/>
      <c r="AB136" s="3852"/>
      <c r="AC136" s="3852"/>
      <c r="AD136" s="3854"/>
      <c r="AE136" s="1425"/>
      <c r="AF136" s="1436" t="s">
        <v>1201</v>
      </c>
      <c r="AG136" s="1437">
        <f>COUNTA(C134:AD134)-AG135</f>
        <v>28</v>
      </c>
    </row>
    <row r="137" spans="2:33" ht="13.5" customHeight="1">
      <c r="B137" s="3883"/>
      <c r="C137" s="3884"/>
      <c r="D137" s="3853"/>
      <c r="E137" s="3853"/>
      <c r="F137" s="3853"/>
      <c r="G137" s="3853"/>
      <c r="H137" s="3853"/>
      <c r="I137" s="3853"/>
      <c r="J137" s="3853"/>
      <c r="K137" s="3853"/>
      <c r="L137" s="3853"/>
      <c r="M137" s="3853"/>
      <c r="N137" s="3853"/>
      <c r="O137" s="3853"/>
      <c r="P137" s="3853"/>
      <c r="Q137" s="3853"/>
      <c r="R137" s="3853"/>
      <c r="S137" s="3853"/>
      <c r="T137" s="3853"/>
      <c r="U137" s="3853"/>
      <c r="V137" s="3853"/>
      <c r="W137" s="3853"/>
      <c r="X137" s="3853"/>
      <c r="Y137" s="3853"/>
      <c r="Z137" s="3853"/>
      <c r="AA137" s="3853"/>
      <c r="AB137" s="3853"/>
      <c r="AC137" s="3853"/>
      <c r="AD137" s="3855"/>
      <c r="AE137" s="1425"/>
      <c r="AF137" s="1436" t="s">
        <v>1202</v>
      </c>
      <c r="AG137" s="1438">
        <f>+COUNTA(C138:AD139)</f>
        <v>0</v>
      </c>
    </row>
    <row r="138" spans="2:33" ht="13.5" customHeight="1">
      <c r="B138" s="3879" t="s">
        <v>1189</v>
      </c>
      <c r="C138" s="3881"/>
      <c r="D138" s="3877"/>
      <c r="E138" s="3877"/>
      <c r="F138" s="3877"/>
      <c r="G138" s="3877"/>
      <c r="H138" s="3877"/>
      <c r="I138" s="3877"/>
      <c r="J138" s="3877"/>
      <c r="K138" s="3877"/>
      <c r="L138" s="3877"/>
      <c r="M138" s="3877"/>
      <c r="N138" s="3877"/>
      <c r="O138" s="3877"/>
      <c r="P138" s="3877"/>
      <c r="Q138" s="3877"/>
      <c r="R138" s="3877"/>
      <c r="S138" s="3877"/>
      <c r="T138" s="3877"/>
      <c r="U138" s="3877"/>
      <c r="V138" s="3877"/>
      <c r="W138" s="3877"/>
      <c r="X138" s="3877"/>
      <c r="Y138" s="3877"/>
      <c r="Z138" s="3877"/>
      <c r="AA138" s="3877"/>
      <c r="AB138" s="3877"/>
      <c r="AC138" s="3877"/>
      <c r="AD138" s="3885"/>
      <c r="AE138" s="1425"/>
      <c r="AF138" s="1436" t="s">
        <v>1203</v>
      </c>
      <c r="AG138" s="1439">
        <f>+AG137/AG136</f>
        <v>0</v>
      </c>
    </row>
    <row r="139" spans="2:33">
      <c r="B139" s="3880"/>
      <c r="C139" s="3881"/>
      <c r="D139" s="3878"/>
      <c r="E139" s="3878"/>
      <c r="F139" s="3878"/>
      <c r="G139" s="3878"/>
      <c r="H139" s="3878"/>
      <c r="I139" s="3878"/>
      <c r="J139" s="3878"/>
      <c r="K139" s="3878"/>
      <c r="L139" s="3878"/>
      <c r="M139" s="3878"/>
      <c r="N139" s="3878"/>
      <c r="O139" s="3878"/>
      <c r="P139" s="3878"/>
      <c r="Q139" s="3878"/>
      <c r="R139" s="3878"/>
      <c r="S139" s="3878"/>
      <c r="T139" s="3878"/>
      <c r="U139" s="3878"/>
      <c r="V139" s="3878"/>
      <c r="W139" s="3878"/>
      <c r="X139" s="3878"/>
      <c r="Y139" s="3878"/>
      <c r="Z139" s="3878"/>
      <c r="AA139" s="3878"/>
      <c r="AB139" s="3878"/>
      <c r="AC139" s="3878"/>
      <c r="AD139" s="3886"/>
      <c r="AE139" s="1425"/>
      <c r="AF139" s="1436" t="s">
        <v>1183</v>
      </c>
      <c r="AG139" s="1438">
        <f>+COUNTA(C140:AD141)</f>
        <v>0</v>
      </c>
    </row>
    <row r="140" spans="2:33">
      <c r="B140" s="3889" t="s">
        <v>1192</v>
      </c>
      <c r="C140" s="3891"/>
      <c r="D140" s="3887"/>
      <c r="E140" s="3887"/>
      <c r="F140" s="3887"/>
      <c r="G140" s="3887"/>
      <c r="H140" s="3887"/>
      <c r="I140" s="3887"/>
      <c r="J140" s="3887"/>
      <c r="K140" s="3887"/>
      <c r="L140" s="3887"/>
      <c r="M140" s="3887"/>
      <c r="N140" s="3887"/>
      <c r="O140" s="3887"/>
      <c r="P140" s="3887"/>
      <c r="Q140" s="3887"/>
      <c r="R140" s="3887"/>
      <c r="S140" s="3887"/>
      <c r="T140" s="3887"/>
      <c r="U140" s="3887"/>
      <c r="V140" s="3887"/>
      <c r="W140" s="3887"/>
      <c r="X140" s="3887"/>
      <c r="Y140" s="3887"/>
      <c r="Z140" s="3887"/>
      <c r="AA140" s="3887"/>
      <c r="AB140" s="3887"/>
      <c r="AC140" s="3887"/>
      <c r="AD140" s="3893"/>
      <c r="AE140" s="1425"/>
      <c r="AF140" s="1440" t="s">
        <v>1204</v>
      </c>
      <c r="AG140" s="1441">
        <f>ROUNDDOWN(+AG139/AG136,3)</f>
        <v>0</v>
      </c>
    </row>
    <row r="141" spans="2:33">
      <c r="B141" s="3890"/>
      <c r="C141" s="3892"/>
      <c r="D141" s="3888"/>
      <c r="E141" s="3888"/>
      <c r="F141" s="3888"/>
      <c r="G141" s="3888"/>
      <c r="H141" s="3888"/>
      <c r="I141" s="3888"/>
      <c r="J141" s="3888"/>
      <c r="K141" s="3888"/>
      <c r="L141" s="3888"/>
      <c r="M141" s="3888"/>
      <c r="N141" s="3888"/>
      <c r="O141" s="3888"/>
      <c r="P141" s="3888"/>
      <c r="Q141" s="3888"/>
      <c r="R141" s="3888"/>
      <c r="S141" s="3888"/>
      <c r="T141" s="3888"/>
      <c r="U141" s="3888"/>
      <c r="V141" s="3888"/>
      <c r="W141" s="3888"/>
      <c r="X141" s="3888"/>
      <c r="Y141" s="3888"/>
      <c r="Z141" s="3888"/>
      <c r="AA141" s="3888"/>
      <c r="AB141" s="3888"/>
      <c r="AC141" s="3888"/>
      <c r="AD141" s="3894"/>
      <c r="AE141" s="1425"/>
      <c r="AF141" s="1442"/>
      <c r="AG141" s="1443"/>
    </row>
    <row r="142" spans="2:33">
      <c r="C142" s="1444"/>
      <c r="D142" s="1444"/>
      <c r="E142" s="1444"/>
      <c r="F142" s="1444"/>
      <c r="G142" s="1444"/>
      <c r="H142" s="1444"/>
      <c r="I142" s="1444"/>
      <c r="J142" s="1444"/>
      <c r="K142" s="1444"/>
      <c r="L142" s="1444"/>
      <c r="M142" s="1444"/>
      <c r="N142" s="1444"/>
      <c r="O142" s="1444"/>
      <c r="P142" s="1444"/>
      <c r="Q142" s="1444"/>
      <c r="R142" s="1444"/>
      <c r="S142" s="1444"/>
      <c r="T142" s="1444"/>
      <c r="U142" s="1444"/>
      <c r="V142" s="1444"/>
      <c r="W142" s="1444"/>
      <c r="X142" s="1444"/>
      <c r="Y142" s="1444"/>
      <c r="Z142" s="1444"/>
      <c r="AA142" s="1444"/>
      <c r="AB142" s="1444"/>
      <c r="AC142" s="1444"/>
      <c r="AD142" s="1444"/>
    </row>
    <row r="143" spans="2:33">
      <c r="B143" s="1445" t="s">
        <v>1197</v>
      </c>
      <c r="C143" s="1446">
        <f>+AD134+1</f>
        <v>45805</v>
      </c>
      <c r="D143" s="1447">
        <f>+C143+1</f>
        <v>45806</v>
      </c>
      <c r="E143" s="1447">
        <f t="shared" ref="E143:V143" si="43">+D143+1</f>
        <v>45807</v>
      </c>
      <c r="F143" s="1447">
        <f t="shared" si="43"/>
        <v>45808</v>
      </c>
      <c r="G143" s="1447">
        <f t="shared" si="43"/>
        <v>45809</v>
      </c>
      <c r="H143" s="1447">
        <f t="shared" si="43"/>
        <v>45810</v>
      </c>
      <c r="I143" s="1447">
        <f t="shared" si="43"/>
        <v>45811</v>
      </c>
      <c r="J143" s="1447">
        <f t="shared" si="43"/>
        <v>45812</v>
      </c>
      <c r="K143" s="1447">
        <f t="shared" si="43"/>
        <v>45813</v>
      </c>
      <c r="L143" s="1447">
        <f t="shared" si="43"/>
        <v>45814</v>
      </c>
      <c r="M143" s="1447">
        <f t="shared" si="43"/>
        <v>45815</v>
      </c>
      <c r="N143" s="1447">
        <f t="shared" si="43"/>
        <v>45816</v>
      </c>
      <c r="O143" s="1447">
        <f t="shared" si="43"/>
        <v>45817</v>
      </c>
      <c r="P143" s="1447">
        <f t="shared" si="43"/>
        <v>45818</v>
      </c>
      <c r="Q143" s="1447">
        <f t="shared" si="43"/>
        <v>45819</v>
      </c>
      <c r="R143" s="1447">
        <f t="shared" si="43"/>
        <v>45820</v>
      </c>
      <c r="S143" s="1447">
        <f t="shared" si="43"/>
        <v>45821</v>
      </c>
      <c r="T143" s="1447">
        <f t="shared" si="43"/>
        <v>45822</v>
      </c>
      <c r="U143" s="1447">
        <f t="shared" si="43"/>
        <v>45823</v>
      </c>
      <c r="V143" s="1447">
        <f t="shared" si="43"/>
        <v>45824</v>
      </c>
      <c r="W143" s="1447">
        <f>+V143+1</f>
        <v>45825</v>
      </c>
      <c r="X143" s="1447">
        <f t="shared" ref="X143:Z143" si="44">+W143+1</f>
        <v>45826</v>
      </c>
      <c r="Y143" s="1447">
        <f t="shared" si="44"/>
        <v>45827</v>
      </c>
      <c r="Z143" s="1447">
        <f t="shared" si="44"/>
        <v>45828</v>
      </c>
      <c r="AA143" s="1447">
        <f>+Z143+1</f>
        <v>45829</v>
      </c>
      <c r="AB143" s="1447">
        <f t="shared" ref="AB143" si="45">+AA143+1</f>
        <v>45830</v>
      </c>
      <c r="AC143" s="1447">
        <f>+AB143+1</f>
        <v>45831</v>
      </c>
      <c r="AD143" s="1448">
        <f t="shared" ref="AD143" si="46">+AC143+1</f>
        <v>45832</v>
      </c>
      <c r="AE143" s="1430"/>
      <c r="AF143" s="3864">
        <f>+AF134+1</f>
        <v>15</v>
      </c>
      <c r="AG143" s="3865"/>
    </row>
    <row r="144" spans="2:33">
      <c r="B144" s="1449" t="s">
        <v>1198</v>
      </c>
      <c r="C144" s="1450" t="str">
        <f>TEXT(WEEKDAY(+C143),"aaa")</f>
        <v>水</v>
      </c>
      <c r="D144" s="1451" t="str">
        <f t="shared" ref="D144:AD144" si="47">TEXT(WEEKDAY(+D143),"aaa")</f>
        <v>木</v>
      </c>
      <c r="E144" s="1451" t="str">
        <f t="shared" si="47"/>
        <v>金</v>
      </c>
      <c r="F144" s="1451" t="str">
        <f t="shared" si="47"/>
        <v>土</v>
      </c>
      <c r="G144" s="1451" t="str">
        <f t="shared" si="47"/>
        <v>日</v>
      </c>
      <c r="H144" s="1451" t="str">
        <f t="shared" si="47"/>
        <v>月</v>
      </c>
      <c r="I144" s="1451" t="str">
        <f t="shared" si="47"/>
        <v>火</v>
      </c>
      <c r="J144" s="1451" t="str">
        <f t="shared" si="47"/>
        <v>水</v>
      </c>
      <c r="K144" s="1451" t="str">
        <f t="shared" si="47"/>
        <v>木</v>
      </c>
      <c r="L144" s="1451" t="str">
        <f t="shared" si="47"/>
        <v>金</v>
      </c>
      <c r="M144" s="1451" t="str">
        <f t="shared" si="47"/>
        <v>土</v>
      </c>
      <c r="N144" s="1451" t="str">
        <f t="shared" si="47"/>
        <v>日</v>
      </c>
      <c r="O144" s="1451" t="str">
        <f t="shared" si="47"/>
        <v>月</v>
      </c>
      <c r="P144" s="1451" t="str">
        <f t="shared" si="47"/>
        <v>火</v>
      </c>
      <c r="Q144" s="1451" t="str">
        <f t="shared" si="47"/>
        <v>水</v>
      </c>
      <c r="R144" s="1451" t="str">
        <f t="shared" si="47"/>
        <v>木</v>
      </c>
      <c r="S144" s="1451" t="str">
        <f t="shared" si="47"/>
        <v>金</v>
      </c>
      <c r="T144" s="1451" t="str">
        <f t="shared" si="47"/>
        <v>土</v>
      </c>
      <c r="U144" s="1451" t="str">
        <f t="shared" si="47"/>
        <v>日</v>
      </c>
      <c r="V144" s="1451" t="str">
        <f t="shared" si="47"/>
        <v>月</v>
      </c>
      <c r="W144" s="1451" t="str">
        <f t="shared" si="47"/>
        <v>火</v>
      </c>
      <c r="X144" s="1451" t="str">
        <f t="shared" si="47"/>
        <v>水</v>
      </c>
      <c r="Y144" s="1451" t="str">
        <f t="shared" si="47"/>
        <v>木</v>
      </c>
      <c r="Z144" s="1451" t="str">
        <f t="shared" si="47"/>
        <v>金</v>
      </c>
      <c r="AA144" s="1451" t="str">
        <f t="shared" si="47"/>
        <v>土</v>
      </c>
      <c r="AB144" s="1451" t="str">
        <f t="shared" si="47"/>
        <v>日</v>
      </c>
      <c r="AC144" s="1451" t="str">
        <f t="shared" si="47"/>
        <v>月</v>
      </c>
      <c r="AD144" s="1452" t="str">
        <f t="shared" si="47"/>
        <v>火</v>
      </c>
      <c r="AE144" s="1425"/>
      <c r="AF144" s="1435" t="s">
        <v>1199</v>
      </c>
      <c r="AG144" s="1418">
        <f>+COUNTA(C145:AD146)</f>
        <v>0</v>
      </c>
    </row>
    <row r="145" spans="2:33" ht="13.5" customHeight="1">
      <c r="B145" s="3882" t="s">
        <v>1200</v>
      </c>
      <c r="C145" s="3884"/>
      <c r="D145" s="3852"/>
      <c r="E145" s="3852"/>
      <c r="F145" s="3852"/>
      <c r="G145" s="3852"/>
      <c r="H145" s="3852"/>
      <c r="I145" s="3852"/>
      <c r="J145" s="3852"/>
      <c r="K145" s="3852"/>
      <c r="L145" s="3852"/>
      <c r="M145" s="3852"/>
      <c r="N145" s="3852"/>
      <c r="O145" s="3852"/>
      <c r="P145" s="3852"/>
      <c r="Q145" s="3852"/>
      <c r="R145" s="3852"/>
      <c r="S145" s="3852"/>
      <c r="T145" s="3852"/>
      <c r="U145" s="3852"/>
      <c r="V145" s="3852"/>
      <c r="W145" s="3852"/>
      <c r="X145" s="3852"/>
      <c r="Y145" s="3852"/>
      <c r="Z145" s="3852"/>
      <c r="AA145" s="3852"/>
      <c r="AB145" s="3852"/>
      <c r="AC145" s="3852"/>
      <c r="AD145" s="3854"/>
      <c r="AE145" s="1425"/>
      <c r="AF145" s="1436" t="s">
        <v>1201</v>
      </c>
      <c r="AG145" s="1437">
        <f>COUNTA(C143:AD143)-AG144</f>
        <v>28</v>
      </c>
    </row>
    <row r="146" spans="2:33" ht="13.5" customHeight="1">
      <c r="B146" s="3883"/>
      <c r="C146" s="3884"/>
      <c r="D146" s="3853"/>
      <c r="E146" s="3853"/>
      <c r="F146" s="3853"/>
      <c r="G146" s="3853"/>
      <c r="H146" s="3853"/>
      <c r="I146" s="3853"/>
      <c r="J146" s="3853"/>
      <c r="K146" s="3853"/>
      <c r="L146" s="3853"/>
      <c r="M146" s="3853"/>
      <c r="N146" s="3853"/>
      <c r="O146" s="3853"/>
      <c r="P146" s="3853"/>
      <c r="Q146" s="3853"/>
      <c r="R146" s="3853"/>
      <c r="S146" s="3853"/>
      <c r="T146" s="3853"/>
      <c r="U146" s="3853"/>
      <c r="V146" s="3853"/>
      <c r="W146" s="3853"/>
      <c r="X146" s="3853"/>
      <c r="Y146" s="3853"/>
      <c r="Z146" s="3853"/>
      <c r="AA146" s="3853"/>
      <c r="AB146" s="3853"/>
      <c r="AC146" s="3853"/>
      <c r="AD146" s="3855"/>
      <c r="AE146" s="1425"/>
      <c r="AF146" s="1436" t="s">
        <v>1202</v>
      </c>
      <c r="AG146" s="1438">
        <f>+COUNTA(C147:AD148)</f>
        <v>0</v>
      </c>
    </row>
    <row r="147" spans="2:33" ht="13.5" customHeight="1">
      <c r="B147" s="3895" t="s">
        <v>1189</v>
      </c>
      <c r="C147" s="3881"/>
      <c r="D147" s="3877"/>
      <c r="E147" s="3877"/>
      <c r="F147" s="3877"/>
      <c r="G147" s="3877"/>
      <c r="H147" s="3877"/>
      <c r="I147" s="3877"/>
      <c r="J147" s="3877"/>
      <c r="K147" s="3877"/>
      <c r="L147" s="3877"/>
      <c r="M147" s="3877"/>
      <c r="N147" s="3877"/>
      <c r="O147" s="3877"/>
      <c r="P147" s="3877"/>
      <c r="Q147" s="3877"/>
      <c r="R147" s="3877"/>
      <c r="S147" s="3877"/>
      <c r="T147" s="3877"/>
      <c r="U147" s="3877"/>
      <c r="V147" s="3877"/>
      <c r="W147" s="3877"/>
      <c r="X147" s="3877"/>
      <c r="Y147" s="3877"/>
      <c r="Z147" s="3877"/>
      <c r="AA147" s="3877"/>
      <c r="AB147" s="3877"/>
      <c r="AC147" s="3877"/>
      <c r="AD147" s="3885"/>
      <c r="AE147" s="1425"/>
      <c r="AF147" s="1436" t="s">
        <v>1203</v>
      </c>
      <c r="AG147" s="1439">
        <f>+AG146/AG145</f>
        <v>0</v>
      </c>
    </row>
    <row r="148" spans="2:33">
      <c r="B148" s="3896"/>
      <c r="C148" s="3881"/>
      <c r="D148" s="3878"/>
      <c r="E148" s="3878"/>
      <c r="F148" s="3878"/>
      <c r="G148" s="3878"/>
      <c r="H148" s="3878"/>
      <c r="I148" s="3878"/>
      <c r="J148" s="3878"/>
      <c r="K148" s="3878"/>
      <c r="L148" s="3878"/>
      <c r="M148" s="3878"/>
      <c r="N148" s="3878"/>
      <c r="O148" s="3878"/>
      <c r="P148" s="3878"/>
      <c r="Q148" s="3878"/>
      <c r="R148" s="3878"/>
      <c r="S148" s="3878"/>
      <c r="T148" s="3878"/>
      <c r="U148" s="3878"/>
      <c r="V148" s="3878"/>
      <c r="W148" s="3878"/>
      <c r="X148" s="3878"/>
      <c r="Y148" s="3878"/>
      <c r="Z148" s="3878"/>
      <c r="AA148" s="3878"/>
      <c r="AB148" s="3878"/>
      <c r="AC148" s="3878"/>
      <c r="AD148" s="3886"/>
      <c r="AE148" s="1425"/>
      <c r="AF148" s="1436" t="s">
        <v>1183</v>
      </c>
      <c r="AG148" s="1438">
        <f>+COUNTA(C149:AD150)</f>
        <v>0</v>
      </c>
    </row>
    <row r="149" spans="2:33">
      <c r="B149" s="3897" t="s">
        <v>1192</v>
      </c>
      <c r="C149" s="3891"/>
      <c r="D149" s="3887"/>
      <c r="E149" s="3887"/>
      <c r="F149" s="3887"/>
      <c r="G149" s="3887"/>
      <c r="H149" s="3887"/>
      <c r="I149" s="3887"/>
      <c r="J149" s="3887"/>
      <c r="K149" s="3887"/>
      <c r="L149" s="3887"/>
      <c r="M149" s="3887"/>
      <c r="N149" s="3887"/>
      <c r="O149" s="3887"/>
      <c r="P149" s="3887"/>
      <c r="Q149" s="3887"/>
      <c r="R149" s="3887"/>
      <c r="S149" s="3887"/>
      <c r="T149" s="3887"/>
      <c r="U149" s="3887"/>
      <c r="V149" s="3887"/>
      <c r="W149" s="3887"/>
      <c r="X149" s="3887"/>
      <c r="Y149" s="3887"/>
      <c r="Z149" s="3887"/>
      <c r="AA149" s="3887"/>
      <c r="AB149" s="3887"/>
      <c r="AC149" s="3887"/>
      <c r="AD149" s="3893"/>
      <c r="AE149" s="1425"/>
      <c r="AF149" s="1440" t="s">
        <v>1204</v>
      </c>
      <c r="AG149" s="1441">
        <f>ROUNDDOWN(+AG148/AG145,3)</f>
        <v>0</v>
      </c>
    </row>
    <row r="150" spans="2:33">
      <c r="B150" s="3898"/>
      <c r="C150" s="3892"/>
      <c r="D150" s="3888"/>
      <c r="E150" s="3888"/>
      <c r="F150" s="3888"/>
      <c r="G150" s="3888"/>
      <c r="H150" s="3888"/>
      <c r="I150" s="3888"/>
      <c r="J150" s="3888"/>
      <c r="K150" s="3888"/>
      <c r="L150" s="3888"/>
      <c r="M150" s="3888"/>
      <c r="N150" s="3888"/>
      <c r="O150" s="3888"/>
      <c r="P150" s="3888"/>
      <c r="Q150" s="3888"/>
      <c r="R150" s="3888"/>
      <c r="S150" s="3888"/>
      <c r="T150" s="3888"/>
      <c r="U150" s="3888"/>
      <c r="V150" s="3888"/>
      <c r="W150" s="3888"/>
      <c r="X150" s="3888"/>
      <c r="Y150" s="3888"/>
      <c r="Z150" s="3888"/>
      <c r="AA150" s="3888"/>
      <c r="AB150" s="3888"/>
      <c r="AC150" s="3888"/>
      <c r="AD150" s="3894"/>
      <c r="AE150" s="1425"/>
      <c r="AF150" s="1442"/>
      <c r="AG150" s="1443"/>
    </row>
    <row r="151" spans="2:33">
      <c r="C151" s="1444"/>
      <c r="D151" s="1444"/>
      <c r="E151" s="1444"/>
      <c r="F151" s="1444"/>
      <c r="G151" s="1444"/>
      <c r="H151" s="1444"/>
      <c r="I151" s="1444"/>
      <c r="J151" s="1444"/>
      <c r="K151" s="1444"/>
      <c r="L151" s="1444"/>
      <c r="M151" s="1444"/>
      <c r="N151" s="1444"/>
      <c r="O151" s="1444"/>
      <c r="P151" s="1444"/>
      <c r="Q151" s="1444"/>
      <c r="R151" s="1444"/>
      <c r="S151" s="1444"/>
      <c r="T151" s="1444"/>
      <c r="U151" s="1444"/>
      <c r="V151" s="1444"/>
      <c r="W151" s="1444"/>
      <c r="X151" s="1444"/>
      <c r="Y151" s="1444"/>
      <c r="Z151" s="1444"/>
      <c r="AA151" s="1444"/>
      <c r="AB151" s="1444"/>
      <c r="AC151" s="1444"/>
      <c r="AD151" s="1444"/>
    </row>
    <row r="152" spans="2:33">
      <c r="B152" s="1426" t="s">
        <v>1197</v>
      </c>
      <c r="C152" s="1427">
        <f>+AD143+1</f>
        <v>45833</v>
      </c>
      <c r="D152" s="1428">
        <f>+C152+1</f>
        <v>45834</v>
      </c>
      <c r="E152" s="1428">
        <f t="shared" ref="E152:V152" si="48">+D152+1</f>
        <v>45835</v>
      </c>
      <c r="F152" s="1428">
        <f t="shared" si="48"/>
        <v>45836</v>
      </c>
      <c r="G152" s="1428">
        <f t="shared" si="48"/>
        <v>45837</v>
      </c>
      <c r="H152" s="1428">
        <f t="shared" si="48"/>
        <v>45838</v>
      </c>
      <c r="I152" s="1428">
        <f t="shared" si="48"/>
        <v>45839</v>
      </c>
      <c r="J152" s="1428">
        <f t="shared" si="48"/>
        <v>45840</v>
      </c>
      <c r="K152" s="1428">
        <f t="shared" si="48"/>
        <v>45841</v>
      </c>
      <c r="L152" s="1428">
        <f t="shared" si="48"/>
        <v>45842</v>
      </c>
      <c r="M152" s="1428">
        <f t="shared" si="48"/>
        <v>45843</v>
      </c>
      <c r="N152" s="1428">
        <f t="shared" si="48"/>
        <v>45844</v>
      </c>
      <c r="O152" s="1428">
        <f t="shared" si="48"/>
        <v>45845</v>
      </c>
      <c r="P152" s="1428">
        <f t="shared" si="48"/>
        <v>45846</v>
      </c>
      <c r="Q152" s="1428">
        <f t="shared" si="48"/>
        <v>45847</v>
      </c>
      <c r="R152" s="1428">
        <f t="shared" si="48"/>
        <v>45848</v>
      </c>
      <c r="S152" s="1428">
        <f t="shared" si="48"/>
        <v>45849</v>
      </c>
      <c r="T152" s="1428">
        <f t="shared" si="48"/>
        <v>45850</v>
      </c>
      <c r="U152" s="1428">
        <f t="shared" si="48"/>
        <v>45851</v>
      </c>
      <c r="V152" s="1428">
        <f t="shared" si="48"/>
        <v>45852</v>
      </c>
      <c r="W152" s="1428">
        <f>+V152+1</f>
        <v>45853</v>
      </c>
      <c r="X152" s="1428">
        <f t="shared" ref="X152:Z152" si="49">+W152+1</f>
        <v>45854</v>
      </c>
      <c r="Y152" s="1428">
        <f t="shared" si="49"/>
        <v>45855</v>
      </c>
      <c r="Z152" s="1428">
        <f t="shared" si="49"/>
        <v>45856</v>
      </c>
      <c r="AA152" s="1428">
        <f>+Z152+1</f>
        <v>45857</v>
      </c>
      <c r="AB152" s="1428">
        <f t="shared" ref="AB152" si="50">+AA152+1</f>
        <v>45858</v>
      </c>
      <c r="AC152" s="1428">
        <f>+AB152+1</f>
        <v>45859</v>
      </c>
      <c r="AD152" s="1429">
        <f t="shared" ref="AD152" si="51">+AC152+1</f>
        <v>45860</v>
      </c>
      <c r="AE152" s="1430"/>
      <c r="AF152" s="3864">
        <f>+AF143+1</f>
        <v>16</v>
      </c>
      <c r="AG152" s="3865"/>
    </row>
    <row r="153" spans="2:33">
      <c r="B153" s="1431" t="s">
        <v>1198</v>
      </c>
      <c r="C153" s="1432" t="str">
        <f>TEXT(WEEKDAY(+C152),"aaa")</f>
        <v>水</v>
      </c>
      <c r="D153" s="1433" t="str">
        <f t="shared" ref="D153:AD153" si="52">TEXT(WEEKDAY(+D152),"aaa")</f>
        <v>木</v>
      </c>
      <c r="E153" s="1433" t="str">
        <f t="shared" si="52"/>
        <v>金</v>
      </c>
      <c r="F153" s="1433" t="str">
        <f t="shared" si="52"/>
        <v>土</v>
      </c>
      <c r="G153" s="1433" t="str">
        <f t="shared" si="52"/>
        <v>日</v>
      </c>
      <c r="H153" s="1433" t="str">
        <f t="shared" si="52"/>
        <v>月</v>
      </c>
      <c r="I153" s="1433" t="str">
        <f t="shared" si="52"/>
        <v>火</v>
      </c>
      <c r="J153" s="1433" t="str">
        <f t="shared" si="52"/>
        <v>水</v>
      </c>
      <c r="K153" s="1433" t="str">
        <f t="shared" si="52"/>
        <v>木</v>
      </c>
      <c r="L153" s="1433" t="str">
        <f t="shared" si="52"/>
        <v>金</v>
      </c>
      <c r="M153" s="1433" t="str">
        <f t="shared" si="52"/>
        <v>土</v>
      </c>
      <c r="N153" s="1433" t="str">
        <f t="shared" si="52"/>
        <v>日</v>
      </c>
      <c r="O153" s="1433" t="str">
        <f t="shared" si="52"/>
        <v>月</v>
      </c>
      <c r="P153" s="1433" t="str">
        <f t="shared" si="52"/>
        <v>火</v>
      </c>
      <c r="Q153" s="1433" t="str">
        <f t="shared" si="52"/>
        <v>水</v>
      </c>
      <c r="R153" s="1433" t="str">
        <f t="shared" si="52"/>
        <v>木</v>
      </c>
      <c r="S153" s="1433" t="str">
        <f t="shared" si="52"/>
        <v>金</v>
      </c>
      <c r="T153" s="1433" t="str">
        <f t="shared" si="52"/>
        <v>土</v>
      </c>
      <c r="U153" s="1433" t="str">
        <f t="shared" si="52"/>
        <v>日</v>
      </c>
      <c r="V153" s="1433" t="str">
        <f t="shared" si="52"/>
        <v>月</v>
      </c>
      <c r="W153" s="1433" t="str">
        <f t="shared" si="52"/>
        <v>火</v>
      </c>
      <c r="X153" s="1433" t="str">
        <f t="shared" si="52"/>
        <v>水</v>
      </c>
      <c r="Y153" s="1433" t="str">
        <f t="shared" si="52"/>
        <v>木</v>
      </c>
      <c r="Z153" s="1433" t="str">
        <f t="shared" si="52"/>
        <v>金</v>
      </c>
      <c r="AA153" s="1433" t="str">
        <f t="shared" si="52"/>
        <v>土</v>
      </c>
      <c r="AB153" s="1433" t="str">
        <f t="shared" si="52"/>
        <v>日</v>
      </c>
      <c r="AC153" s="1433" t="str">
        <f t="shared" si="52"/>
        <v>月</v>
      </c>
      <c r="AD153" s="1434" t="str">
        <f t="shared" si="52"/>
        <v>火</v>
      </c>
      <c r="AE153" s="1425"/>
      <c r="AF153" s="1435" t="s">
        <v>1199</v>
      </c>
      <c r="AG153" s="1418">
        <f>+COUNTA(C154:AD155)</f>
        <v>0</v>
      </c>
    </row>
    <row r="154" spans="2:33" ht="13.5" customHeight="1">
      <c r="B154" s="3882" t="s">
        <v>1200</v>
      </c>
      <c r="C154" s="3884"/>
      <c r="D154" s="3852"/>
      <c r="E154" s="3852"/>
      <c r="F154" s="3852"/>
      <c r="G154" s="3852"/>
      <c r="H154" s="3852"/>
      <c r="I154" s="3852"/>
      <c r="J154" s="3852"/>
      <c r="K154" s="3852"/>
      <c r="L154" s="3852"/>
      <c r="M154" s="3852"/>
      <c r="N154" s="3852"/>
      <c r="O154" s="3852"/>
      <c r="P154" s="3852"/>
      <c r="Q154" s="3852"/>
      <c r="R154" s="3852"/>
      <c r="S154" s="3852"/>
      <c r="T154" s="3852"/>
      <c r="U154" s="3852"/>
      <c r="V154" s="3852"/>
      <c r="W154" s="3852"/>
      <c r="X154" s="3852"/>
      <c r="Y154" s="3852"/>
      <c r="Z154" s="3852"/>
      <c r="AA154" s="3852"/>
      <c r="AB154" s="3852"/>
      <c r="AC154" s="3852"/>
      <c r="AD154" s="3854"/>
      <c r="AE154" s="1425"/>
      <c r="AF154" s="1436" t="s">
        <v>1201</v>
      </c>
      <c r="AG154" s="1437">
        <f>COUNTA(C152:AD152)-AG153</f>
        <v>28</v>
      </c>
    </row>
    <row r="155" spans="2:33" ht="13.5" customHeight="1">
      <c r="B155" s="3883"/>
      <c r="C155" s="3884"/>
      <c r="D155" s="3853"/>
      <c r="E155" s="3853"/>
      <c r="F155" s="3853"/>
      <c r="G155" s="3853"/>
      <c r="H155" s="3853"/>
      <c r="I155" s="3853"/>
      <c r="J155" s="3853"/>
      <c r="K155" s="3853"/>
      <c r="L155" s="3853"/>
      <c r="M155" s="3853"/>
      <c r="N155" s="3853"/>
      <c r="O155" s="3853"/>
      <c r="P155" s="3853"/>
      <c r="Q155" s="3853"/>
      <c r="R155" s="3853"/>
      <c r="S155" s="3853"/>
      <c r="T155" s="3853"/>
      <c r="U155" s="3853"/>
      <c r="V155" s="3853"/>
      <c r="W155" s="3853"/>
      <c r="X155" s="3853"/>
      <c r="Y155" s="3853"/>
      <c r="Z155" s="3853"/>
      <c r="AA155" s="3853"/>
      <c r="AB155" s="3853"/>
      <c r="AC155" s="3853"/>
      <c r="AD155" s="3855"/>
      <c r="AE155" s="1425"/>
      <c r="AF155" s="1436" t="s">
        <v>1202</v>
      </c>
      <c r="AG155" s="1438">
        <f>+COUNTA(C156:AD157)</f>
        <v>0</v>
      </c>
    </row>
    <row r="156" spans="2:33" ht="13.5" customHeight="1">
      <c r="B156" s="3879" t="s">
        <v>1189</v>
      </c>
      <c r="C156" s="3881"/>
      <c r="D156" s="3877"/>
      <c r="E156" s="3877"/>
      <c r="F156" s="3877"/>
      <c r="G156" s="3877"/>
      <c r="H156" s="3877"/>
      <c r="I156" s="3877"/>
      <c r="J156" s="3877"/>
      <c r="K156" s="3877"/>
      <c r="L156" s="3877"/>
      <c r="M156" s="3877"/>
      <c r="N156" s="3877"/>
      <c r="O156" s="3877"/>
      <c r="P156" s="3877"/>
      <c r="Q156" s="3877"/>
      <c r="R156" s="3877"/>
      <c r="S156" s="3877"/>
      <c r="T156" s="3877"/>
      <c r="U156" s="3877"/>
      <c r="V156" s="3877"/>
      <c r="W156" s="3877"/>
      <c r="X156" s="3877"/>
      <c r="Y156" s="3877"/>
      <c r="Z156" s="3877"/>
      <c r="AA156" s="3877"/>
      <c r="AB156" s="3877"/>
      <c r="AC156" s="3877"/>
      <c r="AD156" s="3885"/>
      <c r="AE156" s="1425"/>
      <c r="AF156" s="1436" t="s">
        <v>1203</v>
      </c>
      <c r="AG156" s="1439">
        <f>+AG155/AG154</f>
        <v>0</v>
      </c>
    </row>
    <row r="157" spans="2:33">
      <c r="B157" s="3880"/>
      <c r="C157" s="3881"/>
      <c r="D157" s="3878"/>
      <c r="E157" s="3878"/>
      <c r="F157" s="3878"/>
      <c r="G157" s="3878"/>
      <c r="H157" s="3878"/>
      <c r="I157" s="3878"/>
      <c r="J157" s="3878"/>
      <c r="K157" s="3878"/>
      <c r="L157" s="3878"/>
      <c r="M157" s="3878"/>
      <c r="N157" s="3878"/>
      <c r="O157" s="3878"/>
      <c r="P157" s="3878"/>
      <c r="Q157" s="3878"/>
      <c r="R157" s="3878"/>
      <c r="S157" s="3878"/>
      <c r="T157" s="3878"/>
      <c r="U157" s="3878"/>
      <c r="V157" s="3878"/>
      <c r="W157" s="3878"/>
      <c r="X157" s="3878"/>
      <c r="Y157" s="3878"/>
      <c r="Z157" s="3878"/>
      <c r="AA157" s="3878"/>
      <c r="AB157" s="3878"/>
      <c r="AC157" s="3878"/>
      <c r="AD157" s="3886"/>
      <c r="AE157" s="1425"/>
      <c r="AF157" s="1436" t="s">
        <v>1183</v>
      </c>
      <c r="AG157" s="1438">
        <f>+COUNTA(C158:AD159)</f>
        <v>0</v>
      </c>
    </row>
    <row r="158" spans="2:33">
      <c r="B158" s="3889" t="s">
        <v>1192</v>
      </c>
      <c r="C158" s="3891"/>
      <c r="D158" s="3887"/>
      <c r="E158" s="3887"/>
      <c r="F158" s="3887"/>
      <c r="G158" s="3887"/>
      <c r="H158" s="3887"/>
      <c r="I158" s="3887"/>
      <c r="J158" s="3887"/>
      <c r="K158" s="3887"/>
      <c r="L158" s="3887"/>
      <c r="M158" s="3887"/>
      <c r="N158" s="3887"/>
      <c r="O158" s="3887"/>
      <c r="P158" s="3887"/>
      <c r="Q158" s="3887"/>
      <c r="R158" s="3887"/>
      <c r="S158" s="3887"/>
      <c r="T158" s="3887"/>
      <c r="U158" s="3887"/>
      <c r="V158" s="3887"/>
      <c r="W158" s="3887"/>
      <c r="X158" s="3887"/>
      <c r="Y158" s="3887"/>
      <c r="Z158" s="3887"/>
      <c r="AA158" s="3887"/>
      <c r="AB158" s="3887"/>
      <c r="AC158" s="3887"/>
      <c r="AD158" s="3893"/>
      <c r="AE158" s="1425"/>
      <c r="AF158" s="1440" t="s">
        <v>1204</v>
      </c>
      <c r="AG158" s="1441">
        <f>ROUNDDOWN(+AG157/AG154,3)</f>
        <v>0</v>
      </c>
    </row>
    <row r="159" spans="2:33">
      <c r="B159" s="3890"/>
      <c r="C159" s="3892"/>
      <c r="D159" s="3888"/>
      <c r="E159" s="3888"/>
      <c r="F159" s="3888"/>
      <c r="G159" s="3888"/>
      <c r="H159" s="3888"/>
      <c r="I159" s="3888"/>
      <c r="J159" s="3888"/>
      <c r="K159" s="3888"/>
      <c r="L159" s="3888"/>
      <c r="M159" s="3888"/>
      <c r="N159" s="3888"/>
      <c r="O159" s="3888"/>
      <c r="P159" s="3888"/>
      <c r="Q159" s="3888"/>
      <c r="R159" s="3888"/>
      <c r="S159" s="3888"/>
      <c r="T159" s="3888"/>
      <c r="U159" s="3888"/>
      <c r="V159" s="3888"/>
      <c r="W159" s="3888"/>
      <c r="X159" s="3888"/>
      <c r="Y159" s="3888"/>
      <c r="Z159" s="3888"/>
      <c r="AA159" s="3888"/>
      <c r="AB159" s="3888"/>
      <c r="AC159" s="3888"/>
      <c r="AD159" s="3894"/>
      <c r="AE159" s="1425"/>
      <c r="AF159" s="1442"/>
      <c r="AG159" s="1443"/>
    </row>
    <row r="160" spans="2:33">
      <c r="C160" s="1444"/>
      <c r="D160" s="1444"/>
      <c r="E160" s="1444"/>
      <c r="F160" s="1444"/>
      <c r="G160" s="1444"/>
      <c r="H160" s="1444"/>
      <c r="I160" s="1444"/>
      <c r="J160" s="1444"/>
      <c r="K160" s="1444"/>
      <c r="L160" s="1444"/>
      <c r="M160" s="1444"/>
      <c r="N160" s="1444"/>
      <c r="O160" s="1444"/>
      <c r="P160" s="1444"/>
      <c r="Q160" s="1444"/>
      <c r="R160" s="1444"/>
      <c r="S160" s="1444"/>
      <c r="T160" s="1444"/>
      <c r="U160" s="1444"/>
      <c r="V160" s="1444"/>
      <c r="W160" s="1444"/>
      <c r="X160" s="1444"/>
      <c r="Y160" s="1444"/>
      <c r="Z160" s="1444"/>
      <c r="AA160" s="1444"/>
      <c r="AB160" s="1444"/>
      <c r="AC160" s="1444"/>
      <c r="AD160" s="1444"/>
    </row>
    <row r="161" spans="2:33">
      <c r="B161" s="1445" t="s">
        <v>1197</v>
      </c>
      <c r="C161" s="1446">
        <f>+AD152+1</f>
        <v>45861</v>
      </c>
      <c r="D161" s="1447">
        <f>+C161+1</f>
        <v>45862</v>
      </c>
      <c r="E161" s="1447">
        <f t="shared" ref="E161:V161" si="53">+D161+1</f>
        <v>45863</v>
      </c>
      <c r="F161" s="1447">
        <f t="shared" si="53"/>
        <v>45864</v>
      </c>
      <c r="G161" s="1447">
        <f t="shared" si="53"/>
        <v>45865</v>
      </c>
      <c r="H161" s="1447">
        <f t="shared" si="53"/>
        <v>45866</v>
      </c>
      <c r="I161" s="1447">
        <f t="shared" si="53"/>
        <v>45867</v>
      </c>
      <c r="J161" s="1447">
        <f t="shared" si="53"/>
        <v>45868</v>
      </c>
      <c r="K161" s="1447">
        <f t="shared" si="53"/>
        <v>45869</v>
      </c>
      <c r="L161" s="1447">
        <f t="shared" si="53"/>
        <v>45870</v>
      </c>
      <c r="M161" s="1447">
        <f t="shared" si="53"/>
        <v>45871</v>
      </c>
      <c r="N161" s="1447">
        <f t="shared" si="53"/>
        <v>45872</v>
      </c>
      <c r="O161" s="1447">
        <f t="shared" si="53"/>
        <v>45873</v>
      </c>
      <c r="P161" s="1447">
        <f t="shared" si="53"/>
        <v>45874</v>
      </c>
      <c r="Q161" s="1447">
        <f t="shared" si="53"/>
        <v>45875</v>
      </c>
      <c r="R161" s="1447">
        <f t="shared" si="53"/>
        <v>45876</v>
      </c>
      <c r="S161" s="1447">
        <f t="shared" si="53"/>
        <v>45877</v>
      </c>
      <c r="T161" s="1447">
        <f t="shared" si="53"/>
        <v>45878</v>
      </c>
      <c r="U161" s="1447">
        <f t="shared" si="53"/>
        <v>45879</v>
      </c>
      <c r="V161" s="1447">
        <f t="shared" si="53"/>
        <v>45880</v>
      </c>
      <c r="W161" s="1447">
        <f>+V161+1</f>
        <v>45881</v>
      </c>
      <c r="X161" s="1447">
        <f t="shared" ref="X161:Z161" si="54">+W161+1</f>
        <v>45882</v>
      </c>
      <c r="Y161" s="1447">
        <f t="shared" si="54"/>
        <v>45883</v>
      </c>
      <c r="Z161" s="1447">
        <f t="shared" si="54"/>
        <v>45884</v>
      </c>
      <c r="AA161" s="1447">
        <f>+Z161+1</f>
        <v>45885</v>
      </c>
      <c r="AB161" s="1447">
        <f t="shared" ref="AB161" si="55">+AA161+1</f>
        <v>45886</v>
      </c>
      <c r="AC161" s="1447">
        <f>+AB161+1</f>
        <v>45887</v>
      </c>
      <c r="AD161" s="1448">
        <f t="shared" ref="AD161" si="56">+AC161+1</f>
        <v>45888</v>
      </c>
      <c r="AE161" s="1430"/>
      <c r="AF161" s="3864">
        <f>+AF152+1</f>
        <v>17</v>
      </c>
      <c r="AG161" s="3865"/>
    </row>
    <row r="162" spans="2:33">
      <c r="B162" s="1449" t="s">
        <v>1198</v>
      </c>
      <c r="C162" s="1450" t="str">
        <f>TEXT(WEEKDAY(+C161),"aaa")</f>
        <v>水</v>
      </c>
      <c r="D162" s="1451" t="str">
        <f t="shared" ref="D162:AD162" si="57">TEXT(WEEKDAY(+D161),"aaa")</f>
        <v>木</v>
      </c>
      <c r="E162" s="1451" t="str">
        <f t="shared" si="57"/>
        <v>金</v>
      </c>
      <c r="F162" s="1451" t="str">
        <f t="shared" si="57"/>
        <v>土</v>
      </c>
      <c r="G162" s="1451" t="str">
        <f t="shared" si="57"/>
        <v>日</v>
      </c>
      <c r="H162" s="1451" t="str">
        <f t="shared" si="57"/>
        <v>月</v>
      </c>
      <c r="I162" s="1451" t="str">
        <f t="shared" si="57"/>
        <v>火</v>
      </c>
      <c r="J162" s="1451" t="str">
        <f t="shared" si="57"/>
        <v>水</v>
      </c>
      <c r="K162" s="1451" t="str">
        <f t="shared" si="57"/>
        <v>木</v>
      </c>
      <c r="L162" s="1451" t="str">
        <f t="shared" si="57"/>
        <v>金</v>
      </c>
      <c r="M162" s="1451" t="str">
        <f t="shared" si="57"/>
        <v>土</v>
      </c>
      <c r="N162" s="1451" t="str">
        <f t="shared" si="57"/>
        <v>日</v>
      </c>
      <c r="O162" s="1451" t="str">
        <f t="shared" si="57"/>
        <v>月</v>
      </c>
      <c r="P162" s="1451" t="str">
        <f t="shared" si="57"/>
        <v>火</v>
      </c>
      <c r="Q162" s="1451" t="str">
        <f t="shared" si="57"/>
        <v>水</v>
      </c>
      <c r="R162" s="1451" t="str">
        <f t="shared" si="57"/>
        <v>木</v>
      </c>
      <c r="S162" s="1451" t="str">
        <f t="shared" si="57"/>
        <v>金</v>
      </c>
      <c r="T162" s="1451" t="str">
        <f t="shared" si="57"/>
        <v>土</v>
      </c>
      <c r="U162" s="1451" t="str">
        <f t="shared" si="57"/>
        <v>日</v>
      </c>
      <c r="V162" s="1451" t="str">
        <f t="shared" si="57"/>
        <v>月</v>
      </c>
      <c r="W162" s="1451" t="str">
        <f t="shared" si="57"/>
        <v>火</v>
      </c>
      <c r="X162" s="1451" t="str">
        <f t="shared" si="57"/>
        <v>水</v>
      </c>
      <c r="Y162" s="1451" t="str">
        <f t="shared" si="57"/>
        <v>木</v>
      </c>
      <c r="Z162" s="1451" t="str">
        <f t="shared" si="57"/>
        <v>金</v>
      </c>
      <c r="AA162" s="1451" t="str">
        <f t="shared" si="57"/>
        <v>土</v>
      </c>
      <c r="AB162" s="1451" t="str">
        <f t="shared" si="57"/>
        <v>日</v>
      </c>
      <c r="AC162" s="1451" t="str">
        <f t="shared" si="57"/>
        <v>月</v>
      </c>
      <c r="AD162" s="1452" t="str">
        <f t="shared" si="57"/>
        <v>火</v>
      </c>
      <c r="AE162" s="1425"/>
      <c r="AF162" s="1435" t="s">
        <v>1199</v>
      </c>
      <c r="AG162" s="1418">
        <f>+COUNTA(C163:AD164)</f>
        <v>0</v>
      </c>
    </row>
    <row r="163" spans="2:33" ht="13.5" customHeight="1">
      <c r="B163" s="3882" t="s">
        <v>1200</v>
      </c>
      <c r="C163" s="3884"/>
      <c r="D163" s="3852"/>
      <c r="E163" s="3852"/>
      <c r="F163" s="3852"/>
      <c r="G163" s="3852"/>
      <c r="H163" s="3852"/>
      <c r="I163" s="3852"/>
      <c r="J163" s="3852"/>
      <c r="K163" s="3852"/>
      <c r="L163" s="3852"/>
      <c r="M163" s="3852"/>
      <c r="N163" s="3852"/>
      <c r="O163" s="3852"/>
      <c r="P163" s="3852"/>
      <c r="Q163" s="3852"/>
      <c r="R163" s="3852"/>
      <c r="S163" s="3852"/>
      <c r="T163" s="3852"/>
      <c r="U163" s="3852"/>
      <c r="V163" s="3852"/>
      <c r="W163" s="3852"/>
      <c r="X163" s="3852"/>
      <c r="Y163" s="3852"/>
      <c r="Z163" s="3852"/>
      <c r="AA163" s="3852"/>
      <c r="AB163" s="3852"/>
      <c r="AC163" s="3852"/>
      <c r="AD163" s="3854"/>
      <c r="AE163" s="1425"/>
      <c r="AF163" s="1436" t="s">
        <v>1201</v>
      </c>
      <c r="AG163" s="1437">
        <f>COUNTA(C161:AD161)-AG162</f>
        <v>28</v>
      </c>
    </row>
    <row r="164" spans="2:33" ht="13.5" customHeight="1">
      <c r="B164" s="3883"/>
      <c r="C164" s="3884"/>
      <c r="D164" s="3853"/>
      <c r="E164" s="3853"/>
      <c r="F164" s="3853"/>
      <c r="G164" s="3853"/>
      <c r="H164" s="3853"/>
      <c r="I164" s="3853"/>
      <c r="J164" s="3853"/>
      <c r="K164" s="3853"/>
      <c r="L164" s="3853"/>
      <c r="M164" s="3853"/>
      <c r="N164" s="3853"/>
      <c r="O164" s="3853"/>
      <c r="P164" s="3853"/>
      <c r="Q164" s="3853"/>
      <c r="R164" s="3853"/>
      <c r="S164" s="3853"/>
      <c r="T164" s="3853"/>
      <c r="U164" s="3853"/>
      <c r="V164" s="3853"/>
      <c r="W164" s="3853"/>
      <c r="X164" s="3853"/>
      <c r="Y164" s="3853"/>
      <c r="Z164" s="3853"/>
      <c r="AA164" s="3853"/>
      <c r="AB164" s="3853"/>
      <c r="AC164" s="3853"/>
      <c r="AD164" s="3855"/>
      <c r="AE164" s="1425"/>
      <c r="AF164" s="1436" t="s">
        <v>1202</v>
      </c>
      <c r="AG164" s="1438">
        <f>+COUNTA(C165:AD166)</f>
        <v>0</v>
      </c>
    </row>
    <row r="165" spans="2:33" ht="13.5" customHeight="1">
      <c r="B165" s="3895" t="s">
        <v>1189</v>
      </c>
      <c r="C165" s="3881"/>
      <c r="D165" s="3877"/>
      <c r="E165" s="3877"/>
      <c r="F165" s="3877"/>
      <c r="G165" s="3877"/>
      <c r="H165" s="3877"/>
      <c r="I165" s="3877"/>
      <c r="J165" s="3877"/>
      <c r="K165" s="3877"/>
      <c r="L165" s="3877"/>
      <c r="M165" s="3877"/>
      <c r="N165" s="3877"/>
      <c r="O165" s="3877"/>
      <c r="P165" s="3877"/>
      <c r="Q165" s="3877"/>
      <c r="R165" s="3877"/>
      <c r="S165" s="3877"/>
      <c r="T165" s="3877"/>
      <c r="U165" s="3877"/>
      <c r="V165" s="3877"/>
      <c r="W165" s="3877"/>
      <c r="X165" s="3877"/>
      <c r="Y165" s="3877"/>
      <c r="Z165" s="3877"/>
      <c r="AA165" s="3877"/>
      <c r="AB165" s="3877"/>
      <c r="AC165" s="3877"/>
      <c r="AD165" s="3885"/>
      <c r="AE165" s="1425"/>
      <c r="AF165" s="1436" t="s">
        <v>1203</v>
      </c>
      <c r="AG165" s="1439">
        <f>+AG164/AG163</f>
        <v>0</v>
      </c>
    </row>
    <row r="166" spans="2:33">
      <c r="B166" s="3896"/>
      <c r="C166" s="3881"/>
      <c r="D166" s="3878"/>
      <c r="E166" s="3878"/>
      <c r="F166" s="3878"/>
      <c r="G166" s="3878"/>
      <c r="H166" s="3878"/>
      <c r="I166" s="3878"/>
      <c r="J166" s="3878"/>
      <c r="K166" s="3878"/>
      <c r="L166" s="3878"/>
      <c r="M166" s="3878"/>
      <c r="N166" s="3878"/>
      <c r="O166" s="3878"/>
      <c r="P166" s="3878"/>
      <c r="Q166" s="3878"/>
      <c r="R166" s="3878"/>
      <c r="S166" s="3878"/>
      <c r="T166" s="3878"/>
      <c r="U166" s="3878"/>
      <c r="V166" s="3878"/>
      <c r="W166" s="3878"/>
      <c r="X166" s="3878"/>
      <c r="Y166" s="3878"/>
      <c r="Z166" s="3878"/>
      <c r="AA166" s="3878"/>
      <c r="AB166" s="3878"/>
      <c r="AC166" s="3878"/>
      <c r="AD166" s="3886"/>
      <c r="AE166" s="1425"/>
      <c r="AF166" s="1436" t="s">
        <v>1183</v>
      </c>
      <c r="AG166" s="1438">
        <f>+COUNTA(C167:AD168)</f>
        <v>0</v>
      </c>
    </row>
    <row r="167" spans="2:33">
      <c r="B167" s="3897" t="s">
        <v>1192</v>
      </c>
      <c r="C167" s="3891"/>
      <c r="D167" s="3887"/>
      <c r="E167" s="3887"/>
      <c r="F167" s="3887"/>
      <c r="G167" s="3887"/>
      <c r="H167" s="3887"/>
      <c r="I167" s="3887"/>
      <c r="J167" s="3887"/>
      <c r="K167" s="3887"/>
      <c r="L167" s="3887"/>
      <c r="M167" s="3887"/>
      <c r="N167" s="3887"/>
      <c r="O167" s="3887"/>
      <c r="P167" s="3887"/>
      <c r="Q167" s="3887"/>
      <c r="R167" s="3887"/>
      <c r="S167" s="3887"/>
      <c r="T167" s="3887"/>
      <c r="U167" s="3887"/>
      <c r="V167" s="3887"/>
      <c r="W167" s="3887"/>
      <c r="X167" s="3887"/>
      <c r="Y167" s="3887"/>
      <c r="Z167" s="3887"/>
      <c r="AA167" s="3887"/>
      <c r="AB167" s="3887"/>
      <c r="AC167" s="3887"/>
      <c r="AD167" s="3893"/>
      <c r="AE167" s="1425"/>
      <c r="AF167" s="1440" t="s">
        <v>1204</v>
      </c>
      <c r="AG167" s="1441">
        <f>ROUNDDOWN(+AG166/AG163,3)</f>
        <v>0</v>
      </c>
    </row>
    <row r="168" spans="2:33">
      <c r="B168" s="3898"/>
      <c r="C168" s="3892"/>
      <c r="D168" s="3888"/>
      <c r="E168" s="3888"/>
      <c r="F168" s="3888"/>
      <c r="G168" s="3888"/>
      <c r="H168" s="3888"/>
      <c r="I168" s="3888"/>
      <c r="J168" s="3888"/>
      <c r="K168" s="3888"/>
      <c r="L168" s="3888"/>
      <c r="M168" s="3888"/>
      <c r="N168" s="3888"/>
      <c r="O168" s="3888"/>
      <c r="P168" s="3888"/>
      <c r="Q168" s="3888"/>
      <c r="R168" s="3888"/>
      <c r="S168" s="3888"/>
      <c r="T168" s="3888"/>
      <c r="U168" s="3888"/>
      <c r="V168" s="3888"/>
      <c r="W168" s="3888"/>
      <c r="X168" s="3888"/>
      <c r="Y168" s="3888"/>
      <c r="Z168" s="3888"/>
      <c r="AA168" s="3888"/>
      <c r="AB168" s="3888"/>
      <c r="AC168" s="3888"/>
      <c r="AD168" s="3894"/>
      <c r="AE168" s="1425"/>
      <c r="AF168" s="1442"/>
      <c r="AG168" s="1443"/>
    </row>
    <row r="169" spans="2:33">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row>
    <row r="170" spans="2:33">
      <c r="B170" s="1426" t="s">
        <v>1197</v>
      </c>
      <c r="C170" s="1453">
        <f>+AD161+1</f>
        <v>45889</v>
      </c>
      <c r="D170" s="1428">
        <f>+C170+1</f>
        <v>45890</v>
      </c>
      <c r="E170" s="1428">
        <f t="shared" ref="E170:V170" si="58">+D170+1</f>
        <v>45891</v>
      </c>
      <c r="F170" s="1428">
        <f t="shared" si="58"/>
        <v>45892</v>
      </c>
      <c r="G170" s="1428">
        <f t="shared" si="58"/>
        <v>45893</v>
      </c>
      <c r="H170" s="1428">
        <f t="shared" si="58"/>
        <v>45894</v>
      </c>
      <c r="I170" s="1428">
        <f t="shared" si="58"/>
        <v>45895</v>
      </c>
      <c r="J170" s="1428">
        <f t="shared" si="58"/>
        <v>45896</v>
      </c>
      <c r="K170" s="1428">
        <f t="shared" si="58"/>
        <v>45897</v>
      </c>
      <c r="L170" s="1428">
        <f t="shared" si="58"/>
        <v>45898</v>
      </c>
      <c r="M170" s="1428">
        <f t="shared" si="58"/>
        <v>45899</v>
      </c>
      <c r="N170" s="1428">
        <f t="shared" si="58"/>
        <v>45900</v>
      </c>
      <c r="O170" s="1428">
        <f t="shared" si="58"/>
        <v>45901</v>
      </c>
      <c r="P170" s="1428">
        <f t="shared" si="58"/>
        <v>45902</v>
      </c>
      <c r="Q170" s="1428">
        <f t="shared" si="58"/>
        <v>45903</v>
      </c>
      <c r="R170" s="1428">
        <f t="shared" si="58"/>
        <v>45904</v>
      </c>
      <c r="S170" s="1428">
        <f t="shared" si="58"/>
        <v>45905</v>
      </c>
      <c r="T170" s="1428">
        <f t="shared" si="58"/>
        <v>45906</v>
      </c>
      <c r="U170" s="1428">
        <f t="shared" si="58"/>
        <v>45907</v>
      </c>
      <c r="V170" s="1428">
        <f t="shared" si="58"/>
        <v>45908</v>
      </c>
      <c r="W170" s="1428">
        <f>+V170+1</f>
        <v>45909</v>
      </c>
      <c r="X170" s="1428">
        <f t="shared" ref="X170:Z170" si="59">+W170+1</f>
        <v>45910</v>
      </c>
      <c r="Y170" s="1428">
        <f t="shared" si="59"/>
        <v>45911</v>
      </c>
      <c r="Z170" s="1428">
        <f t="shared" si="59"/>
        <v>45912</v>
      </c>
      <c r="AA170" s="1428">
        <f>+Z170+1</f>
        <v>45913</v>
      </c>
      <c r="AB170" s="1428">
        <f t="shared" ref="AB170:AD170" si="60">+AA170+1</f>
        <v>45914</v>
      </c>
      <c r="AC170" s="1428">
        <f t="shared" si="60"/>
        <v>45915</v>
      </c>
      <c r="AD170" s="1454">
        <f t="shared" si="60"/>
        <v>45916</v>
      </c>
      <c r="AE170" s="1430"/>
      <c r="AF170" s="3864">
        <f>+AF161+1</f>
        <v>18</v>
      </c>
      <c r="AG170" s="3865"/>
    </row>
    <row r="171" spans="2:33">
      <c r="B171" s="1431" t="s">
        <v>1198</v>
      </c>
      <c r="C171" s="1455" t="str">
        <f>TEXT(WEEKDAY(+C170),"aaa")</f>
        <v>水</v>
      </c>
      <c r="D171" s="1433" t="str">
        <f t="shared" ref="D171:AD171" si="61">TEXT(WEEKDAY(+D170),"aaa")</f>
        <v>木</v>
      </c>
      <c r="E171" s="1433" t="str">
        <f t="shared" si="61"/>
        <v>金</v>
      </c>
      <c r="F171" s="1433" t="str">
        <f t="shared" si="61"/>
        <v>土</v>
      </c>
      <c r="G171" s="1433" t="str">
        <f t="shared" si="61"/>
        <v>日</v>
      </c>
      <c r="H171" s="1433" t="str">
        <f t="shared" si="61"/>
        <v>月</v>
      </c>
      <c r="I171" s="1433" t="str">
        <f t="shared" si="61"/>
        <v>火</v>
      </c>
      <c r="J171" s="1433" t="str">
        <f t="shared" si="61"/>
        <v>水</v>
      </c>
      <c r="K171" s="1433" t="str">
        <f t="shared" si="61"/>
        <v>木</v>
      </c>
      <c r="L171" s="1433" t="str">
        <f t="shared" si="61"/>
        <v>金</v>
      </c>
      <c r="M171" s="1433" t="str">
        <f t="shared" si="61"/>
        <v>土</v>
      </c>
      <c r="N171" s="1433" t="str">
        <f t="shared" si="61"/>
        <v>日</v>
      </c>
      <c r="O171" s="1433" t="str">
        <f t="shared" si="61"/>
        <v>月</v>
      </c>
      <c r="P171" s="1433" t="str">
        <f t="shared" si="61"/>
        <v>火</v>
      </c>
      <c r="Q171" s="1433" t="str">
        <f t="shared" si="61"/>
        <v>水</v>
      </c>
      <c r="R171" s="1433" t="str">
        <f t="shared" si="61"/>
        <v>木</v>
      </c>
      <c r="S171" s="1433" t="str">
        <f t="shared" si="61"/>
        <v>金</v>
      </c>
      <c r="T171" s="1433" t="str">
        <f t="shared" si="61"/>
        <v>土</v>
      </c>
      <c r="U171" s="1433" t="str">
        <f t="shared" si="61"/>
        <v>日</v>
      </c>
      <c r="V171" s="1433" t="str">
        <f t="shared" si="61"/>
        <v>月</v>
      </c>
      <c r="W171" s="1433" t="str">
        <f t="shared" si="61"/>
        <v>火</v>
      </c>
      <c r="X171" s="1433" t="str">
        <f t="shared" si="61"/>
        <v>水</v>
      </c>
      <c r="Y171" s="1433" t="str">
        <f t="shared" si="61"/>
        <v>木</v>
      </c>
      <c r="Z171" s="1433" t="str">
        <f t="shared" si="61"/>
        <v>金</v>
      </c>
      <c r="AA171" s="1433" t="str">
        <f t="shared" si="61"/>
        <v>土</v>
      </c>
      <c r="AB171" s="1433" t="str">
        <f t="shared" si="61"/>
        <v>日</v>
      </c>
      <c r="AC171" s="1433" t="str">
        <f t="shared" si="61"/>
        <v>月</v>
      </c>
      <c r="AD171" s="1434" t="str">
        <f t="shared" si="61"/>
        <v>火</v>
      </c>
      <c r="AE171" s="1425"/>
      <c r="AF171" s="1435" t="s">
        <v>1199</v>
      </c>
      <c r="AG171" s="1418">
        <f>+COUNTA(C172:AD173)</f>
        <v>0</v>
      </c>
    </row>
    <row r="172" spans="2:33" ht="13.5" customHeight="1">
      <c r="B172" s="3882" t="s">
        <v>1200</v>
      </c>
      <c r="C172" s="3884"/>
      <c r="D172" s="3852"/>
      <c r="E172" s="3852"/>
      <c r="F172" s="3852"/>
      <c r="G172" s="3852"/>
      <c r="H172" s="3852"/>
      <c r="I172" s="3852"/>
      <c r="J172" s="3852"/>
      <c r="K172" s="3852"/>
      <c r="L172" s="3852"/>
      <c r="M172" s="3852"/>
      <c r="N172" s="3852"/>
      <c r="O172" s="3852"/>
      <c r="P172" s="3852"/>
      <c r="Q172" s="3852"/>
      <c r="R172" s="3852"/>
      <c r="S172" s="3852"/>
      <c r="T172" s="3852"/>
      <c r="U172" s="3852"/>
      <c r="V172" s="3852"/>
      <c r="W172" s="3852"/>
      <c r="X172" s="3852"/>
      <c r="Y172" s="3852"/>
      <c r="Z172" s="3852"/>
      <c r="AA172" s="3852"/>
      <c r="AB172" s="3852"/>
      <c r="AC172" s="3852"/>
      <c r="AD172" s="3854"/>
      <c r="AE172" s="1425"/>
      <c r="AF172" s="1436" t="s">
        <v>1201</v>
      </c>
      <c r="AG172" s="1437">
        <f>COUNTA(C170:AD170)-AG171</f>
        <v>28</v>
      </c>
    </row>
    <row r="173" spans="2:33" ht="13.5" customHeight="1">
      <c r="B173" s="3883"/>
      <c r="C173" s="3884"/>
      <c r="D173" s="3853"/>
      <c r="E173" s="3853"/>
      <c r="F173" s="3853"/>
      <c r="G173" s="3853"/>
      <c r="H173" s="3853"/>
      <c r="I173" s="3853"/>
      <c r="J173" s="3853"/>
      <c r="K173" s="3853"/>
      <c r="L173" s="3853"/>
      <c r="M173" s="3853"/>
      <c r="N173" s="3853"/>
      <c r="O173" s="3853"/>
      <c r="P173" s="3853"/>
      <c r="Q173" s="3853"/>
      <c r="R173" s="3853"/>
      <c r="S173" s="3853"/>
      <c r="T173" s="3853"/>
      <c r="U173" s="3853"/>
      <c r="V173" s="3853"/>
      <c r="W173" s="3853"/>
      <c r="X173" s="3853"/>
      <c r="Y173" s="3853"/>
      <c r="Z173" s="3853"/>
      <c r="AA173" s="3853"/>
      <c r="AB173" s="3853"/>
      <c r="AC173" s="3853"/>
      <c r="AD173" s="3855"/>
      <c r="AE173" s="1425"/>
      <c r="AF173" s="1436" t="s">
        <v>1202</v>
      </c>
      <c r="AG173" s="1438">
        <f>+COUNTA(C174:AD175)</f>
        <v>0</v>
      </c>
    </row>
    <row r="174" spans="2:33" ht="13.5" customHeight="1">
      <c r="B174" s="3879" t="s">
        <v>1189</v>
      </c>
      <c r="C174" s="3881"/>
      <c r="D174" s="3877"/>
      <c r="E174" s="3877"/>
      <c r="F174" s="3877"/>
      <c r="G174" s="3877"/>
      <c r="H174" s="3877"/>
      <c r="I174" s="3877"/>
      <c r="J174" s="3877"/>
      <c r="K174" s="3877"/>
      <c r="L174" s="3877"/>
      <c r="M174" s="3877"/>
      <c r="N174" s="3877"/>
      <c r="O174" s="3877"/>
      <c r="P174" s="3877"/>
      <c r="Q174" s="3877"/>
      <c r="R174" s="3877"/>
      <c r="S174" s="3877"/>
      <c r="T174" s="3877"/>
      <c r="U174" s="3877"/>
      <c r="V174" s="3877"/>
      <c r="W174" s="3877"/>
      <c r="X174" s="3877"/>
      <c r="Y174" s="3877"/>
      <c r="Z174" s="3877"/>
      <c r="AA174" s="3877"/>
      <c r="AB174" s="3877"/>
      <c r="AC174" s="3877"/>
      <c r="AD174" s="3885"/>
      <c r="AE174" s="1425"/>
      <c r="AF174" s="1436" t="s">
        <v>1203</v>
      </c>
      <c r="AG174" s="1439">
        <f>+AG173/AG172</f>
        <v>0</v>
      </c>
    </row>
    <row r="175" spans="2:33">
      <c r="B175" s="3880"/>
      <c r="C175" s="3881"/>
      <c r="D175" s="3878"/>
      <c r="E175" s="3878"/>
      <c r="F175" s="3878"/>
      <c r="G175" s="3878"/>
      <c r="H175" s="3878"/>
      <c r="I175" s="3878"/>
      <c r="J175" s="3878"/>
      <c r="K175" s="3878"/>
      <c r="L175" s="3878"/>
      <c r="M175" s="3878"/>
      <c r="N175" s="3878"/>
      <c r="O175" s="3878"/>
      <c r="P175" s="3878"/>
      <c r="Q175" s="3878"/>
      <c r="R175" s="3878"/>
      <c r="S175" s="3878"/>
      <c r="T175" s="3878"/>
      <c r="U175" s="3878"/>
      <c r="V175" s="3878"/>
      <c r="W175" s="3878"/>
      <c r="X175" s="3878"/>
      <c r="Y175" s="3878"/>
      <c r="Z175" s="3878"/>
      <c r="AA175" s="3878"/>
      <c r="AB175" s="3878"/>
      <c r="AC175" s="3878"/>
      <c r="AD175" s="3886"/>
      <c r="AE175" s="1425"/>
      <c r="AF175" s="1436" t="s">
        <v>1183</v>
      </c>
      <c r="AG175" s="1438">
        <f>+COUNTA(C176:AD177)</f>
        <v>0</v>
      </c>
    </row>
    <row r="176" spans="2:33">
      <c r="B176" s="3889" t="s">
        <v>1192</v>
      </c>
      <c r="C176" s="3891"/>
      <c r="D176" s="3887"/>
      <c r="E176" s="3887"/>
      <c r="F176" s="3887"/>
      <c r="G176" s="3887"/>
      <c r="H176" s="3887"/>
      <c r="I176" s="3887"/>
      <c r="J176" s="3887"/>
      <c r="K176" s="3887"/>
      <c r="L176" s="3887"/>
      <c r="M176" s="3887"/>
      <c r="N176" s="3887"/>
      <c r="O176" s="3887"/>
      <c r="P176" s="3887"/>
      <c r="Q176" s="3887"/>
      <c r="R176" s="3887"/>
      <c r="S176" s="3887"/>
      <c r="T176" s="3887"/>
      <c r="U176" s="3887"/>
      <c r="V176" s="3887"/>
      <c r="W176" s="3887"/>
      <c r="X176" s="3887"/>
      <c r="Y176" s="3887"/>
      <c r="Z176" s="3887"/>
      <c r="AA176" s="3887"/>
      <c r="AB176" s="3887"/>
      <c r="AC176" s="3887"/>
      <c r="AD176" s="3893"/>
      <c r="AE176" s="1425"/>
      <c r="AF176" s="1440" t="s">
        <v>1204</v>
      </c>
      <c r="AG176" s="1441">
        <f>ROUNDDOWN(+AG175/AG172,3)</f>
        <v>0</v>
      </c>
    </row>
    <row r="177" spans="2:33">
      <c r="B177" s="3890"/>
      <c r="C177" s="3892"/>
      <c r="D177" s="3888"/>
      <c r="E177" s="3888"/>
      <c r="F177" s="3888"/>
      <c r="G177" s="3888"/>
      <c r="H177" s="3888"/>
      <c r="I177" s="3888"/>
      <c r="J177" s="3888"/>
      <c r="K177" s="3888"/>
      <c r="L177" s="3888"/>
      <c r="M177" s="3888"/>
      <c r="N177" s="3888"/>
      <c r="O177" s="3888"/>
      <c r="P177" s="3888"/>
      <c r="Q177" s="3888"/>
      <c r="R177" s="3888"/>
      <c r="S177" s="3888"/>
      <c r="T177" s="3888"/>
      <c r="U177" s="3888"/>
      <c r="V177" s="3888"/>
      <c r="W177" s="3888"/>
      <c r="X177" s="3888"/>
      <c r="Y177" s="3888"/>
      <c r="Z177" s="3888"/>
      <c r="AA177" s="3888"/>
      <c r="AB177" s="3888"/>
      <c r="AC177" s="3888"/>
      <c r="AD177" s="3894"/>
      <c r="AE177" s="1425"/>
      <c r="AF177" s="1442"/>
      <c r="AG177" s="1443"/>
    </row>
  </sheetData>
  <mergeCells count="1614">
    <mergeCell ref="AB176:AB177"/>
    <mergeCell ref="AC176:AC177"/>
    <mergeCell ref="AD176:AD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B176:B177"/>
    <mergeCell ref="C176:C177"/>
    <mergeCell ref="D176:D177"/>
    <mergeCell ref="E176:E177"/>
    <mergeCell ref="F176:F177"/>
    <mergeCell ref="G176:G177"/>
    <mergeCell ref="H176:H177"/>
    <mergeCell ref="V174:V175"/>
    <mergeCell ref="W174:W175"/>
    <mergeCell ref="X174:X175"/>
    <mergeCell ref="Y174:Y175"/>
    <mergeCell ref="Z174:Z175"/>
    <mergeCell ref="AA174:AA175"/>
    <mergeCell ref="P174:P175"/>
    <mergeCell ref="Q174:Q175"/>
    <mergeCell ref="R174:R175"/>
    <mergeCell ref="S174:S175"/>
    <mergeCell ref="T174:T175"/>
    <mergeCell ref="U174:U175"/>
    <mergeCell ref="J174:J175"/>
    <mergeCell ref="K174:K175"/>
    <mergeCell ref="L174:L175"/>
    <mergeCell ref="M174:M175"/>
    <mergeCell ref="N174:N175"/>
    <mergeCell ref="O174:O175"/>
    <mergeCell ref="AA176:AA177"/>
    <mergeCell ref="AC172:AC173"/>
    <mergeCell ref="AD172:AD173"/>
    <mergeCell ref="B174:B175"/>
    <mergeCell ref="C174:C175"/>
    <mergeCell ref="D174:D175"/>
    <mergeCell ref="E174:E175"/>
    <mergeCell ref="F174:F175"/>
    <mergeCell ref="G174:G175"/>
    <mergeCell ref="H174:H175"/>
    <mergeCell ref="I174:I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AB174:AB175"/>
    <mergeCell ref="AC174:AC175"/>
    <mergeCell ref="AD174:AD175"/>
    <mergeCell ref="AF170:AG170"/>
    <mergeCell ref="B172:B173"/>
    <mergeCell ref="C172:C173"/>
    <mergeCell ref="D172:D173"/>
    <mergeCell ref="E172:E173"/>
    <mergeCell ref="F172:F173"/>
    <mergeCell ref="G172:G173"/>
    <mergeCell ref="H172:H173"/>
    <mergeCell ref="I172:I173"/>
    <mergeCell ref="J172:J173"/>
    <mergeCell ref="Y167:Y168"/>
    <mergeCell ref="Z167:Z168"/>
    <mergeCell ref="AA167:AA168"/>
    <mergeCell ref="AB167:AB168"/>
    <mergeCell ref="AC167:AC168"/>
    <mergeCell ref="AD167:AD168"/>
    <mergeCell ref="S167:S168"/>
    <mergeCell ref="T167:T168"/>
    <mergeCell ref="U167:U168"/>
    <mergeCell ref="V167:V168"/>
    <mergeCell ref="W167:W168"/>
    <mergeCell ref="X167:X168"/>
    <mergeCell ref="M167:M168"/>
    <mergeCell ref="N167:N168"/>
    <mergeCell ref="O167:O168"/>
    <mergeCell ref="P167:P168"/>
    <mergeCell ref="Q167:Q168"/>
    <mergeCell ref="R167:R168"/>
    <mergeCell ref="G167:G168"/>
    <mergeCell ref="H167:H168"/>
    <mergeCell ref="I167:I168"/>
    <mergeCell ref="J167:J168"/>
    <mergeCell ref="K167:K168"/>
    <mergeCell ref="L167:L168"/>
    <mergeCell ref="Z165:Z166"/>
    <mergeCell ref="AA165:AA166"/>
    <mergeCell ref="AB165:AB166"/>
    <mergeCell ref="AC165:AC166"/>
    <mergeCell ref="AD165:AD166"/>
    <mergeCell ref="B167:B168"/>
    <mergeCell ref="C167:C168"/>
    <mergeCell ref="D167:D168"/>
    <mergeCell ref="E167:E168"/>
    <mergeCell ref="F167:F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Y163:Y164"/>
    <mergeCell ref="Z163:Z164"/>
    <mergeCell ref="AA163:AA164"/>
    <mergeCell ref="AB163:AB164"/>
    <mergeCell ref="AC163:AC164"/>
    <mergeCell ref="AD163:AD164"/>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AB158:AB159"/>
    <mergeCell ref="AC158:AC159"/>
    <mergeCell ref="AD158:AD159"/>
    <mergeCell ref="AF161:AG161"/>
    <mergeCell ref="B163:B164"/>
    <mergeCell ref="C163:C164"/>
    <mergeCell ref="D163:D164"/>
    <mergeCell ref="E163:E164"/>
    <mergeCell ref="F163:F164"/>
    <mergeCell ref="U158:U159"/>
    <mergeCell ref="V158:V159"/>
    <mergeCell ref="W158:W159"/>
    <mergeCell ref="X158:X159"/>
    <mergeCell ref="Y158:Y159"/>
    <mergeCell ref="Z158:Z159"/>
    <mergeCell ref="O158:O159"/>
    <mergeCell ref="P158:P159"/>
    <mergeCell ref="Q158:Q159"/>
    <mergeCell ref="R158:R159"/>
    <mergeCell ref="S158:S159"/>
    <mergeCell ref="T158:T159"/>
    <mergeCell ref="I158:I159"/>
    <mergeCell ref="J158:J159"/>
    <mergeCell ref="K158:K159"/>
    <mergeCell ref="L158:L159"/>
    <mergeCell ref="M158:M159"/>
    <mergeCell ref="N158:N159"/>
    <mergeCell ref="B158:B159"/>
    <mergeCell ref="C158:C159"/>
    <mergeCell ref="D158:D159"/>
    <mergeCell ref="E158:E159"/>
    <mergeCell ref="F158:F159"/>
    <mergeCell ref="G158:G159"/>
    <mergeCell ref="H158:H159"/>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A158:AA159"/>
    <mergeCell ref="AC154:AC155"/>
    <mergeCell ref="AD154:AD155"/>
    <mergeCell ref="B156:B157"/>
    <mergeCell ref="C156:C157"/>
    <mergeCell ref="D156:D157"/>
    <mergeCell ref="E156:E157"/>
    <mergeCell ref="F156:F157"/>
    <mergeCell ref="G156:G157"/>
    <mergeCell ref="H156:H157"/>
    <mergeCell ref="I156:I157"/>
    <mergeCell ref="W154:W155"/>
    <mergeCell ref="X154:X155"/>
    <mergeCell ref="Y154:Y155"/>
    <mergeCell ref="Z154:Z155"/>
    <mergeCell ref="AA154:AA155"/>
    <mergeCell ref="AB154:AB155"/>
    <mergeCell ref="Q154:Q155"/>
    <mergeCell ref="R154:R155"/>
    <mergeCell ref="S154:S155"/>
    <mergeCell ref="T154:T155"/>
    <mergeCell ref="U154:U155"/>
    <mergeCell ref="V154:V155"/>
    <mergeCell ref="K154:K155"/>
    <mergeCell ref="L154:L155"/>
    <mergeCell ref="M154:M155"/>
    <mergeCell ref="N154:N155"/>
    <mergeCell ref="O154:O155"/>
    <mergeCell ref="P154:P155"/>
    <mergeCell ref="AB156:AB157"/>
    <mergeCell ref="AC156:AC157"/>
    <mergeCell ref="AD156:AD157"/>
    <mergeCell ref="AF152:AG152"/>
    <mergeCell ref="B154:B155"/>
    <mergeCell ref="C154:C155"/>
    <mergeCell ref="D154:D155"/>
    <mergeCell ref="E154:E155"/>
    <mergeCell ref="F154:F155"/>
    <mergeCell ref="G154:G155"/>
    <mergeCell ref="H154:H155"/>
    <mergeCell ref="I154:I155"/>
    <mergeCell ref="J154:J155"/>
    <mergeCell ref="Y149:Y150"/>
    <mergeCell ref="Z149:Z150"/>
    <mergeCell ref="AA149:AA150"/>
    <mergeCell ref="AB149:AB150"/>
    <mergeCell ref="AC149:AC150"/>
    <mergeCell ref="AD149:AD150"/>
    <mergeCell ref="S149:S150"/>
    <mergeCell ref="T149:T150"/>
    <mergeCell ref="U149:U150"/>
    <mergeCell ref="V149:V150"/>
    <mergeCell ref="W149:W150"/>
    <mergeCell ref="X149:X150"/>
    <mergeCell ref="M149:M150"/>
    <mergeCell ref="N149:N150"/>
    <mergeCell ref="O149:O150"/>
    <mergeCell ref="P149:P150"/>
    <mergeCell ref="Q149:Q150"/>
    <mergeCell ref="R149:R150"/>
    <mergeCell ref="G149:G150"/>
    <mergeCell ref="H149:H150"/>
    <mergeCell ref="I149:I150"/>
    <mergeCell ref="J149:J150"/>
    <mergeCell ref="K149:K150"/>
    <mergeCell ref="L149:L150"/>
    <mergeCell ref="Z147:Z148"/>
    <mergeCell ref="AA147:AA148"/>
    <mergeCell ref="AB147:AB148"/>
    <mergeCell ref="AC147:AC148"/>
    <mergeCell ref="AD147:AD148"/>
    <mergeCell ref="B149:B150"/>
    <mergeCell ref="C149:C150"/>
    <mergeCell ref="D149:D150"/>
    <mergeCell ref="E149:E150"/>
    <mergeCell ref="F149:F150"/>
    <mergeCell ref="T147:T148"/>
    <mergeCell ref="U147:U148"/>
    <mergeCell ref="V147:V148"/>
    <mergeCell ref="W147:W148"/>
    <mergeCell ref="X147:X148"/>
    <mergeCell ref="Y147:Y148"/>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Y145:Y146"/>
    <mergeCell ref="Z145:Z146"/>
    <mergeCell ref="AA145:AA146"/>
    <mergeCell ref="AB145:AB146"/>
    <mergeCell ref="AC145:AC146"/>
    <mergeCell ref="AD145:AD146"/>
    <mergeCell ref="S145:S146"/>
    <mergeCell ref="T145:T146"/>
    <mergeCell ref="U145:U146"/>
    <mergeCell ref="V145:V146"/>
    <mergeCell ref="W145:W146"/>
    <mergeCell ref="X145:X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AB140:AB141"/>
    <mergeCell ref="AC140:AC141"/>
    <mergeCell ref="AD140:AD141"/>
    <mergeCell ref="AF143:AG143"/>
    <mergeCell ref="B145:B146"/>
    <mergeCell ref="C145:C146"/>
    <mergeCell ref="D145:D146"/>
    <mergeCell ref="E145:E146"/>
    <mergeCell ref="F145:F146"/>
    <mergeCell ref="U140:U141"/>
    <mergeCell ref="V140:V141"/>
    <mergeCell ref="W140:W141"/>
    <mergeCell ref="X140:X141"/>
    <mergeCell ref="Y140:Y141"/>
    <mergeCell ref="Z140:Z141"/>
    <mergeCell ref="O140:O141"/>
    <mergeCell ref="P140:P141"/>
    <mergeCell ref="Q140:Q141"/>
    <mergeCell ref="R140:R141"/>
    <mergeCell ref="S140:S141"/>
    <mergeCell ref="T140:T141"/>
    <mergeCell ref="I140:I141"/>
    <mergeCell ref="J140:J141"/>
    <mergeCell ref="K140:K141"/>
    <mergeCell ref="L140:L141"/>
    <mergeCell ref="M140:M141"/>
    <mergeCell ref="N140:N141"/>
    <mergeCell ref="B140:B141"/>
    <mergeCell ref="C140:C141"/>
    <mergeCell ref="D140:D141"/>
    <mergeCell ref="E140:E141"/>
    <mergeCell ref="F140:F141"/>
    <mergeCell ref="G140:G141"/>
    <mergeCell ref="H140:H141"/>
    <mergeCell ref="V138:V139"/>
    <mergeCell ref="W138:W139"/>
    <mergeCell ref="X138:X139"/>
    <mergeCell ref="Y138:Y139"/>
    <mergeCell ref="Z138:Z139"/>
    <mergeCell ref="AA138:AA139"/>
    <mergeCell ref="P138:P139"/>
    <mergeCell ref="Q138:Q139"/>
    <mergeCell ref="R138:R139"/>
    <mergeCell ref="S138:S139"/>
    <mergeCell ref="T138:T139"/>
    <mergeCell ref="U138:U139"/>
    <mergeCell ref="J138:J139"/>
    <mergeCell ref="K138:K139"/>
    <mergeCell ref="L138:L139"/>
    <mergeCell ref="M138:M139"/>
    <mergeCell ref="N138:N139"/>
    <mergeCell ref="O138:O139"/>
    <mergeCell ref="AA140:AA141"/>
    <mergeCell ref="AC136:AC137"/>
    <mergeCell ref="AD136:AD137"/>
    <mergeCell ref="B138:B139"/>
    <mergeCell ref="C138:C139"/>
    <mergeCell ref="D138:D139"/>
    <mergeCell ref="E138:E139"/>
    <mergeCell ref="F138:F139"/>
    <mergeCell ref="G138:G139"/>
    <mergeCell ref="H138:H139"/>
    <mergeCell ref="I138:I139"/>
    <mergeCell ref="W136:W137"/>
    <mergeCell ref="X136:X137"/>
    <mergeCell ref="Y136:Y137"/>
    <mergeCell ref="Z136:Z137"/>
    <mergeCell ref="AA136:AA137"/>
    <mergeCell ref="AB136:AB137"/>
    <mergeCell ref="Q136:Q137"/>
    <mergeCell ref="R136:R137"/>
    <mergeCell ref="S136:S137"/>
    <mergeCell ref="T136:T137"/>
    <mergeCell ref="U136:U137"/>
    <mergeCell ref="V136:V137"/>
    <mergeCell ref="K136:K137"/>
    <mergeCell ref="L136:L137"/>
    <mergeCell ref="M136:M137"/>
    <mergeCell ref="N136:N137"/>
    <mergeCell ref="O136:O137"/>
    <mergeCell ref="P136:P137"/>
    <mergeCell ref="AB138:AB139"/>
    <mergeCell ref="AC138:AC139"/>
    <mergeCell ref="AD138:AD139"/>
    <mergeCell ref="AF134:AG134"/>
    <mergeCell ref="B136:B137"/>
    <mergeCell ref="C136:C137"/>
    <mergeCell ref="D136:D137"/>
    <mergeCell ref="E136:E137"/>
    <mergeCell ref="F136:F137"/>
    <mergeCell ref="G136:G137"/>
    <mergeCell ref="H136:H137"/>
    <mergeCell ref="I136:I137"/>
    <mergeCell ref="J136:J137"/>
    <mergeCell ref="Y131:Y132"/>
    <mergeCell ref="Z131:Z132"/>
    <mergeCell ref="AA131:AA132"/>
    <mergeCell ref="AB131:AB132"/>
    <mergeCell ref="AC131:AC132"/>
    <mergeCell ref="AD131:AD132"/>
    <mergeCell ref="S131:S132"/>
    <mergeCell ref="T131:T132"/>
    <mergeCell ref="U131:U132"/>
    <mergeCell ref="V131:V132"/>
    <mergeCell ref="W131:W132"/>
    <mergeCell ref="X131:X132"/>
    <mergeCell ref="M131:M132"/>
    <mergeCell ref="N131:N132"/>
    <mergeCell ref="O131:O132"/>
    <mergeCell ref="P131:P132"/>
    <mergeCell ref="Q131:Q132"/>
    <mergeCell ref="R131:R132"/>
    <mergeCell ref="G131:G132"/>
    <mergeCell ref="H131:H132"/>
    <mergeCell ref="I131:I132"/>
    <mergeCell ref="J131:J132"/>
    <mergeCell ref="K131:K132"/>
    <mergeCell ref="L131:L132"/>
    <mergeCell ref="Z129:Z130"/>
    <mergeCell ref="AA129:AA130"/>
    <mergeCell ref="AB129:AB130"/>
    <mergeCell ref="AC129:AC130"/>
    <mergeCell ref="AD129:AD130"/>
    <mergeCell ref="B131:B132"/>
    <mergeCell ref="C131:C132"/>
    <mergeCell ref="D131:D132"/>
    <mergeCell ref="E131:E132"/>
    <mergeCell ref="F131:F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Y127:Y128"/>
    <mergeCell ref="Z127:Z128"/>
    <mergeCell ref="AA127:AA128"/>
    <mergeCell ref="AB127:AB128"/>
    <mergeCell ref="AC127:AC128"/>
    <mergeCell ref="AD127:AD128"/>
    <mergeCell ref="S127:S128"/>
    <mergeCell ref="T127:T128"/>
    <mergeCell ref="U127:U128"/>
    <mergeCell ref="V127:V128"/>
    <mergeCell ref="W127:W128"/>
    <mergeCell ref="X127:X128"/>
    <mergeCell ref="M127:M128"/>
    <mergeCell ref="N127:N128"/>
    <mergeCell ref="O127:O128"/>
    <mergeCell ref="P127:P128"/>
    <mergeCell ref="Q127:Q128"/>
    <mergeCell ref="R127:R128"/>
    <mergeCell ref="G127:G128"/>
    <mergeCell ref="H127:H128"/>
    <mergeCell ref="I127:I128"/>
    <mergeCell ref="J127:J128"/>
    <mergeCell ref="K127:K128"/>
    <mergeCell ref="L127:L128"/>
    <mergeCell ref="AB122:AB123"/>
    <mergeCell ref="AC122:AC123"/>
    <mergeCell ref="AD122:AD123"/>
    <mergeCell ref="AF125:AG125"/>
    <mergeCell ref="B127:B128"/>
    <mergeCell ref="C127:C128"/>
    <mergeCell ref="D127:D128"/>
    <mergeCell ref="E127:E128"/>
    <mergeCell ref="F127:F128"/>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M122:M123"/>
    <mergeCell ref="N122:N123"/>
    <mergeCell ref="B122:B123"/>
    <mergeCell ref="C122:C123"/>
    <mergeCell ref="D122:D123"/>
    <mergeCell ref="E122:E123"/>
    <mergeCell ref="F122:F123"/>
    <mergeCell ref="G122:G123"/>
    <mergeCell ref="H122:H123"/>
    <mergeCell ref="V120:V121"/>
    <mergeCell ref="W120:W121"/>
    <mergeCell ref="X120:X121"/>
    <mergeCell ref="Y120:Y121"/>
    <mergeCell ref="Z120:Z121"/>
    <mergeCell ref="AA120:AA121"/>
    <mergeCell ref="P120:P121"/>
    <mergeCell ref="Q120:Q121"/>
    <mergeCell ref="R120:R121"/>
    <mergeCell ref="S120:S121"/>
    <mergeCell ref="T120:T121"/>
    <mergeCell ref="U120:U121"/>
    <mergeCell ref="J120:J121"/>
    <mergeCell ref="K120:K121"/>
    <mergeCell ref="L120:L121"/>
    <mergeCell ref="M120:M121"/>
    <mergeCell ref="N120:N121"/>
    <mergeCell ref="O120:O121"/>
    <mergeCell ref="AA122:AA123"/>
    <mergeCell ref="AC118:AC119"/>
    <mergeCell ref="AD118:AD119"/>
    <mergeCell ref="B120:B121"/>
    <mergeCell ref="C120:C121"/>
    <mergeCell ref="D120:D121"/>
    <mergeCell ref="E120:E121"/>
    <mergeCell ref="F120:F121"/>
    <mergeCell ref="G120:G121"/>
    <mergeCell ref="H120:H121"/>
    <mergeCell ref="I120:I121"/>
    <mergeCell ref="W118:W119"/>
    <mergeCell ref="X118:X119"/>
    <mergeCell ref="Y118:Y119"/>
    <mergeCell ref="Z118:Z119"/>
    <mergeCell ref="AA118:AA119"/>
    <mergeCell ref="AB118:AB119"/>
    <mergeCell ref="Q118:Q119"/>
    <mergeCell ref="R118:R119"/>
    <mergeCell ref="S118:S119"/>
    <mergeCell ref="T118:T119"/>
    <mergeCell ref="U118:U119"/>
    <mergeCell ref="V118:V119"/>
    <mergeCell ref="K118:K119"/>
    <mergeCell ref="L118:L119"/>
    <mergeCell ref="M118:M119"/>
    <mergeCell ref="N118:N119"/>
    <mergeCell ref="O118:O119"/>
    <mergeCell ref="P118:P119"/>
    <mergeCell ref="AB120:AB121"/>
    <mergeCell ref="AC120:AC121"/>
    <mergeCell ref="AD120:AD121"/>
    <mergeCell ref="AF116:AG116"/>
    <mergeCell ref="B118:B119"/>
    <mergeCell ref="C118:C119"/>
    <mergeCell ref="D118:D119"/>
    <mergeCell ref="E118:E119"/>
    <mergeCell ref="F118:F119"/>
    <mergeCell ref="G118:G119"/>
    <mergeCell ref="H118:H119"/>
    <mergeCell ref="I118:I119"/>
    <mergeCell ref="J118:J119"/>
    <mergeCell ref="Y113:Y114"/>
    <mergeCell ref="Z113:Z114"/>
    <mergeCell ref="AA113:AA114"/>
    <mergeCell ref="AB113:AB114"/>
    <mergeCell ref="AC113:AC114"/>
    <mergeCell ref="AD113:AD114"/>
    <mergeCell ref="S113:S114"/>
    <mergeCell ref="T113:T114"/>
    <mergeCell ref="U113:U114"/>
    <mergeCell ref="V113:V114"/>
    <mergeCell ref="W113:W114"/>
    <mergeCell ref="X113:X114"/>
    <mergeCell ref="M113:M114"/>
    <mergeCell ref="N113:N114"/>
    <mergeCell ref="O113:O114"/>
    <mergeCell ref="P113:P114"/>
    <mergeCell ref="Q113:Q114"/>
    <mergeCell ref="R113:R114"/>
    <mergeCell ref="G113:G114"/>
    <mergeCell ref="H113:H114"/>
    <mergeCell ref="I113:I114"/>
    <mergeCell ref="J113:J114"/>
    <mergeCell ref="K113:K114"/>
    <mergeCell ref="L113:L114"/>
    <mergeCell ref="Z111:Z112"/>
    <mergeCell ref="AA111:AA112"/>
    <mergeCell ref="AB111:AB112"/>
    <mergeCell ref="AC111:AC112"/>
    <mergeCell ref="AD111:AD112"/>
    <mergeCell ref="B113:B114"/>
    <mergeCell ref="C113:C114"/>
    <mergeCell ref="D113:D114"/>
    <mergeCell ref="E113:E114"/>
    <mergeCell ref="F113:F114"/>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Y109:Y110"/>
    <mergeCell ref="Z109:Z110"/>
    <mergeCell ref="AA109:AA110"/>
    <mergeCell ref="AB109:AB110"/>
    <mergeCell ref="AC109:AC110"/>
    <mergeCell ref="AD109:AD110"/>
    <mergeCell ref="S109:S110"/>
    <mergeCell ref="T109:T110"/>
    <mergeCell ref="U109:U110"/>
    <mergeCell ref="V109:V110"/>
    <mergeCell ref="W109:W110"/>
    <mergeCell ref="X109:X110"/>
    <mergeCell ref="M109:M110"/>
    <mergeCell ref="N109:N110"/>
    <mergeCell ref="O109:O110"/>
    <mergeCell ref="P109:P110"/>
    <mergeCell ref="Q109:Q110"/>
    <mergeCell ref="R109:R110"/>
    <mergeCell ref="G109:G110"/>
    <mergeCell ref="H109:H110"/>
    <mergeCell ref="I109:I110"/>
    <mergeCell ref="J109:J110"/>
    <mergeCell ref="K109:K110"/>
    <mergeCell ref="L109:L110"/>
    <mergeCell ref="AB104:AB105"/>
    <mergeCell ref="AC104:AC105"/>
    <mergeCell ref="AD104:AD105"/>
    <mergeCell ref="AF107:AG107"/>
    <mergeCell ref="B109:B110"/>
    <mergeCell ref="C109:C110"/>
    <mergeCell ref="D109:D110"/>
    <mergeCell ref="E109:E110"/>
    <mergeCell ref="F109:F110"/>
    <mergeCell ref="U104:U105"/>
    <mergeCell ref="V104:V105"/>
    <mergeCell ref="W104:W105"/>
    <mergeCell ref="X104:X105"/>
    <mergeCell ref="Y104:Y105"/>
    <mergeCell ref="Z104:Z105"/>
    <mergeCell ref="O104:O105"/>
    <mergeCell ref="P104:P105"/>
    <mergeCell ref="Q104:Q105"/>
    <mergeCell ref="R104:R105"/>
    <mergeCell ref="S104:S105"/>
    <mergeCell ref="T104:T105"/>
    <mergeCell ref="I104:I105"/>
    <mergeCell ref="J104:J105"/>
    <mergeCell ref="K104:K105"/>
    <mergeCell ref="L104:L105"/>
    <mergeCell ref="M104:M105"/>
    <mergeCell ref="N104:N105"/>
    <mergeCell ref="B104:B105"/>
    <mergeCell ref="C104:C105"/>
    <mergeCell ref="D104:D105"/>
    <mergeCell ref="E104:E105"/>
    <mergeCell ref="F104:F105"/>
    <mergeCell ref="G104:G105"/>
    <mergeCell ref="H104:H105"/>
    <mergeCell ref="V102:V103"/>
    <mergeCell ref="W102:W103"/>
    <mergeCell ref="X102:X103"/>
    <mergeCell ref="Y102:Y103"/>
    <mergeCell ref="Z102:Z103"/>
    <mergeCell ref="AA102:AA103"/>
    <mergeCell ref="P102:P103"/>
    <mergeCell ref="Q102:Q103"/>
    <mergeCell ref="R102:R103"/>
    <mergeCell ref="S102:S103"/>
    <mergeCell ref="T102:T103"/>
    <mergeCell ref="U102:U103"/>
    <mergeCell ref="J102:J103"/>
    <mergeCell ref="K102:K103"/>
    <mergeCell ref="L102:L103"/>
    <mergeCell ref="M102:M103"/>
    <mergeCell ref="N102:N103"/>
    <mergeCell ref="O102:O103"/>
    <mergeCell ref="AA104:AA105"/>
    <mergeCell ref="AC100:AC101"/>
    <mergeCell ref="AD100:AD101"/>
    <mergeCell ref="B102:B103"/>
    <mergeCell ref="C102:C103"/>
    <mergeCell ref="D102:D103"/>
    <mergeCell ref="E102:E103"/>
    <mergeCell ref="F102:F103"/>
    <mergeCell ref="G102:G103"/>
    <mergeCell ref="H102:H103"/>
    <mergeCell ref="I102:I103"/>
    <mergeCell ref="W100:W101"/>
    <mergeCell ref="X100:X101"/>
    <mergeCell ref="Y100:Y101"/>
    <mergeCell ref="Z100:Z101"/>
    <mergeCell ref="AA100:AA101"/>
    <mergeCell ref="AB100:AB101"/>
    <mergeCell ref="Q100:Q101"/>
    <mergeCell ref="R100:R101"/>
    <mergeCell ref="S100:S101"/>
    <mergeCell ref="T100:T101"/>
    <mergeCell ref="U100:U101"/>
    <mergeCell ref="V100:V101"/>
    <mergeCell ref="K100:K101"/>
    <mergeCell ref="L100:L101"/>
    <mergeCell ref="M100:M101"/>
    <mergeCell ref="N100:N101"/>
    <mergeCell ref="O100:O101"/>
    <mergeCell ref="P100:P101"/>
    <mergeCell ref="AB102:AB103"/>
    <mergeCell ref="AC102:AC103"/>
    <mergeCell ref="AD102:AD103"/>
    <mergeCell ref="AF98:AG98"/>
    <mergeCell ref="B100:B101"/>
    <mergeCell ref="C100:C101"/>
    <mergeCell ref="D100:D101"/>
    <mergeCell ref="E100:E101"/>
    <mergeCell ref="F100:F101"/>
    <mergeCell ref="G100:G101"/>
    <mergeCell ref="H100:H101"/>
    <mergeCell ref="I100:I101"/>
    <mergeCell ref="J100:J101"/>
    <mergeCell ref="B94:E94"/>
    <mergeCell ref="G94:K94"/>
    <mergeCell ref="B95:E95"/>
    <mergeCell ref="G95:K95"/>
    <mergeCell ref="L95:N95"/>
    <mergeCell ref="P95:R95"/>
    <mergeCell ref="Z87:Z88"/>
    <mergeCell ref="AA87:AA88"/>
    <mergeCell ref="AB87:AB88"/>
    <mergeCell ref="AC87:AC88"/>
    <mergeCell ref="AD87:AD88"/>
    <mergeCell ref="B93:E93"/>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Y85:Y86"/>
    <mergeCell ref="Z85:Z86"/>
    <mergeCell ref="AA85:AA86"/>
    <mergeCell ref="B85:B86"/>
    <mergeCell ref="C85:C86"/>
    <mergeCell ref="D85:D86"/>
    <mergeCell ref="E85:E86"/>
    <mergeCell ref="F85:F86"/>
    <mergeCell ref="AB85:AB86"/>
    <mergeCell ref="AC85:AC86"/>
    <mergeCell ref="AD85:AD86"/>
    <mergeCell ref="S85:S86"/>
    <mergeCell ref="T85:T86"/>
    <mergeCell ref="U85:U86"/>
    <mergeCell ref="V85:V86"/>
    <mergeCell ref="W85:W86"/>
    <mergeCell ref="X85:X86"/>
    <mergeCell ref="M85:M86"/>
    <mergeCell ref="N85:N86"/>
    <mergeCell ref="O85:O86"/>
    <mergeCell ref="P85:P86"/>
    <mergeCell ref="Q85:Q86"/>
    <mergeCell ref="R85:R86"/>
    <mergeCell ref="G85:G86"/>
    <mergeCell ref="H85:H86"/>
    <mergeCell ref="I85:I86"/>
    <mergeCell ref="J85:J86"/>
    <mergeCell ref="K85:K86"/>
    <mergeCell ref="L85:L86"/>
    <mergeCell ref="AA83:AA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K76:K77"/>
    <mergeCell ref="B83:B84"/>
    <mergeCell ref="C83:C84"/>
    <mergeCell ref="D83:D84"/>
    <mergeCell ref="E83:E84"/>
    <mergeCell ref="F83:F84"/>
    <mergeCell ref="G83:G84"/>
    <mergeCell ref="Z78:Z79"/>
    <mergeCell ref="AA78:AA79"/>
    <mergeCell ref="AB78:AB79"/>
    <mergeCell ref="AC78:AC79"/>
    <mergeCell ref="AD78:AD79"/>
    <mergeCell ref="AF81:AG81"/>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Z83:Z84"/>
    <mergeCell ref="G74:G75"/>
    <mergeCell ref="AB83:AB84"/>
    <mergeCell ref="AC83:AC84"/>
    <mergeCell ref="AD83:AD84"/>
    <mergeCell ref="B78:B79"/>
    <mergeCell ref="C78:C79"/>
    <mergeCell ref="D78:D79"/>
    <mergeCell ref="E78:E79"/>
    <mergeCell ref="F78:F79"/>
    <mergeCell ref="G78:G79"/>
    <mergeCell ref="Y76:Y77"/>
    <mergeCell ref="Z76:Z77"/>
    <mergeCell ref="AA76:AA77"/>
    <mergeCell ref="AB76:AB77"/>
    <mergeCell ref="AC76:AC77"/>
    <mergeCell ref="AD76:AD77"/>
    <mergeCell ref="S76:S77"/>
    <mergeCell ref="T76:T77"/>
    <mergeCell ref="U76:U77"/>
    <mergeCell ref="V76:V77"/>
    <mergeCell ref="W76:W77"/>
    <mergeCell ref="X76:X77"/>
    <mergeCell ref="M76:M77"/>
    <mergeCell ref="N76:N77"/>
    <mergeCell ref="O76:O77"/>
    <mergeCell ref="P76:P77"/>
    <mergeCell ref="Q76:Q77"/>
    <mergeCell ref="R76:R77"/>
    <mergeCell ref="G76:G77"/>
    <mergeCell ref="H76:H77"/>
    <mergeCell ref="I76:I77"/>
    <mergeCell ref="J76:J77"/>
    <mergeCell ref="AF72:AG72"/>
    <mergeCell ref="T69:T70"/>
    <mergeCell ref="U69:U70"/>
    <mergeCell ref="V69:V70"/>
    <mergeCell ref="W69:W70"/>
    <mergeCell ref="X69:X70"/>
    <mergeCell ref="Y69:Y70"/>
    <mergeCell ref="N69:N70"/>
    <mergeCell ref="O69:O70"/>
    <mergeCell ref="P69:P70"/>
    <mergeCell ref="Q69:Q70"/>
    <mergeCell ref="R69:R70"/>
    <mergeCell ref="S69:S70"/>
    <mergeCell ref="L76:L77"/>
    <mergeCell ref="B76:B77"/>
    <mergeCell ref="C76:C77"/>
    <mergeCell ref="D76:D77"/>
    <mergeCell ref="E76:E77"/>
    <mergeCell ref="F76:F77"/>
    <mergeCell ref="T74:T75"/>
    <mergeCell ref="U74:U75"/>
    <mergeCell ref="V74:V75"/>
    <mergeCell ref="W74:W75"/>
    <mergeCell ref="X74:X75"/>
    <mergeCell ref="Y74:Y75"/>
    <mergeCell ref="N74:N75"/>
    <mergeCell ref="O74:O75"/>
    <mergeCell ref="P74:P75"/>
    <mergeCell ref="Q74:Q75"/>
    <mergeCell ref="R74:R75"/>
    <mergeCell ref="S74:S75"/>
    <mergeCell ref="H74:H75"/>
    <mergeCell ref="H69:H70"/>
    <mergeCell ref="I69:I70"/>
    <mergeCell ref="J69:J70"/>
    <mergeCell ref="K69:K70"/>
    <mergeCell ref="L69:L70"/>
    <mergeCell ref="M69:M70"/>
    <mergeCell ref="Z74:Z75"/>
    <mergeCell ref="AA74:AA75"/>
    <mergeCell ref="AB74:AB75"/>
    <mergeCell ref="AC74:AC75"/>
    <mergeCell ref="AD74:AD75"/>
    <mergeCell ref="B69:B70"/>
    <mergeCell ref="C69:C70"/>
    <mergeCell ref="D69:D70"/>
    <mergeCell ref="E69:E70"/>
    <mergeCell ref="F69:F70"/>
    <mergeCell ref="G69:G70"/>
    <mergeCell ref="Z69:Z70"/>
    <mergeCell ref="AA69:AA70"/>
    <mergeCell ref="AB69:AB70"/>
    <mergeCell ref="AC69:AC70"/>
    <mergeCell ref="AD69:AD70"/>
    <mergeCell ref="I74:I75"/>
    <mergeCell ref="J74:J75"/>
    <mergeCell ref="K74:K75"/>
    <mergeCell ref="L74:L75"/>
    <mergeCell ref="M74:M75"/>
    <mergeCell ref="B74:B75"/>
    <mergeCell ref="C74:C75"/>
    <mergeCell ref="D74:D75"/>
    <mergeCell ref="E74:E75"/>
    <mergeCell ref="F74:F75"/>
    <mergeCell ref="Y67:Y68"/>
    <mergeCell ref="Z67:Z68"/>
    <mergeCell ref="AA67:AA68"/>
    <mergeCell ref="AB67:AB68"/>
    <mergeCell ref="AC67:AC68"/>
    <mergeCell ref="AD67:AD68"/>
    <mergeCell ref="S67:S68"/>
    <mergeCell ref="T67:T68"/>
    <mergeCell ref="U67:U68"/>
    <mergeCell ref="V67:V68"/>
    <mergeCell ref="W67:W68"/>
    <mergeCell ref="X67:X68"/>
    <mergeCell ref="M67:M68"/>
    <mergeCell ref="N67:N68"/>
    <mergeCell ref="O67:O68"/>
    <mergeCell ref="P67:P68"/>
    <mergeCell ref="Q67:Q68"/>
    <mergeCell ref="R67:R68"/>
    <mergeCell ref="G67:G68"/>
    <mergeCell ref="H67:H68"/>
    <mergeCell ref="I67:I68"/>
    <mergeCell ref="J67:J68"/>
    <mergeCell ref="K67:K68"/>
    <mergeCell ref="L67:L68"/>
    <mergeCell ref="B67:B68"/>
    <mergeCell ref="C67:C68"/>
    <mergeCell ref="D67:D68"/>
    <mergeCell ref="E67:E68"/>
    <mergeCell ref="F67:F68"/>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Z60:Z61"/>
    <mergeCell ref="AA60:AA61"/>
    <mergeCell ref="AB60:AB61"/>
    <mergeCell ref="AC60:AC61"/>
    <mergeCell ref="AD60:AD61"/>
    <mergeCell ref="AF63:AG63"/>
    <mergeCell ref="T60:T61"/>
    <mergeCell ref="U60:U61"/>
    <mergeCell ref="V60:V61"/>
    <mergeCell ref="W60:W61"/>
    <mergeCell ref="X60:X61"/>
    <mergeCell ref="Y60:Y61"/>
    <mergeCell ref="N60:N61"/>
    <mergeCell ref="O60:O61"/>
    <mergeCell ref="P60:P61"/>
    <mergeCell ref="Q60:Q61"/>
    <mergeCell ref="R60:R61"/>
    <mergeCell ref="S60:S61"/>
    <mergeCell ref="H60:H61"/>
    <mergeCell ref="I60:I61"/>
    <mergeCell ref="J60:J61"/>
    <mergeCell ref="K60:K61"/>
    <mergeCell ref="L60:L61"/>
    <mergeCell ref="M60:M61"/>
    <mergeCell ref="Z65:Z66"/>
    <mergeCell ref="AA65:AA66"/>
    <mergeCell ref="AB65:AB66"/>
    <mergeCell ref="AC65:AC66"/>
    <mergeCell ref="AD65:AD66"/>
    <mergeCell ref="B60:B61"/>
    <mergeCell ref="C60:C61"/>
    <mergeCell ref="D60:D61"/>
    <mergeCell ref="E60:E61"/>
    <mergeCell ref="F60:F61"/>
    <mergeCell ref="G60:G61"/>
    <mergeCell ref="Y58:Y59"/>
    <mergeCell ref="Z58:Z59"/>
    <mergeCell ref="AA58:AA59"/>
    <mergeCell ref="AB58:AB59"/>
    <mergeCell ref="AC58:AC59"/>
    <mergeCell ref="AD58:AD59"/>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B58:B59"/>
    <mergeCell ref="C58:C59"/>
    <mergeCell ref="AA56:AA57"/>
    <mergeCell ref="D58:D59"/>
    <mergeCell ref="E58:E59"/>
    <mergeCell ref="F58:F59"/>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K49:K50"/>
    <mergeCell ref="B56:B57"/>
    <mergeCell ref="C56:C57"/>
    <mergeCell ref="D56:D57"/>
    <mergeCell ref="E56:E57"/>
    <mergeCell ref="F56:F57"/>
    <mergeCell ref="G56:G57"/>
    <mergeCell ref="Z51:Z52"/>
    <mergeCell ref="AA51:AA52"/>
    <mergeCell ref="AB51:AB52"/>
    <mergeCell ref="AC51:AC52"/>
    <mergeCell ref="AD51:AD52"/>
    <mergeCell ref="AF54:AG54"/>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Z56:Z57"/>
    <mergeCell ref="G47:G48"/>
    <mergeCell ref="AB56:AB57"/>
    <mergeCell ref="AC56:AC57"/>
    <mergeCell ref="AD56:AD57"/>
    <mergeCell ref="B51:B52"/>
    <mergeCell ref="C51:C52"/>
    <mergeCell ref="D51:D52"/>
    <mergeCell ref="E51:E52"/>
    <mergeCell ref="F51:F52"/>
    <mergeCell ref="G51:G52"/>
    <mergeCell ref="Y49:Y50"/>
    <mergeCell ref="Z49:Z50"/>
    <mergeCell ref="AA49:AA50"/>
    <mergeCell ref="AB49:AB50"/>
    <mergeCell ref="AC49:AC50"/>
    <mergeCell ref="AD49:AD50"/>
    <mergeCell ref="S49:S50"/>
    <mergeCell ref="T49:T50"/>
    <mergeCell ref="U49:U50"/>
    <mergeCell ref="V49:V50"/>
    <mergeCell ref="W49:W50"/>
    <mergeCell ref="X49:X50"/>
    <mergeCell ref="M49:M50"/>
    <mergeCell ref="N49:N50"/>
    <mergeCell ref="O49:O50"/>
    <mergeCell ref="P49:P50"/>
    <mergeCell ref="Q49:Q50"/>
    <mergeCell ref="R49:R50"/>
    <mergeCell ref="G49:G50"/>
    <mergeCell ref="H49:H50"/>
    <mergeCell ref="I49:I50"/>
    <mergeCell ref="J49:J50"/>
    <mergeCell ref="AF45:AG45"/>
    <mergeCell ref="T42:T43"/>
    <mergeCell ref="U42:U43"/>
    <mergeCell ref="V42:V43"/>
    <mergeCell ref="W42:W43"/>
    <mergeCell ref="X42:X43"/>
    <mergeCell ref="Y42:Y43"/>
    <mergeCell ref="N42:N43"/>
    <mergeCell ref="O42:O43"/>
    <mergeCell ref="P42:P43"/>
    <mergeCell ref="Q42:Q43"/>
    <mergeCell ref="R42:R43"/>
    <mergeCell ref="S42:S43"/>
    <mergeCell ref="L49:L50"/>
    <mergeCell ref="B49:B50"/>
    <mergeCell ref="C49:C50"/>
    <mergeCell ref="D49:D50"/>
    <mergeCell ref="E49:E50"/>
    <mergeCell ref="F49:F50"/>
    <mergeCell ref="T47:T48"/>
    <mergeCell ref="U47:U48"/>
    <mergeCell ref="V47:V48"/>
    <mergeCell ref="W47:W48"/>
    <mergeCell ref="X47:X48"/>
    <mergeCell ref="Y47:Y48"/>
    <mergeCell ref="N47:N48"/>
    <mergeCell ref="O47:O48"/>
    <mergeCell ref="P47:P48"/>
    <mergeCell ref="Q47:Q48"/>
    <mergeCell ref="R47:R48"/>
    <mergeCell ref="S47:S48"/>
    <mergeCell ref="H47:H48"/>
    <mergeCell ref="H42:H43"/>
    <mergeCell ref="I42:I43"/>
    <mergeCell ref="J42:J43"/>
    <mergeCell ref="K42:K43"/>
    <mergeCell ref="L42:L43"/>
    <mergeCell ref="M42:M43"/>
    <mergeCell ref="Z47:Z48"/>
    <mergeCell ref="AA47:AA48"/>
    <mergeCell ref="AB47:AB48"/>
    <mergeCell ref="AC47:AC48"/>
    <mergeCell ref="AD47:AD48"/>
    <mergeCell ref="B42:B43"/>
    <mergeCell ref="C42:C43"/>
    <mergeCell ref="D42:D43"/>
    <mergeCell ref="E42:E43"/>
    <mergeCell ref="F42:F43"/>
    <mergeCell ref="G42:G43"/>
    <mergeCell ref="Z42:Z43"/>
    <mergeCell ref="AA42:AA43"/>
    <mergeCell ref="AB42:AB43"/>
    <mergeCell ref="AC42:AC43"/>
    <mergeCell ref="AD42:AD43"/>
    <mergeCell ref="I47:I48"/>
    <mergeCell ref="J47:J48"/>
    <mergeCell ref="K47:K48"/>
    <mergeCell ref="L47:L48"/>
    <mergeCell ref="M47:M48"/>
    <mergeCell ref="B47:B48"/>
    <mergeCell ref="C47:C48"/>
    <mergeCell ref="D47:D48"/>
    <mergeCell ref="E47:E48"/>
    <mergeCell ref="F47:F48"/>
    <mergeCell ref="Y40:Y41"/>
    <mergeCell ref="Z40:Z41"/>
    <mergeCell ref="AA40:AA41"/>
    <mergeCell ref="AB40:AB41"/>
    <mergeCell ref="AC40:AC41"/>
    <mergeCell ref="AD40:AD41"/>
    <mergeCell ref="S40:S41"/>
    <mergeCell ref="T40:T41"/>
    <mergeCell ref="U40:U41"/>
    <mergeCell ref="V40:V41"/>
    <mergeCell ref="W40:W41"/>
    <mergeCell ref="X40:X41"/>
    <mergeCell ref="M40:M41"/>
    <mergeCell ref="N40:N41"/>
    <mergeCell ref="O40:O41"/>
    <mergeCell ref="P40:P41"/>
    <mergeCell ref="Q40:Q41"/>
    <mergeCell ref="R40:R41"/>
    <mergeCell ref="G40:G41"/>
    <mergeCell ref="H40:H41"/>
    <mergeCell ref="I40:I41"/>
    <mergeCell ref="J40:J41"/>
    <mergeCell ref="K40:K41"/>
    <mergeCell ref="L40:L41"/>
    <mergeCell ref="B40:B41"/>
    <mergeCell ref="C40:C41"/>
    <mergeCell ref="D40:D41"/>
    <mergeCell ref="E40:E41"/>
    <mergeCell ref="F40:F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Z33:Z34"/>
    <mergeCell ref="AA33:AA34"/>
    <mergeCell ref="AB33:AB34"/>
    <mergeCell ref="AC33:AC34"/>
    <mergeCell ref="AD33:AD34"/>
    <mergeCell ref="AF36:AG36"/>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Z38:Z39"/>
    <mergeCell ref="AA38:AA39"/>
    <mergeCell ref="AB38:AB39"/>
    <mergeCell ref="AC38:AC39"/>
    <mergeCell ref="AD38:AD39"/>
    <mergeCell ref="B33:B34"/>
    <mergeCell ref="C33:C34"/>
    <mergeCell ref="D33:D34"/>
    <mergeCell ref="E33:E34"/>
    <mergeCell ref="F33:F34"/>
    <mergeCell ref="G33:G34"/>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B31:B32"/>
    <mergeCell ref="C31:C32"/>
    <mergeCell ref="AA29:AA30"/>
    <mergeCell ref="D31:D32"/>
    <mergeCell ref="E31:E32"/>
    <mergeCell ref="F31:F32"/>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K22:K23"/>
    <mergeCell ref="B29:B30"/>
    <mergeCell ref="C29:C30"/>
    <mergeCell ref="D29:D30"/>
    <mergeCell ref="E29:E30"/>
    <mergeCell ref="F29:F30"/>
    <mergeCell ref="G29:G30"/>
    <mergeCell ref="Z24:Z25"/>
    <mergeCell ref="AA24:AA25"/>
    <mergeCell ref="AB24:AB25"/>
    <mergeCell ref="AC24:AC25"/>
    <mergeCell ref="AD24:AD25"/>
    <mergeCell ref="AF27:AG27"/>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Z29:Z30"/>
    <mergeCell ref="G20:G21"/>
    <mergeCell ref="AB29:AB30"/>
    <mergeCell ref="AC29:AC30"/>
    <mergeCell ref="AD29:AD30"/>
    <mergeCell ref="B24:B25"/>
    <mergeCell ref="C24:C25"/>
    <mergeCell ref="D24:D25"/>
    <mergeCell ref="E24:E25"/>
    <mergeCell ref="F24:F25"/>
    <mergeCell ref="G24:G25"/>
    <mergeCell ref="Y22:Y23"/>
    <mergeCell ref="Z22:Z23"/>
    <mergeCell ref="AA22:AA23"/>
    <mergeCell ref="AB22:AB23"/>
    <mergeCell ref="AC22:AC23"/>
    <mergeCell ref="AD22:AD23"/>
    <mergeCell ref="S22:S23"/>
    <mergeCell ref="T22:T23"/>
    <mergeCell ref="U22:U23"/>
    <mergeCell ref="V22:V23"/>
    <mergeCell ref="W22:W23"/>
    <mergeCell ref="X22:X23"/>
    <mergeCell ref="M22:M23"/>
    <mergeCell ref="N22:N23"/>
    <mergeCell ref="O22:O23"/>
    <mergeCell ref="P22:P23"/>
    <mergeCell ref="Q22:Q23"/>
    <mergeCell ref="R22:R23"/>
    <mergeCell ref="G22:G23"/>
    <mergeCell ref="H22:H23"/>
    <mergeCell ref="I22:I23"/>
    <mergeCell ref="J22:J23"/>
    <mergeCell ref="AF18:AG18"/>
    <mergeCell ref="T15:T16"/>
    <mergeCell ref="U15:U16"/>
    <mergeCell ref="V15:V16"/>
    <mergeCell ref="W15:W16"/>
    <mergeCell ref="X15:X16"/>
    <mergeCell ref="Y15:Y16"/>
    <mergeCell ref="N15:N16"/>
    <mergeCell ref="O15:O16"/>
    <mergeCell ref="P15:P16"/>
    <mergeCell ref="Q15:Q16"/>
    <mergeCell ref="R15:R16"/>
    <mergeCell ref="S15:S16"/>
    <mergeCell ref="L22:L23"/>
    <mergeCell ref="B22:B23"/>
    <mergeCell ref="C22:C23"/>
    <mergeCell ref="D22:D23"/>
    <mergeCell ref="E22:E23"/>
    <mergeCell ref="F22:F23"/>
    <mergeCell ref="T20:T21"/>
    <mergeCell ref="U20:U21"/>
    <mergeCell ref="V20:V21"/>
    <mergeCell ref="W20:W21"/>
    <mergeCell ref="X20:X21"/>
    <mergeCell ref="Y20:Y21"/>
    <mergeCell ref="N20:N21"/>
    <mergeCell ref="O20:O21"/>
    <mergeCell ref="P20:P21"/>
    <mergeCell ref="Q20:Q21"/>
    <mergeCell ref="R20:R21"/>
    <mergeCell ref="S20:S21"/>
    <mergeCell ref="H20:H21"/>
    <mergeCell ref="H15:H16"/>
    <mergeCell ref="I15:I16"/>
    <mergeCell ref="J15:J16"/>
    <mergeCell ref="K15:K16"/>
    <mergeCell ref="L15:L16"/>
    <mergeCell ref="M15:M16"/>
    <mergeCell ref="Z20:Z21"/>
    <mergeCell ref="AA20:AA21"/>
    <mergeCell ref="AB20:AB21"/>
    <mergeCell ref="AC20:AC21"/>
    <mergeCell ref="AD20:AD21"/>
    <mergeCell ref="B15:B16"/>
    <mergeCell ref="C15:C16"/>
    <mergeCell ref="D15:D16"/>
    <mergeCell ref="E15:E16"/>
    <mergeCell ref="F15:F16"/>
    <mergeCell ref="G15:G16"/>
    <mergeCell ref="Z15:Z16"/>
    <mergeCell ref="AA15:AA16"/>
    <mergeCell ref="AB15:AB16"/>
    <mergeCell ref="AC15:AC16"/>
    <mergeCell ref="AD15:AD16"/>
    <mergeCell ref="I20:I21"/>
    <mergeCell ref="J20:J21"/>
    <mergeCell ref="K20:K21"/>
    <mergeCell ref="L20:L21"/>
    <mergeCell ref="M20:M21"/>
    <mergeCell ref="B20:B21"/>
    <mergeCell ref="C20:C21"/>
    <mergeCell ref="D20:D21"/>
    <mergeCell ref="E20:E21"/>
    <mergeCell ref="F20:F21"/>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G13:G14"/>
    <mergeCell ref="H13:H14"/>
    <mergeCell ref="I13:I14"/>
    <mergeCell ref="J13:J14"/>
    <mergeCell ref="K13:K14"/>
    <mergeCell ref="L13:L14"/>
    <mergeCell ref="B13:B14"/>
    <mergeCell ref="C13:C14"/>
    <mergeCell ref="D13:D14"/>
    <mergeCell ref="E13:E14"/>
    <mergeCell ref="F13:F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U3:V3"/>
    <mergeCell ref="W3:X3"/>
    <mergeCell ref="Y3:Z3"/>
    <mergeCell ref="AB3:AF3"/>
    <mergeCell ref="B4:E4"/>
    <mergeCell ref="G4:P4"/>
    <mergeCell ref="S4:T4"/>
    <mergeCell ref="U4:V4"/>
    <mergeCell ref="W4:X4"/>
    <mergeCell ref="Y4:Z4"/>
    <mergeCell ref="Z11:Z12"/>
    <mergeCell ref="AA11:AA12"/>
    <mergeCell ref="AB11:AB12"/>
    <mergeCell ref="AC11:AC12"/>
    <mergeCell ref="AD11:AD12"/>
    <mergeCell ref="E11:E12"/>
    <mergeCell ref="F11:F12"/>
    <mergeCell ref="G11:G12"/>
    <mergeCell ref="B6:E6"/>
    <mergeCell ref="G6:K6"/>
    <mergeCell ref="L6:N6"/>
    <mergeCell ref="P6:R6"/>
    <mergeCell ref="AB6:AF6"/>
    <mergeCell ref="AF9:AG9"/>
    <mergeCell ref="AB4:AF4"/>
    <mergeCell ref="B5:E5"/>
    <mergeCell ref="G5:K5"/>
    <mergeCell ref="S5:T5"/>
    <mergeCell ref="U5:V5"/>
    <mergeCell ref="W5:X5"/>
    <mergeCell ref="Y5:Z5"/>
    <mergeCell ref="AB5:AF5"/>
  </mergeCells>
  <phoneticPr fontId="14"/>
  <conditionalFormatting sqref="C10:AE10 C19:AE19 C73:AD73 C64:AD64 C55:AD55 C46:AD46 C37:AD37 C28:AD28 AE20 AE11 C82:AD82">
    <cfRule type="containsText" dxfId="271" priority="228" operator="containsText" text="日">
      <formula>NOT(ISERROR(SEARCH("日",C10)))</formula>
    </cfRule>
    <cfRule type="containsText" dxfId="270" priority="229" operator="containsText" text="土">
      <formula>NOT(ISERROR(SEARCH("土",C10)))</formula>
    </cfRule>
  </conditionalFormatting>
  <conditionalFormatting sqref="AE28:AE29 AE37:AE38 AE46:AE47 AE55:AE56 AE64:AE65 AE73:AE74 AE82:AE83 AE91:AE92">
    <cfRule type="containsText" dxfId="269" priority="226" operator="containsText" text="日">
      <formula>NOT(ISERROR(SEARCH("日",AE28)))</formula>
    </cfRule>
    <cfRule type="containsText" dxfId="268" priority="227" operator="containsText" text="土">
      <formula>NOT(ISERROR(SEARCH("土",AE28)))</formula>
    </cfRule>
  </conditionalFormatting>
  <conditionalFormatting sqref="Y4:Z5">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9:AE99 C108:AE108 C162:AD162 C153:AD153 C144:AD144 C135:AD135 C126:AD126 C117:AD117 AE109 AE100 C171:AD171">
    <cfRule type="containsText" dxfId="264" priority="221" operator="containsText" text="日">
      <formula>NOT(ISERROR(SEARCH("日",C99)))</formula>
    </cfRule>
    <cfRule type="containsText" dxfId="263" priority="222" operator="containsText" text="土">
      <formula>NOT(ISERROR(SEARCH("土",C99)))</formula>
    </cfRule>
  </conditionalFormatting>
  <conditionalFormatting sqref="AE117:AE118 AE126:AE127 AE135:AE136 AE144:AE145 AE153:AE154 AE162:AE163 AE171:AE172">
    <cfRule type="containsText" dxfId="262" priority="219" operator="containsText" text="日">
      <formula>NOT(ISERROR(SEARCH("日",AE117)))</formula>
    </cfRule>
    <cfRule type="containsText" dxfId="261" priority="220" operator="containsText" text="土">
      <formula>NOT(ISERROR(SEARCH("土",AE117)))</formula>
    </cfRule>
  </conditionalFormatting>
  <conditionalFormatting sqref="C2:AD3 C17:AD19 C26:AD28 C35:AD37 C44:AD46 C53:AD55 C62:AD64 C71:AD73 C80:AD82 C89:AD99 C106:AD108 C115:AD117 C124:AD126 C133:AD135 C142:AD144 C151:AD153 C160:AD162 C169:AD171 C178:AD1048576 C4:F4 Q4:AD4 C5:AD10">
    <cfRule type="cellIs" dxfId="260" priority="217" operator="equal">
      <formula>"雨"</formula>
    </cfRule>
    <cfRule type="cellIs" dxfId="259" priority="218" operator="equal">
      <formula>"休"</formula>
    </cfRule>
  </conditionalFormatting>
  <conditionalFormatting sqref="C11:D11">
    <cfRule type="containsText" dxfId="258" priority="215" operator="containsText" text="日">
      <formula>NOT(ISERROR(SEARCH("日",C11)))</formula>
    </cfRule>
    <cfRule type="containsText" dxfId="257" priority="216" operator="containsText" text="土">
      <formula>NOT(ISERROR(SEARCH("土",C11)))</formula>
    </cfRule>
  </conditionalFormatting>
  <conditionalFormatting sqref="E11:AD11">
    <cfRule type="containsText" dxfId="256" priority="213" operator="containsText" text="日">
      <formula>NOT(ISERROR(SEARCH("日",E11)))</formula>
    </cfRule>
    <cfRule type="containsText" dxfId="255" priority="214" operator="containsText" text="土">
      <formula>NOT(ISERROR(SEARCH("土",E11)))</formula>
    </cfRule>
  </conditionalFormatting>
  <conditionalFormatting sqref="C11:AD12">
    <cfRule type="cellIs" dxfId="254" priority="211" operator="equal">
      <formula>"雨"</formula>
    </cfRule>
    <cfRule type="cellIs" dxfId="253" priority="212" operator="equal">
      <formula>"休"</formula>
    </cfRule>
  </conditionalFormatting>
  <conditionalFormatting sqref="C11:AD11">
    <cfRule type="containsText" dxfId="252" priority="209" operator="containsText" text="日">
      <formula>NOT(ISERROR(SEARCH("日",C11)))</formula>
    </cfRule>
    <cfRule type="containsText" dxfId="251" priority="210" operator="containsText" text="土">
      <formula>NOT(ISERROR(SEARCH("土",C11)))</formula>
    </cfRule>
  </conditionalFormatting>
  <conditionalFormatting sqref="E11:AD11">
    <cfRule type="containsText" dxfId="250" priority="207" operator="containsText" text="日">
      <formula>NOT(ISERROR(SEARCH("日",E11)))</formula>
    </cfRule>
    <cfRule type="containsText" dxfId="249" priority="208" operator="containsText" text="土">
      <formula>NOT(ISERROR(SEARCH("土",E11)))</formula>
    </cfRule>
  </conditionalFormatting>
  <conditionalFormatting sqref="C20:D20">
    <cfRule type="containsText" dxfId="248" priority="205" operator="containsText" text="日">
      <formula>NOT(ISERROR(SEARCH("日",C20)))</formula>
    </cfRule>
    <cfRule type="containsText" dxfId="247" priority="206" operator="containsText" text="土">
      <formula>NOT(ISERROR(SEARCH("土",C20)))</formula>
    </cfRule>
  </conditionalFormatting>
  <conditionalFormatting sqref="E20:AD20">
    <cfRule type="containsText" dxfId="246" priority="203" operator="containsText" text="日">
      <formula>NOT(ISERROR(SEARCH("日",E20)))</formula>
    </cfRule>
    <cfRule type="containsText" dxfId="245" priority="204" operator="containsText" text="土">
      <formula>NOT(ISERROR(SEARCH("土",E20)))</formula>
    </cfRule>
  </conditionalFormatting>
  <conditionalFormatting sqref="C20:AD21">
    <cfRule type="cellIs" dxfId="244" priority="201" operator="equal">
      <formula>"雨"</formula>
    </cfRule>
    <cfRule type="cellIs" dxfId="243" priority="202" operator="equal">
      <formula>"休"</formula>
    </cfRule>
  </conditionalFormatting>
  <conditionalFormatting sqref="C20:AD20">
    <cfRule type="containsText" dxfId="242" priority="199" operator="containsText" text="日">
      <formula>NOT(ISERROR(SEARCH("日",C20)))</formula>
    </cfRule>
    <cfRule type="containsText" dxfId="241" priority="200" operator="containsText" text="土">
      <formula>NOT(ISERROR(SEARCH("土",C20)))</formula>
    </cfRule>
  </conditionalFormatting>
  <conditionalFormatting sqref="E20:AD20">
    <cfRule type="containsText" dxfId="240" priority="197" operator="containsText" text="日">
      <formula>NOT(ISERROR(SEARCH("日",E20)))</formula>
    </cfRule>
    <cfRule type="containsText" dxfId="239" priority="198" operator="containsText" text="土">
      <formula>NOT(ISERROR(SEARCH("土",E20)))</formula>
    </cfRule>
  </conditionalFormatting>
  <conditionalFormatting sqref="C29:D29">
    <cfRule type="containsText" dxfId="238" priority="195" operator="containsText" text="日">
      <formula>NOT(ISERROR(SEARCH("日",C29)))</formula>
    </cfRule>
    <cfRule type="containsText" dxfId="237" priority="196" operator="containsText" text="土">
      <formula>NOT(ISERROR(SEARCH("土",C29)))</formula>
    </cfRule>
  </conditionalFormatting>
  <conditionalFormatting sqref="E29:AD29">
    <cfRule type="containsText" dxfId="236" priority="193" operator="containsText" text="日">
      <formula>NOT(ISERROR(SEARCH("日",E29)))</formula>
    </cfRule>
    <cfRule type="containsText" dxfId="235" priority="194" operator="containsText" text="土">
      <formula>NOT(ISERROR(SEARCH("土",E29)))</formula>
    </cfRule>
  </conditionalFormatting>
  <conditionalFormatting sqref="C29:AD30">
    <cfRule type="cellIs" dxfId="234" priority="191" operator="equal">
      <formula>"雨"</formula>
    </cfRule>
    <cfRule type="cellIs" dxfId="233" priority="192" operator="equal">
      <formula>"休"</formula>
    </cfRule>
  </conditionalFormatting>
  <conditionalFormatting sqref="C29:AD29">
    <cfRule type="containsText" dxfId="232" priority="189" operator="containsText" text="日">
      <formula>NOT(ISERROR(SEARCH("日",C29)))</formula>
    </cfRule>
    <cfRule type="containsText" dxfId="231" priority="190" operator="containsText" text="土">
      <formula>NOT(ISERROR(SEARCH("土",C29)))</formula>
    </cfRule>
  </conditionalFormatting>
  <conditionalFormatting sqref="E29:AD29">
    <cfRule type="containsText" dxfId="230" priority="187" operator="containsText" text="日">
      <formula>NOT(ISERROR(SEARCH("日",E29)))</formula>
    </cfRule>
    <cfRule type="containsText" dxfId="229" priority="188" operator="containsText" text="土">
      <formula>NOT(ISERROR(SEARCH("土",E29)))</formula>
    </cfRule>
  </conditionalFormatting>
  <conditionalFormatting sqref="C38:D38">
    <cfRule type="containsText" dxfId="228" priority="185" operator="containsText" text="日">
      <formula>NOT(ISERROR(SEARCH("日",C38)))</formula>
    </cfRule>
    <cfRule type="containsText" dxfId="227" priority="186" operator="containsText" text="土">
      <formula>NOT(ISERROR(SEARCH("土",C38)))</formula>
    </cfRule>
  </conditionalFormatting>
  <conditionalFormatting sqref="E38:AD38">
    <cfRule type="containsText" dxfId="226" priority="183" operator="containsText" text="日">
      <formula>NOT(ISERROR(SEARCH("日",E38)))</formula>
    </cfRule>
    <cfRule type="containsText" dxfId="225" priority="184" operator="containsText" text="土">
      <formula>NOT(ISERROR(SEARCH("土",E38)))</formula>
    </cfRule>
  </conditionalFormatting>
  <conditionalFormatting sqref="C38:AD39">
    <cfRule type="cellIs" dxfId="224" priority="181" operator="equal">
      <formula>"雨"</formula>
    </cfRule>
    <cfRule type="cellIs" dxfId="223" priority="182" operator="equal">
      <formula>"休"</formula>
    </cfRule>
  </conditionalFormatting>
  <conditionalFormatting sqref="C38:AD38">
    <cfRule type="containsText" dxfId="222" priority="179" operator="containsText" text="日">
      <formula>NOT(ISERROR(SEARCH("日",C38)))</formula>
    </cfRule>
    <cfRule type="containsText" dxfId="221" priority="180" operator="containsText" text="土">
      <formula>NOT(ISERROR(SEARCH("土",C38)))</formula>
    </cfRule>
  </conditionalFormatting>
  <conditionalFormatting sqref="E38:AD38">
    <cfRule type="containsText" dxfId="220" priority="177" operator="containsText" text="日">
      <formula>NOT(ISERROR(SEARCH("日",E38)))</formula>
    </cfRule>
    <cfRule type="containsText" dxfId="219" priority="178" operator="containsText" text="土">
      <formula>NOT(ISERROR(SEARCH("土",E38)))</formula>
    </cfRule>
  </conditionalFormatting>
  <conditionalFormatting sqref="C47:D47">
    <cfRule type="containsText" dxfId="218" priority="175" operator="containsText" text="日">
      <formula>NOT(ISERROR(SEARCH("日",C47)))</formula>
    </cfRule>
    <cfRule type="containsText" dxfId="217" priority="176" operator="containsText" text="土">
      <formula>NOT(ISERROR(SEARCH("土",C47)))</formula>
    </cfRule>
  </conditionalFormatting>
  <conditionalFormatting sqref="E47:AD47">
    <cfRule type="containsText" dxfId="216" priority="173" operator="containsText" text="日">
      <formula>NOT(ISERROR(SEARCH("日",E47)))</formula>
    </cfRule>
    <cfRule type="containsText" dxfId="215" priority="174" operator="containsText" text="土">
      <formula>NOT(ISERROR(SEARCH("土",E47)))</formula>
    </cfRule>
  </conditionalFormatting>
  <conditionalFormatting sqref="C47:AD48">
    <cfRule type="cellIs" dxfId="214" priority="171" operator="equal">
      <formula>"雨"</formula>
    </cfRule>
    <cfRule type="cellIs" dxfId="213" priority="172" operator="equal">
      <formula>"休"</formula>
    </cfRule>
  </conditionalFormatting>
  <conditionalFormatting sqref="C47:AD47">
    <cfRule type="containsText" dxfId="212" priority="169" operator="containsText" text="日">
      <formula>NOT(ISERROR(SEARCH("日",C47)))</formula>
    </cfRule>
    <cfRule type="containsText" dxfId="211" priority="170" operator="containsText" text="土">
      <formula>NOT(ISERROR(SEARCH("土",C47)))</formula>
    </cfRule>
  </conditionalFormatting>
  <conditionalFormatting sqref="E47:AD47">
    <cfRule type="containsText" dxfId="210" priority="167" operator="containsText" text="日">
      <formula>NOT(ISERROR(SEARCH("日",E47)))</formula>
    </cfRule>
    <cfRule type="containsText" dxfId="209" priority="168" operator="containsText" text="土">
      <formula>NOT(ISERROR(SEARCH("土",E47)))</formula>
    </cfRule>
  </conditionalFormatting>
  <conditionalFormatting sqref="C56:D56">
    <cfRule type="containsText" dxfId="208" priority="165" operator="containsText" text="日">
      <formula>NOT(ISERROR(SEARCH("日",C56)))</formula>
    </cfRule>
    <cfRule type="containsText" dxfId="207" priority="166" operator="containsText" text="土">
      <formula>NOT(ISERROR(SEARCH("土",C56)))</formula>
    </cfRule>
  </conditionalFormatting>
  <conditionalFormatting sqref="E56:AD56">
    <cfRule type="containsText" dxfId="206" priority="163" operator="containsText" text="日">
      <formula>NOT(ISERROR(SEARCH("日",E56)))</formula>
    </cfRule>
    <cfRule type="containsText" dxfId="205" priority="164" operator="containsText" text="土">
      <formula>NOT(ISERROR(SEARCH("土",E56)))</formula>
    </cfRule>
  </conditionalFormatting>
  <conditionalFormatting sqref="C56:AD57">
    <cfRule type="cellIs" dxfId="204" priority="161" operator="equal">
      <formula>"雨"</formula>
    </cfRule>
    <cfRule type="cellIs" dxfId="203" priority="162" operator="equal">
      <formula>"休"</formula>
    </cfRule>
  </conditionalFormatting>
  <conditionalFormatting sqref="C56:AD56">
    <cfRule type="containsText" dxfId="202" priority="159" operator="containsText" text="日">
      <formula>NOT(ISERROR(SEARCH("日",C56)))</formula>
    </cfRule>
    <cfRule type="containsText" dxfId="201" priority="160" operator="containsText" text="土">
      <formula>NOT(ISERROR(SEARCH("土",C56)))</formula>
    </cfRule>
  </conditionalFormatting>
  <conditionalFormatting sqref="E56:AD56">
    <cfRule type="containsText" dxfId="200" priority="157" operator="containsText" text="日">
      <formula>NOT(ISERROR(SEARCH("日",E56)))</formula>
    </cfRule>
    <cfRule type="containsText" dxfId="199" priority="158" operator="containsText" text="土">
      <formula>NOT(ISERROR(SEARCH("土",E56)))</formula>
    </cfRule>
  </conditionalFormatting>
  <conditionalFormatting sqref="C65:D65">
    <cfRule type="containsText" dxfId="198" priority="155" operator="containsText" text="日">
      <formula>NOT(ISERROR(SEARCH("日",C65)))</formula>
    </cfRule>
    <cfRule type="containsText" dxfId="197" priority="156" operator="containsText" text="土">
      <formula>NOT(ISERROR(SEARCH("土",C65)))</formula>
    </cfRule>
  </conditionalFormatting>
  <conditionalFormatting sqref="E65:AD65">
    <cfRule type="containsText" dxfId="196" priority="153" operator="containsText" text="日">
      <formula>NOT(ISERROR(SEARCH("日",E65)))</formula>
    </cfRule>
    <cfRule type="containsText" dxfId="195" priority="154" operator="containsText" text="土">
      <formula>NOT(ISERROR(SEARCH("土",E65)))</formula>
    </cfRule>
  </conditionalFormatting>
  <conditionalFormatting sqref="C65:AD66">
    <cfRule type="cellIs" dxfId="194" priority="151" operator="equal">
      <formula>"雨"</formula>
    </cfRule>
    <cfRule type="cellIs" dxfId="193" priority="152" operator="equal">
      <formula>"休"</formula>
    </cfRule>
  </conditionalFormatting>
  <conditionalFormatting sqref="C65:AD65">
    <cfRule type="containsText" dxfId="192" priority="149" operator="containsText" text="日">
      <formula>NOT(ISERROR(SEARCH("日",C65)))</formula>
    </cfRule>
    <cfRule type="containsText" dxfId="191" priority="150" operator="containsText" text="土">
      <formula>NOT(ISERROR(SEARCH("土",C65)))</formula>
    </cfRule>
  </conditionalFormatting>
  <conditionalFormatting sqref="E65:AD65">
    <cfRule type="containsText" dxfId="190" priority="147" operator="containsText" text="日">
      <formula>NOT(ISERROR(SEARCH("日",E65)))</formula>
    </cfRule>
    <cfRule type="containsText" dxfId="189" priority="148" operator="containsText" text="土">
      <formula>NOT(ISERROR(SEARCH("土",E65)))</formula>
    </cfRule>
  </conditionalFormatting>
  <conditionalFormatting sqref="C74:D74">
    <cfRule type="containsText" dxfId="188" priority="145" operator="containsText" text="日">
      <formula>NOT(ISERROR(SEARCH("日",C74)))</formula>
    </cfRule>
    <cfRule type="containsText" dxfId="187" priority="146" operator="containsText" text="土">
      <formula>NOT(ISERROR(SEARCH("土",C74)))</formula>
    </cfRule>
  </conditionalFormatting>
  <conditionalFormatting sqref="E74:AD74">
    <cfRule type="containsText" dxfId="186" priority="143" operator="containsText" text="日">
      <formula>NOT(ISERROR(SEARCH("日",E74)))</formula>
    </cfRule>
    <cfRule type="containsText" dxfId="185" priority="144" operator="containsText" text="土">
      <formula>NOT(ISERROR(SEARCH("土",E74)))</formula>
    </cfRule>
  </conditionalFormatting>
  <conditionalFormatting sqref="C74:AD75">
    <cfRule type="cellIs" dxfId="184" priority="141" operator="equal">
      <formula>"雨"</formula>
    </cfRule>
    <cfRule type="cellIs" dxfId="183" priority="142" operator="equal">
      <formula>"休"</formula>
    </cfRule>
  </conditionalFormatting>
  <conditionalFormatting sqref="C74:AD74">
    <cfRule type="containsText" dxfId="182" priority="139" operator="containsText" text="日">
      <formula>NOT(ISERROR(SEARCH("日",C74)))</formula>
    </cfRule>
    <cfRule type="containsText" dxfId="181" priority="140" operator="containsText" text="土">
      <formula>NOT(ISERROR(SEARCH("土",C74)))</formula>
    </cfRule>
  </conditionalFormatting>
  <conditionalFormatting sqref="E74:AD74">
    <cfRule type="containsText" dxfId="180" priority="137" operator="containsText" text="日">
      <formula>NOT(ISERROR(SEARCH("日",E74)))</formula>
    </cfRule>
    <cfRule type="containsText" dxfId="179" priority="138" operator="containsText" text="土">
      <formula>NOT(ISERROR(SEARCH("土",E74)))</formula>
    </cfRule>
  </conditionalFormatting>
  <conditionalFormatting sqref="C83:D83">
    <cfRule type="containsText" dxfId="178" priority="135" operator="containsText" text="日">
      <formula>NOT(ISERROR(SEARCH("日",C83)))</formula>
    </cfRule>
    <cfRule type="containsText" dxfId="177" priority="136" operator="containsText" text="土">
      <formula>NOT(ISERROR(SEARCH("土",C83)))</formula>
    </cfRule>
  </conditionalFormatting>
  <conditionalFormatting sqref="E83:AD83">
    <cfRule type="containsText" dxfId="176" priority="133" operator="containsText" text="日">
      <formula>NOT(ISERROR(SEARCH("日",E83)))</formula>
    </cfRule>
    <cfRule type="containsText" dxfId="175" priority="134" operator="containsText" text="土">
      <formula>NOT(ISERROR(SEARCH("土",E83)))</formula>
    </cfRule>
  </conditionalFormatting>
  <conditionalFormatting sqref="C83:AD84">
    <cfRule type="cellIs" dxfId="174" priority="131" operator="equal">
      <formula>"雨"</formula>
    </cfRule>
    <cfRule type="cellIs" dxfId="173" priority="132" operator="equal">
      <formula>"休"</formula>
    </cfRule>
  </conditionalFormatting>
  <conditionalFormatting sqref="C83:AD83">
    <cfRule type="containsText" dxfId="172" priority="129" operator="containsText" text="日">
      <formula>NOT(ISERROR(SEARCH("日",C83)))</formula>
    </cfRule>
    <cfRule type="containsText" dxfId="171" priority="130" operator="containsText" text="土">
      <formula>NOT(ISERROR(SEARCH("土",C83)))</formula>
    </cfRule>
  </conditionalFormatting>
  <conditionalFormatting sqref="E83:AD83">
    <cfRule type="containsText" dxfId="170" priority="127" operator="containsText" text="日">
      <formula>NOT(ISERROR(SEARCH("日",E83)))</formula>
    </cfRule>
    <cfRule type="containsText" dxfId="169" priority="128" operator="containsText" text="土">
      <formula>NOT(ISERROR(SEARCH("土",E83)))</formula>
    </cfRule>
  </conditionalFormatting>
  <conditionalFormatting sqref="C100:D100">
    <cfRule type="containsText" dxfId="168" priority="125" operator="containsText" text="日">
      <formula>NOT(ISERROR(SEARCH("日",C100)))</formula>
    </cfRule>
    <cfRule type="containsText" dxfId="167" priority="126" operator="containsText" text="土">
      <formula>NOT(ISERROR(SEARCH("土",C100)))</formula>
    </cfRule>
  </conditionalFormatting>
  <conditionalFormatting sqref="E100:AD100">
    <cfRule type="containsText" dxfId="166" priority="123" operator="containsText" text="日">
      <formula>NOT(ISERROR(SEARCH("日",E100)))</formula>
    </cfRule>
    <cfRule type="containsText" dxfId="165" priority="124" operator="containsText" text="土">
      <formula>NOT(ISERROR(SEARCH("土",E100)))</formula>
    </cfRule>
  </conditionalFormatting>
  <conditionalFormatting sqref="C100:AD101">
    <cfRule type="cellIs" dxfId="164" priority="121" operator="equal">
      <formula>"雨"</formula>
    </cfRule>
    <cfRule type="cellIs" dxfId="163" priority="122" operator="equal">
      <formula>"休"</formula>
    </cfRule>
  </conditionalFormatting>
  <conditionalFormatting sqref="C100:AD100">
    <cfRule type="containsText" dxfId="162" priority="119" operator="containsText" text="日">
      <formula>NOT(ISERROR(SEARCH("日",C100)))</formula>
    </cfRule>
    <cfRule type="containsText" dxfId="161" priority="120" operator="containsText" text="土">
      <formula>NOT(ISERROR(SEARCH("土",C100)))</formula>
    </cfRule>
  </conditionalFormatting>
  <conditionalFormatting sqref="E100:AD100">
    <cfRule type="containsText" dxfId="160" priority="117" operator="containsText" text="日">
      <formula>NOT(ISERROR(SEARCH("日",E100)))</formula>
    </cfRule>
    <cfRule type="containsText" dxfId="159" priority="118" operator="containsText" text="土">
      <formula>NOT(ISERROR(SEARCH("土",E100)))</formula>
    </cfRule>
  </conditionalFormatting>
  <conditionalFormatting sqref="C109:D109">
    <cfRule type="containsText" dxfId="158" priority="115" operator="containsText" text="日">
      <formula>NOT(ISERROR(SEARCH("日",C109)))</formula>
    </cfRule>
    <cfRule type="containsText" dxfId="157" priority="116" operator="containsText" text="土">
      <formula>NOT(ISERROR(SEARCH("土",C109)))</formula>
    </cfRule>
  </conditionalFormatting>
  <conditionalFormatting sqref="E109:AD109">
    <cfRule type="containsText" dxfId="156" priority="113" operator="containsText" text="日">
      <formula>NOT(ISERROR(SEARCH("日",E109)))</formula>
    </cfRule>
    <cfRule type="containsText" dxfId="155" priority="114" operator="containsText" text="土">
      <formula>NOT(ISERROR(SEARCH("土",E109)))</formula>
    </cfRule>
  </conditionalFormatting>
  <conditionalFormatting sqref="C109:AD110">
    <cfRule type="cellIs" dxfId="154" priority="111" operator="equal">
      <formula>"雨"</formula>
    </cfRule>
    <cfRule type="cellIs" dxfId="153" priority="112" operator="equal">
      <formula>"休"</formula>
    </cfRule>
  </conditionalFormatting>
  <conditionalFormatting sqref="C109:AD109">
    <cfRule type="containsText" dxfId="152" priority="109" operator="containsText" text="日">
      <formula>NOT(ISERROR(SEARCH("日",C109)))</formula>
    </cfRule>
    <cfRule type="containsText" dxfId="151" priority="110" operator="containsText" text="土">
      <formula>NOT(ISERROR(SEARCH("土",C109)))</formula>
    </cfRule>
  </conditionalFormatting>
  <conditionalFormatting sqref="E109:AD109">
    <cfRule type="containsText" dxfId="150" priority="107" operator="containsText" text="日">
      <formula>NOT(ISERROR(SEARCH("日",E109)))</formula>
    </cfRule>
    <cfRule type="containsText" dxfId="149" priority="108" operator="containsText" text="土">
      <formula>NOT(ISERROR(SEARCH("土",E109)))</formula>
    </cfRule>
  </conditionalFormatting>
  <conditionalFormatting sqref="C118:D118">
    <cfRule type="containsText" dxfId="148" priority="105" operator="containsText" text="日">
      <formula>NOT(ISERROR(SEARCH("日",C118)))</formula>
    </cfRule>
    <cfRule type="containsText" dxfId="147" priority="106" operator="containsText" text="土">
      <formula>NOT(ISERROR(SEARCH("土",C118)))</formula>
    </cfRule>
  </conditionalFormatting>
  <conditionalFormatting sqref="E118:AD118">
    <cfRule type="containsText" dxfId="146" priority="103" operator="containsText" text="日">
      <formula>NOT(ISERROR(SEARCH("日",E118)))</formula>
    </cfRule>
    <cfRule type="containsText" dxfId="145" priority="104" operator="containsText" text="土">
      <formula>NOT(ISERROR(SEARCH("土",E118)))</formula>
    </cfRule>
  </conditionalFormatting>
  <conditionalFormatting sqref="C118:AD119">
    <cfRule type="cellIs" dxfId="144" priority="101" operator="equal">
      <formula>"雨"</formula>
    </cfRule>
    <cfRule type="cellIs" dxfId="143" priority="102" operator="equal">
      <formula>"休"</formula>
    </cfRule>
  </conditionalFormatting>
  <conditionalFormatting sqref="C118:AD118">
    <cfRule type="containsText" dxfId="142" priority="99" operator="containsText" text="日">
      <formula>NOT(ISERROR(SEARCH("日",C118)))</formula>
    </cfRule>
    <cfRule type="containsText" dxfId="141" priority="100" operator="containsText" text="土">
      <formula>NOT(ISERROR(SEARCH("土",C118)))</formula>
    </cfRule>
  </conditionalFormatting>
  <conditionalFormatting sqref="E118:AD118">
    <cfRule type="containsText" dxfId="140" priority="97" operator="containsText" text="日">
      <formula>NOT(ISERROR(SEARCH("日",E118)))</formula>
    </cfRule>
    <cfRule type="containsText" dxfId="139" priority="98" operator="containsText" text="土">
      <formula>NOT(ISERROR(SEARCH("土",E118)))</formula>
    </cfRule>
  </conditionalFormatting>
  <conditionalFormatting sqref="C127:D127">
    <cfRule type="containsText" dxfId="138" priority="95" operator="containsText" text="日">
      <formula>NOT(ISERROR(SEARCH("日",C127)))</formula>
    </cfRule>
    <cfRule type="containsText" dxfId="137" priority="96" operator="containsText" text="土">
      <formula>NOT(ISERROR(SEARCH("土",C127)))</formula>
    </cfRule>
  </conditionalFormatting>
  <conditionalFormatting sqref="E127:AD127">
    <cfRule type="containsText" dxfId="136" priority="93" operator="containsText" text="日">
      <formula>NOT(ISERROR(SEARCH("日",E127)))</formula>
    </cfRule>
    <cfRule type="containsText" dxfId="135" priority="94" operator="containsText" text="土">
      <formula>NOT(ISERROR(SEARCH("土",E127)))</formula>
    </cfRule>
  </conditionalFormatting>
  <conditionalFormatting sqref="C127:AD128">
    <cfRule type="cellIs" dxfId="134" priority="91" operator="equal">
      <formula>"雨"</formula>
    </cfRule>
    <cfRule type="cellIs" dxfId="133" priority="92" operator="equal">
      <formula>"休"</formula>
    </cfRule>
  </conditionalFormatting>
  <conditionalFormatting sqref="C127:AD127">
    <cfRule type="containsText" dxfId="132" priority="89" operator="containsText" text="日">
      <formula>NOT(ISERROR(SEARCH("日",C127)))</formula>
    </cfRule>
    <cfRule type="containsText" dxfId="131" priority="90" operator="containsText" text="土">
      <formula>NOT(ISERROR(SEARCH("土",C127)))</formula>
    </cfRule>
  </conditionalFormatting>
  <conditionalFormatting sqref="E127:AD127">
    <cfRule type="containsText" dxfId="130" priority="87" operator="containsText" text="日">
      <formula>NOT(ISERROR(SEARCH("日",E127)))</formula>
    </cfRule>
    <cfRule type="containsText" dxfId="129" priority="88" operator="containsText" text="土">
      <formula>NOT(ISERROR(SEARCH("土",E127)))</formula>
    </cfRule>
  </conditionalFormatting>
  <conditionalFormatting sqref="C136:D136">
    <cfRule type="containsText" dxfId="128" priority="85" operator="containsText" text="日">
      <formula>NOT(ISERROR(SEARCH("日",C136)))</formula>
    </cfRule>
    <cfRule type="containsText" dxfId="127" priority="86" operator="containsText" text="土">
      <formula>NOT(ISERROR(SEARCH("土",C136)))</formula>
    </cfRule>
  </conditionalFormatting>
  <conditionalFormatting sqref="E136:AD136">
    <cfRule type="containsText" dxfId="126" priority="83" operator="containsText" text="日">
      <formula>NOT(ISERROR(SEARCH("日",E136)))</formula>
    </cfRule>
    <cfRule type="containsText" dxfId="125" priority="84" operator="containsText" text="土">
      <formula>NOT(ISERROR(SEARCH("土",E136)))</formula>
    </cfRule>
  </conditionalFormatting>
  <conditionalFormatting sqref="C136:AD137">
    <cfRule type="cellIs" dxfId="124" priority="81" operator="equal">
      <formula>"雨"</formula>
    </cfRule>
    <cfRule type="cellIs" dxfId="123" priority="82" operator="equal">
      <formula>"休"</formula>
    </cfRule>
  </conditionalFormatting>
  <conditionalFormatting sqref="C136:AD136">
    <cfRule type="containsText" dxfId="122" priority="79" operator="containsText" text="日">
      <formula>NOT(ISERROR(SEARCH("日",C136)))</formula>
    </cfRule>
    <cfRule type="containsText" dxfId="121" priority="80" operator="containsText" text="土">
      <formula>NOT(ISERROR(SEARCH("土",C136)))</formula>
    </cfRule>
  </conditionalFormatting>
  <conditionalFormatting sqref="E136:AD136">
    <cfRule type="containsText" dxfId="120" priority="77" operator="containsText" text="日">
      <formula>NOT(ISERROR(SEARCH("日",E136)))</formula>
    </cfRule>
    <cfRule type="containsText" dxfId="119" priority="78" operator="containsText" text="土">
      <formula>NOT(ISERROR(SEARCH("土",E136)))</formula>
    </cfRule>
  </conditionalFormatting>
  <conditionalFormatting sqref="C145:D145">
    <cfRule type="containsText" dxfId="118" priority="75" operator="containsText" text="日">
      <formula>NOT(ISERROR(SEARCH("日",C145)))</formula>
    </cfRule>
    <cfRule type="containsText" dxfId="117" priority="76" operator="containsText" text="土">
      <formula>NOT(ISERROR(SEARCH("土",C145)))</formula>
    </cfRule>
  </conditionalFormatting>
  <conditionalFormatting sqref="E145:AD145">
    <cfRule type="containsText" dxfId="116" priority="73" operator="containsText" text="日">
      <formula>NOT(ISERROR(SEARCH("日",E145)))</formula>
    </cfRule>
    <cfRule type="containsText" dxfId="115" priority="74" operator="containsText" text="土">
      <formula>NOT(ISERROR(SEARCH("土",E145)))</formula>
    </cfRule>
  </conditionalFormatting>
  <conditionalFormatting sqref="C145:AD146">
    <cfRule type="cellIs" dxfId="114" priority="71" operator="equal">
      <formula>"雨"</formula>
    </cfRule>
    <cfRule type="cellIs" dxfId="113" priority="72" operator="equal">
      <formula>"休"</formula>
    </cfRule>
  </conditionalFormatting>
  <conditionalFormatting sqref="C145:AD145">
    <cfRule type="containsText" dxfId="112" priority="69" operator="containsText" text="日">
      <formula>NOT(ISERROR(SEARCH("日",C145)))</formula>
    </cfRule>
    <cfRule type="containsText" dxfId="111" priority="70" operator="containsText" text="土">
      <formula>NOT(ISERROR(SEARCH("土",C145)))</formula>
    </cfRule>
  </conditionalFormatting>
  <conditionalFormatting sqref="E145:AD145">
    <cfRule type="containsText" dxfId="110" priority="67" operator="containsText" text="日">
      <formula>NOT(ISERROR(SEARCH("日",E145)))</formula>
    </cfRule>
    <cfRule type="containsText" dxfId="109" priority="68" operator="containsText" text="土">
      <formula>NOT(ISERROR(SEARCH("土",E145)))</formula>
    </cfRule>
  </conditionalFormatting>
  <conditionalFormatting sqref="C154:D154">
    <cfRule type="containsText" dxfId="108" priority="65" operator="containsText" text="日">
      <formula>NOT(ISERROR(SEARCH("日",C154)))</formula>
    </cfRule>
    <cfRule type="containsText" dxfId="107" priority="66" operator="containsText" text="土">
      <formula>NOT(ISERROR(SEARCH("土",C154)))</formula>
    </cfRule>
  </conditionalFormatting>
  <conditionalFormatting sqref="E154:AD154">
    <cfRule type="containsText" dxfId="106" priority="63" operator="containsText" text="日">
      <formula>NOT(ISERROR(SEARCH("日",E154)))</formula>
    </cfRule>
    <cfRule type="containsText" dxfId="105" priority="64" operator="containsText" text="土">
      <formula>NOT(ISERROR(SEARCH("土",E154)))</formula>
    </cfRule>
  </conditionalFormatting>
  <conditionalFormatting sqref="C154:AD155">
    <cfRule type="cellIs" dxfId="104" priority="61" operator="equal">
      <formula>"雨"</formula>
    </cfRule>
    <cfRule type="cellIs" dxfId="103" priority="62" operator="equal">
      <formula>"休"</formula>
    </cfRule>
  </conditionalFormatting>
  <conditionalFormatting sqref="C154:AD154">
    <cfRule type="containsText" dxfId="102" priority="59" operator="containsText" text="日">
      <formula>NOT(ISERROR(SEARCH("日",C154)))</formula>
    </cfRule>
    <cfRule type="containsText" dxfId="101" priority="60" operator="containsText" text="土">
      <formula>NOT(ISERROR(SEARCH("土",C154)))</formula>
    </cfRule>
  </conditionalFormatting>
  <conditionalFormatting sqref="E154:AD154">
    <cfRule type="containsText" dxfId="100" priority="57" operator="containsText" text="日">
      <formula>NOT(ISERROR(SEARCH("日",E154)))</formula>
    </cfRule>
    <cfRule type="containsText" dxfId="99" priority="58" operator="containsText" text="土">
      <formula>NOT(ISERROR(SEARCH("土",E154)))</formula>
    </cfRule>
  </conditionalFormatting>
  <conditionalFormatting sqref="C163:D163">
    <cfRule type="containsText" dxfId="98" priority="55" operator="containsText" text="日">
      <formula>NOT(ISERROR(SEARCH("日",C163)))</formula>
    </cfRule>
    <cfRule type="containsText" dxfId="97" priority="56" operator="containsText" text="土">
      <formula>NOT(ISERROR(SEARCH("土",C163)))</formula>
    </cfRule>
  </conditionalFormatting>
  <conditionalFormatting sqref="E163:AD163">
    <cfRule type="containsText" dxfId="96" priority="53" operator="containsText" text="日">
      <formula>NOT(ISERROR(SEARCH("日",E163)))</formula>
    </cfRule>
    <cfRule type="containsText" dxfId="95" priority="54" operator="containsText" text="土">
      <formula>NOT(ISERROR(SEARCH("土",E163)))</formula>
    </cfRule>
  </conditionalFormatting>
  <conditionalFormatting sqref="C163:AD164">
    <cfRule type="cellIs" dxfId="94" priority="51" operator="equal">
      <formula>"雨"</formula>
    </cfRule>
    <cfRule type="cellIs" dxfId="93" priority="52" operator="equal">
      <formula>"休"</formula>
    </cfRule>
  </conditionalFormatting>
  <conditionalFormatting sqref="C163:AD163">
    <cfRule type="containsText" dxfId="92" priority="49" operator="containsText" text="日">
      <formula>NOT(ISERROR(SEARCH("日",C163)))</formula>
    </cfRule>
    <cfRule type="containsText" dxfId="91" priority="50" operator="containsText" text="土">
      <formula>NOT(ISERROR(SEARCH("土",C163)))</formula>
    </cfRule>
  </conditionalFormatting>
  <conditionalFormatting sqref="E163:AD163">
    <cfRule type="containsText" dxfId="90" priority="47" operator="containsText" text="日">
      <formula>NOT(ISERROR(SEARCH("日",E163)))</formula>
    </cfRule>
    <cfRule type="containsText" dxfId="89" priority="48" operator="containsText" text="土">
      <formula>NOT(ISERROR(SEARCH("土",E163)))</formula>
    </cfRule>
  </conditionalFormatting>
  <conditionalFormatting sqref="C172:D172">
    <cfRule type="containsText" dxfId="88" priority="45" operator="containsText" text="日">
      <formula>NOT(ISERROR(SEARCH("日",C172)))</formula>
    </cfRule>
    <cfRule type="containsText" dxfId="87" priority="46" operator="containsText" text="土">
      <formula>NOT(ISERROR(SEARCH("土",C172)))</formula>
    </cfRule>
  </conditionalFormatting>
  <conditionalFormatting sqref="E172:AD172">
    <cfRule type="containsText" dxfId="86" priority="43" operator="containsText" text="日">
      <formula>NOT(ISERROR(SEARCH("日",E172)))</formula>
    </cfRule>
    <cfRule type="containsText" dxfId="85" priority="44" operator="containsText" text="土">
      <formula>NOT(ISERROR(SEARCH("土",E172)))</formula>
    </cfRule>
  </conditionalFormatting>
  <conditionalFormatting sqref="C172:AD173">
    <cfRule type="cellIs" dxfId="84" priority="41" operator="equal">
      <formula>"雨"</formula>
    </cfRule>
    <cfRule type="cellIs" dxfId="83" priority="42" operator="equal">
      <formula>"休"</formula>
    </cfRule>
  </conditionalFormatting>
  <conditionalFormatting sqref="C172:AD172">
    <cfRule type="containsText" dxfId="82" priority="39" operator="containsText" text="日">
      <formula>NOT(ISERROR(SEARCH("日",C172)))</formula>
    </cfRule>
    <cfRule type="containsText" dxfId="81" priority="40" operator="containsText" text="土">
      <formula>NOT(ISERROR(SEARCH("土",C172)))</formula>
    </cfRule>
  </conditionalFormatting>
  <conditionalFormatting sqref="E172:AD172">
    <cfRule type="containsText" dxfId="80" priority="37" operator="containsText" text="日">
      <formula>NOT(ISERROR(SEARCH("日",E172)))</formula>
    </cfRule>
    <cfRule type="containsText" dxfId="79" priority="38" operator="containsText" text="土">
      <formula>NOT(ISERROR(SEARCH("土",E172)))</formula>
    </cfRule>
  </conditionalFormatting>
  <conditionalFormatting sqref="C174:AD177">
    <cfRule type="cellIs" dxfId="78" priority="35" operator="equal">
      <formula>"雨"</formula>
    </cfRule>
    <cfRule type="cellIs" dxfId="77" priority="36" operator="equal">
      <formula>"休"</formula>
    </cfRule>
  </conditionalFormatting>
  <conditionalFormatting sqref="C165:AD168">
    <cfRule type="cellIs" dxfId="76" priority="33" operator="equal">
      <formula>"雨"</formula>
    </cfRule>
    <cfRule type="cellIs" dxfId="75" priority="34" operator="equal">
      <formula>"休"</formula>
    </cfRule>
  </conditionalFormatting>
  <conditionalFormatting sqref="C156:AD159">
    <cfRule type="cellIs" dxfId="74" priority="31" operator="equal">
      <formula>"雨"</formula>
    </cfRule>
    <cfRule type="cellIs" dxfId="73" priority="32" operator="equal">
      <formula>"休"</formula>
    </cfRule>
  </conditionalFormatting>
  <conditionalFormatting sqref="C147:AD150">
    <cfRule type="cellIs" dxfId="72" priority="29" operator="equal">
      <formula>"雨"</formula>
    </cfRule>
    <cfRule type="cellIs" dxfId="71" priority="30" operator="equal">
      <formula>"休"</formula>
    </cfRule>
  </conditionalFormatting>
  <conditionalFormatting sqref="C138:AD141">
    <cfRule type="cellIs" dxfId="70" priority="27" operator="equal">
      <formula>"雨"</formula>
    </cfRule>
    <cfRule type="cellIs" dxfId="69" priority="28" operator="equal">
      <formula>"休"</formula>
    </cfRule>
  </conditionalFormatting>
  <conditionalFormatting sqref="C129:AD132">
    <cfRule type="cellIs" dxfId="68" priority="25" operator="equal">
      <formula>"雨"</formula>
    </cfRule>
    <cfRule type="cellIs" dxfId="67" priority="26" operator="equal">
      <formula>"休"</formula>
    </cfRule>
  </conditionalFormatting>
  <conditionalFormatting sqref="C120:AD123">
    <cfRule type="cellIs" dxfId="66" priority="23" operator="equal">
      <formula>"雨"</formula>
    </cfRule>
    <cfRule type="cellIs" dxfId="65" priority="24" operator="equal">
      <formula>"休"</formula>
    </cfRule>
  </conditionalFormatting>
  <conditionalFormatting sqref="C111:AD114">
    <cfRule type="cellIs" dxfId="64" priority="21" operator="equal">
      <formula>"雨"</formula>
    </cfRule>
    <cfRule type="cellIs" dxfId="63" priority="22" operator="equal">
      <formula>"休"</formula>
    </cfRule>
  </conditionalFormatting>
  <conditionalFormatting sqref="C102:AD105">
    <cfRule type="cellIs" dxfId="62" priority="19" operator="equal">
      <formula>"雨"</formula>
    </cfRule>
    <cfRule type="cellIs" dxfId="61" priority="20" operator="equal">
      <formula>"休"</formula>
    </cfRule>
  </conditionalFormatting>
  <conditionalFormatting sqref="C85:AD88">
    <cfRule type="cellIs" dxfId="60" priority="17" operator="equal">
      <formula>"雨"</formula>
    </cfRule>
    <cfRule type="cellIs" dxfId="59" priority="18" operator="equal">
      <formula>"休"</formula>
    </cfRule>
  </conditionalFormatting>
  <conditionalFormatting sqref="C76:AD79">
    <cfRule type="cellIs" dxfId="58" priority="15" operator="equal">
      <formula>"雨"</formula>
    </cfRule>
    <cfRule type="cellIs" dxfId="57" priority="16" operator="equal">
      <formula>"休"</formula>
    </cfRule>
  </conditionalFormatting>
  <conditionalFormatting sqref="C67:AD70">
    <cfRule type="cellIs" dxfId="56" priority="13" operator="equal">
      <formula>"雨"</formula>
    </cfRule>
    <cfRule type="cellIs" dxfId="55" priority="14" operator="equal">
      <formula>"休"</formula>
    </cfRule>
  </conditionalFormatting>
  <conditionalFormatting sqref="C58:AD61">
    <cfRule type="cellIs" dxfId="54" priority="11" operator="equal">
      <formula>"雨"</formula>
    </cfRule>
    <cfRule type="cellIs" dxfId="53" priority="12" operator="equal">
      <formula>"休"</formula>
    </cfRule>
  </conditionalFormatting>
  <conditionalFormatting sqref="C49:AD52">
    <cfRule type="cellIs" dxfId="52" priority="9" operator="equal">
      <formula>"雨"</formula>
    </cfRule>
    <cfRule type="cellIs" dxfId="51" priority="10" operator="equal">
      <formula>"休"</formula>
    </cfRule>
  </conditionalFormatting>
  <conditionalFormatting sqref="C40:AD43">
    <cfRule type="cellIs" dxfId="50" priority="7" operator="equal">
      <formula>"雨"</formula>
    </cfRule>
    <cfRule type="cellIs" dxfId="49" priority="8" operator="equal">
      <formula>"休"</formula>
    </cfRule>
  </conditionalFormatting>
  <conditionalFormatting sqref="C31:AD34">
    <cfRule type="cellIs" dxfId="48" priority="5" operator="equal">
      <formula>"雨"</formula>
    </cfRule>
    <cfRule type="cellIs" dxfId="47" priority="6" operator="equal">
      <formula>"休"</formula>
    </cfRule>
  </conditionalFormatting>
  <conditionalFormatting sqref="C22:AD25">
    <cfRule type="cellIs" dxfId="46" priority="3" operator="equal">
      <formula>"雨"</formula>
    </cfRule>
    <cfRule type="cellIs" dxfId="45" priority="4" operator="equal">
      <formula>"休"</formula>
    </cfRule>
  </conditionalFormatting>
  <conditionalFormatting sqref="C13:AD16">
    <cfRule type="cellIs" dxfId="44" priority="1" operator="equal">
      <formula>"雨"</formula>
    </cfRule>
    <cfRule type="cellIs" dxfId="43" priority="2" operator="equal">
      <formula>"休"</formula>
    </cfRule>
  </conditionalFormatting>
  <dataValidations count="5">
    <dataValidation type="list" showInputMessage="1" showErrorMessage="1" sqref="AE69:AE70 AE15:AE16 AE60:AE61 AE78:AE79 AE51:AE52 AE42:AE43 AE33:AE34 AE24:AE25 AE87:AE88 AE158:AE159 AE104:AE105 AE149:AE150 AE167:AE168 AE140:AE141 AE131:AE132 AE122:AE123 AE113:AE114 AE176:AE177">
      <formula1>"　,休"</formula1>
    </dataValidation>
    <dataValidation type="list" showInputMessage="1" showErrorMessage="1" sqref="AE77 AE14 AE23 AE32 AE41 AE50 AE59 AE68 AE86 AE166 AE103 AE112 AE121 AE130 AE139 AE148 AE157 AE175">
      <formula1>"　,祝,中止"</formula1>
    </dataValidation>
    <dataValidation type="list" allowBlank="1" showInputMessage="1" showErrorMessage="1" sqref="C11:AD12 C56:AD57 C20:AD21 C29:AD30 C38:AD39 C47:AD48 C65:AD66 C74:AD75 C83:AD84 C100:AD101 C109:AD110 C118:AD119 C127:AD128 C136:AD137 C145:AD146 C154:AD155 C163:AD164 C172:AD173">
      <formula1>"中止,製作,夏休,冬休,その他"</formula1>
    </dataValidation>
    <dataValidation type="list" showInputMessage="1" showErrorMessage="1" sqref="C176:AD177 C167:AD168 C158:AD159 C149:AD150 C140:AD141 C131:AD132 C122:AD123 C113:AD114 C104:AD105 C87:AD88 C78:AD79 C69:AD70 C60:AD61 C51:AD52 C42:AD43 C33:AD34 C24:AD25 C15:AD16">
      <formula1>"休,雨"</formula1>
    </dataValidation>
    <dataValidation type="list" allowBlank="1" showInputMessage="1" showErrorMessage="1" sqref="C174:AD175 C165:AD166 C156:AD157 C147:AD148 C138:AD139 C129:AD130 C120:AD121 C111:AD112 C102:AD103 C85:AD86 C76:AD77 C67:AD68 C58:AD59 C49:AD50 C40:AD41 C31:AD32 C22:AD23 C13:AD14">
      <formula1>"休"</formula1>
    </dataValidation>
  </dataValidations>
  <pageMargins left="0.51181102362204722" right="0.11811023622047245" top="0.55118110236220474" bottom="0.35433070866141736" header="0.31496062992125984" footer="0.31496062992125984"/>
  <pageSetup paperSize="9" scale="7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AI89"/>
  <sheetViews>
    <sheetView view="pageBreakPreview" zoomScale="80" zoomScaleNormal="100" zoomScaleSheetLayoutView="80" workbookViewId="0"/>
  </sheetViews>
  <sheetFormatPr defaultColWidth="9" defaultRowHeight="13.2"/>
  <cols>
    <col min="1" max="1" width="2.109375" style="1457" customWidth="1"/>
    <col min="2" max="2" width="9.6640625" style="1458" customWidth="1"/>
    <col min="3" max="30" width="3.88671875" style="1458" customWidth="1"/>
    <col min="31" max="31" width="2" style="1458" customWidth="1"/>
    <col min="32" max="32" width="11.109375" style="1457" customWidth="1"/>
    <col min="33" max="33" width="6.44140625" style="1458" bestFit="1" customWidth="1"/>
    <col min="34" max="16384" width="9" style="1457"/>
  </cols>
  <sheetData>
    <row r="2" spans="1:35" ht="19.2">
      <c r="A2" s="1459" t="s">
        <v>1209</v>
      </c>
      <c r="B2" s="1459"/>
      <c r="AE2" s="1460"/>
      <c r="AG2" s="1461" t="s">
        <v>1210</v>
      </c>
    </row>
    <row r="3" spans="1:35" ht="13.5" customHeight="1">
      <c r="Q3" s="1457"/>
      <c r="S3" s="1462"/>
      <c r="T3" s="1463"/>
      <c r="U3" s="3901" t="s">
        <v>1182</v>
      </c>
      <c r="V3" s="3902"/>
      <c r="W3" s="3901" t="s">
        <v>1183</v>
      </c>
      <c r="X3" s="3902"/>
      <c r="Y3" s="3903" t="s">
        <v>1184</v>
      </c>
      <c r="Z3" s="3904"/>
      <c r="AB3" s="3905" t="s">
        <v>1185</v>
      </c>
      <c r="AC3" s="3903"/>
      <c r="AD3" s="3903"/>
      <c r="AE3" s="3903"/>
      <c r="AF3" s="3903"/>
      <c r="AG3" s="1464" t="s">
        <v>1186</v>
      </c>
    </row>
    <row r="4" spans="1:35" ht="13.5" customHeight="1" thickBot="1">
      <c r="B4" s="3906" t="s">
        <v>1187</v>
      </c>
      <c r="C4" s="3906"/>
      <c r="D4" s="3906"/>
      <c r="E4" s="3906"/>
      <c r="F4" s="1458" t="s">
        <v>1188</v>
      </c>
      <c r="G4" s="1465" t="s">
        <v>1211</v>
      </c>
      <c r="H4" s="1465"/>
      <c r="I4" s="1465"/>
      <c r="J4" s="1465"/>
      <c r="K4" s="1465"/>
      <c r="L4" s="1465"/>
      <c r="M4" s="1465"/>
      <c r="N4" s="1465"/>
      <c r="O4" s="1465"/>
      <c r="P4" s="1465"/>
      <c r="R4" s="1457"/>
      <c r="S4" s="3907" t="s">
        <v>1189</v>
      </c>
      <c r="T4" s="3908"/>
      <c r="U4" s="3909">
        <f>+AG11+AG20+AG29+AG38+AG47+AG56+AG65+AG74+AG83</f>
        <v>241</v>
      </c>
      <c r="V4" s="3910"/>
      <c r="W4" s="3911">
        <f>+AG12+AG21+AG30+AG39+AG48+AG57+AG66+AG75+AG84</f>
        <v>70</v>
      </c>
      <c r="X4" s="3908"/>
      <c r="Y4" s="3912">
        <f>+W4/U4</f>
        <v>0.29045643153526973</v>
      </c>
      <c r="Z4" s="3913"/>
      <c r="AB4" s="3914" t="s">
        <v>1190</v>
      </c>
      <c r="AC4" s="3915"/>
      <c r="AD4" s="3915"/>
      <c r="AE4" s="3915"/>
      <c r="AF4" s="3915"/>
      <c r="AG4" s="1466">
        <f>+AI4-W5</f>
        <v>10</v>
      </c>
      <c r="AI4" s="1467">
        <f>ROUNDUP(+U5*0.285,0)</f>
        <v>69</v>
      </c>
    </row>
    <row r="5" spans="1:35" ht="13.5" customHeight="1" thickBot="1">
      <c r="B5" s="3906" t="s">
        <v>1191</v>
      </c>
      <c r="C5" s="3906"/>
      <c r="D5" s="3906"/>
      <c r="E5" s="3906"/>
      <c r="F5" s="1458" t="s">
        <v>1188</v>
      </c>
      <c r="G5" s="3924">
        <v>43668</v>
      </c>
      <c r="H5" s="3925"/>
      <c r="I5" s="3925"/>
      <c r="J5" s="3926"/>
      <c r="R5" s="1457"/>
      <c r="S5" s="3927" t="s">
        <v>1192</v>
      </c>
      <c r="T5" s="3928"/>
      <c r="U5" s="3929">
        <f>+U4</f>
        <v>241</v>
      </c>
      <c r="V5" s="3930"/>
      <c r="W5" s="3931">
        <f>+AG14+AG23+AG32+AG41+AG50+AG59+AG68+AG77+AG86</f>
        <v>59</v>
      </c>
      <c r="X5" s="3928"/>
      <c r="Y5" s="3932">
        <f>+W5/U5</f>
        <v>0.24481327800829875</v>
      </c>
      <c r="Z5" s="3933"/>
      <c r="AB5" s="3916" t="s">
        <v>1193</v>
      </c>
      <c r="AC5" s="3917"/>
      <c r="AD5" s="3917"/>
      <c r="AE5" s="3917"/>
      <c r="AF5" s="3917"/>
      <c r="AG5" s="1466">
        <f>+AI5-W5</f>
        <v>2</v>
      </c>
      <c r="AI5" s="1467">
        <f>ROUNDUP(+U5*0.25,0)</f>
        <v>61</v>
      </c>
    </row>
    <row r="6" spans="1:35" ht="13.5" customHeight="1">
      <c r="B6" s="3918" t="s">
        <v>1194</v>
      </c>
      <c r="C6" s="3918"/>
      <c r="D6" s="3918"/>
      <c r="E6" s="3918"/>
      <c r="F6" s="1458" t="s">
        <v>1188</v>
      </c>
      <c r="G6" s="3919">
        <v>43917</v>
      </c>
      <c r="H6" s="3919"/>
      <c r="I6" s="3919"/>
      <c r="J6" s="3919"/>
      <c r="L6" s="3920" t="s">
        <v>1195</v>
      </c>
      <c r="M6" s="3920"/>
      <c r="N6" s="3920"/>
      <c r="O6" s="1458" t="s">
        <v>1188</v>
      </c>
      <c r="P6" s="3921">
        <f>+G6-G5+1</f>
        <v>250</v>
      </c>
      <c r="Q6" s="3921"/>
      <c r="R6" s="3921"/>
      <c r="AA6" s="1468"/>
      <c r="AB6" s="3922" t="s">
        <v>1196</v>
      </c>
      <c r="AC6" s="3923"/>
      <c r="AD6" s="3923"/>
      <c r="AE6" s="3923"/>
      <c r="AF6" s="3923"/>
      <c r="AG6" s="1469">
        <f>+AI6-W5</f>
        <v>-7</v>
      </c>
      <c r="AI6" s="1467">
        <f>ROUNDUP(+U5*0.214,0)</f>
        <v>52</v>
      </c>
    </row>
    <row r="7" spans="1:35" ht="13.5" customHeight="1">
      <c r="C7" s="1457"/>
      <c r="D7" s="1457"/>
      <c r="E7" s="1457"/>
      <c r="F7" s="1457"/>
      <c r="W7" s="1470"/>
      <c r="X7" s="1470"/>
      <c r="Y7" s="1470"/>
      <c r="Z7" s="1470"/>
      <c r="AA7" s="1470"/>
      <c r="AB7" s="1470"/>
      <c r="AC7" s="1470"/>
      <c r="AD7" s="1470"/>
      <c r="AE7" s="1470"/>
    </row>
    <row r="8" spans="1:35" ht="13.5" customHeight="1"/>
    <row r="9" spans="1:35">
      <c r="B9" s="1471" t="s">
        <v>1197</v>
      </c>
      <c r="C9" s="1472">
        <f>+G5</f>
        <v>43668</v>
      </c>
      <c r="D9" s="1473">
        <f>+C9+1</f>
        <v>43669</v>
      </c>
      <c r="E9" s="1473">
        <f t="shared" ref="E9:AD9" si="0">+D9+1</f>
        <v>43670</v>
      </c>
      <c r="F9" s="1473">
        <f t="shared" si="0"/>
        <v>43671</v>
      </c>
      <c r="G9" s="1473">
        <f t="shared" si="0"/>
        <v>43672</v>
      </c>
      <c r="H9" s="1473">
        <f t="shared" si="0"/>
        <v>43673</v>
      </c>
      <c r="I9" s="1473">
        <f t="shared" si="0"/>
        <v>43674</v>
      </c>
      <c r="J9" s="1473">
        <f t="shared" si="0"/>
        <v>43675</v>
      </c>
      <c r="K9" s="1473">
        <f t="shared" si="0"/>
        <v>43676</v>
      </c>
      <c r="L9" s="1473">
        <f t="shared" si="0"/>
        <v>43677</v>
      </c>
      <c r="M9" s="1473">
        <f t="shared" si="0"/>
        <v>43678</v>
      </c>
      <c r="N9" s="1473">
        <f t="shared" si="0"/>
        <v>43679</v>
      </c>
      <c r="O9" s="1473">
        <f t="shared" si="0"/>
        <v>43680</v>
      </c>
      <c r="P9" s="1473">
        <f t="shared" si="0"/>
        <v>43681</v>
      </c>
      <c r="Q9" s="1473">
        <f t="shared" si="0"/>
        <v>43682</v>
      </c>
      <c r="R9" s="1473">
        <f t="shared" si="0"/>
        <v>43683</v>
      </c>
      <c r="S9" s="1473">
        <f t="shared" si="0"/>
        <v>43684</v>
      </c>
      <c r="T9" s="1473">
        <f t="shared" si="0"/>
        <v>43685</v>
      </c>
      <c r="U9" s="1473">
        <f t="shared" si="0"/>
        <v>43686</v>
      </c>
      <c r="V9" s="1473">
        <f t="shared" si="0"/>
        <v>43687</v>
      </c>
      <c r="W9" s="1473">
        <f>+V9+1</f>
        <v>43688</v>
      </c>
      <c r="X9" s="1473">
        <f t="shared" si="0"/>
        <v>43689</v>
      </c>
      <c r="Y9" s="1473">
        <f t="shared" si="0"/>
        <v>43690</v>
      </c>
      <c r="Z9" s="1473">
        <f t="shared" si="0"/>
        <v>43691</v>
      </c>
      <c r="AA9" s="1473">
        <f>+Z9+1</f>
        <v>43692</v>
      </c>
      <c r="AB9" s="1473">
        <f t="shared" si="0"/>
        <v>43693</v>
      </c>
      <c r="AC9" s="1473">
        <f>+AB9+1</f>
        <v>43694</v>
      </c>
      <c r="AD9" s="1474">
        <f t="shared" si="0"/>
        <v>43695</v>
      </c>
      <c r="AE9" s="1475"/>
      <c r="AF9" s="3934">
        <v>1</v>
      </c>
      <c r="AG9" s="3935"/>
    </row>
    <row r="10" spans="1:35">
      <c r="B10" s="1476" t="s">
        <v>1198</v>
      </c>
      <c r="C10" s="1477" t="str">
        <f>TEXT(WEEKDAY(+C9),"aaa")</f>
        <v>月</v>
      </c>
      <c r="D10" s="1478" t="str">
        <f t="shared" ref="D10:AD10" si="1">TEXT(WEEKDAY(+D9),"aaa")</f>
        <v>火</v>
      </c>
      <c r="E10" s="1478" t="str">
        <f t="shared" si="1"/>
        <v>水</v>
      </c>
      <c r="F10" s="1478" t="str">
        <f t="shared" si="1"/>
        <v>木</v>
      </c>
      <c r="G10" s="1478" t="str">
        <f t="shared" si="1"/>
        <v>金</v>
      </c>
      <c r="H10" s="1478" t="str">
        <f t="shared" si="1"/>
        <v>土</v>
      </c>
      <c r="I10" s="1478" t="str">
        <f t="shared" si="1"/>
        <v>日</v>
      </c>
      <c r="J10" s="1478" t="str">
        <f t="shared" si="1"/>
        <v>月</v>
      </c>
      <c r="K10" s="1478" t="str">
        <f t="shared" si="1"/>
        <v>火</v>
      </c>
      <c r="L10" s="1478" t="str">
        <f t="shared" si="1"/>
        <v>水</v>
      </c>
      <c r="M10" s="1478" t="str">
        <f t="shared" si="1"/>
        <v>木</v>
      </c>
      <c r="N10" s="1478" t="str">
        <f t="shared" si="1"/>
        <v>金</v>
      </c>
      <c r="O10" s="1478" t="str">
        <f t="shared" si="1"/>
        <v>土</v>
      </c>
      <c r="P10" s="1478" t="str">
        <f t="shared" si="1"/>
        <v>日</v>
      </c>
      <c r="Q10" s="1478" t="str">
        <f t="shared" si="1"/>
        <v>月</v>
      </c>
      <c r="R10" s="1478" t="str">
        <f t="shared" si="1"/>
        <v>火</v>
      </c>
      <c r="S10" s="1478" t="str">
        <f t="shared" si="1"/>
        <v>水</v>
      </c>
      <c r="T10" s="1478" t="str">
        <f t="shared" si="1"/>
        <v>木</v>
      </c>
      <c r="U10" s="1478" t="str">
        <f t="shared" si="1"/>
        <v>金</v>
      </c>
      <c r="V10" s="1478" t="str">
        <f t="shared" si="1"/>
        <v>土</v>
      </c>
      <c r="W10" s="1478" t="str">
        <f t="shared" si="1"/>
        <v>日</v>
      </c>
      <c r="X10" s="1478" t="str">
        <f t="shared" si="1"/>
        <v>月</v>
      </c>
      <c r="Y10" s="1478" t="str">
        <f t="shared" si="1"/>
        <v>火</v>
      </c>
      <c r="Z10" s="1478" t="str">
        <f t="shared" si="1"/>
        <v>水</v>
      </c>
      <c r="AA10" s="1478" t="str">
        <f t="shared" si="1"/>
        <v>木</v>
      </c>
      <c r="AB10" s="1478" t="str">
        <f t="shared" si="1"/>
        <v>金</v>
      </c>
      <c r="AC10" s="1478" t="str">
        <f t="shared" si="1"/>
        <v>土</v>
      </c>
      <c r="AD10" s="1479" t="str">
        <f t="shared" si="1"/>
        <v>日</v>
      </c>
      <c r="AE10" s="1470"/>
      <c r="AF10" s="1480" t="s">
        <v>1199</v>
      </c>
      <c r="AG10" s="1464">
        <f>+COUNTA(C11:AD12)</f>
        <v>3</v>
      </c>
    </row>
    <row r="11" spans="1:35" ht="13.5" customHeight="1">
      <c r="B11" s="3936" t="s">
        <v>1200</v>
      </c>
      <c r="C11" s="3938"/>
      <c r="D11" s="3939"/>
      <c r="E11" s="3939"/>
      <c r="F11" s="3939"/>
      <c r="G11" s="3939"/>
      <c r="H11" s="3939"/>
      <c r="I11" s="3939"/>
      <c r="J11" s="3939"/>
      <c r="K11" s="3939"/>
      <c r="L11" s="3939"/>
      <c r="M11" s="3939"/>
      <c r="N11" s="3939"/>
      <c r="O11" s="3939"/>
      <c r="P11" s="3939"/>
      <c r="Q11" s="3939"/>
      <c r="R11" s="3939"/>
      <c r="S11" s="3939"/>
      <c r="T11" s="3939"/>
      <c r="U11" s="3939"/>
      <c r="V11" s="3939"/>
      <c r="W11" s="3939"/>
      <c r="X11" s="3939"/>
      <c r="Y11" s="3939" t="s">
        <v>1212</v>
      </c>
      <c r="Z11" s="3939" t="s">
        <v>1212</v>
      </c>
      <c r="AA11" s="3939" t="s">
        <v>1212</v>
      </c>
      <c r="AB11" s="3939"/>
      <c r="AC11" s="3939"/>
      <c r="AD11" s="3940"/>
      <c r="AE11" s="1470"/>
      <c r="AF11" s="1481" t="s">
        <v>1201</v>
      </c>
      <c r="AG11" s="1482">
        <f>COUNTA(C9:AD9)-AG10</f>
        <v>25</v>
      </c>
    </row>
    <row r="12" spans="1:35" ht="13.5" customHeight="1">
      <c r="B12" s="3937"/>
      <c r="C12" s="3938"/>
      <c r="D12" s="3939"/>
      <c r="E12" s="3939"/>
      <c r="F12" s="3939"/>
      <c r="G12" s="3939"/>
      <c r="H12" s="3939"/>
      <c r="I12" s="3939"/>
      <c r="J12" s="3939"/>
      <c r="K12" s="3939"/>
      <c r="L12" s="3939"/>
      <c r="M12" s="3939"/>
      <c r="N12" s="3939"/>
      <c r="O12" s="3939"/>
      <c r="P12" s="3939"/>
      <c r="Q12" s="3939"/>
      <c r="R12" s="3939"/>
      <c r="S12" s="3939"/>
      <c r="T12" s="3939"/>
      <c r="U12" s="3939"/>
      <c r="V12" s="3939"/>
      <c r="W12" s="3939"/>
      <c r="X12" s="3939"/>
      <c r="Y12" s="3939"/>
      <c r="Z12" s="3939"/>
      <c r="AA12" s="3939"/>
      <c r="AB12" s="3939"/>
      <c r="AC12" s="3939"/>
      <c r="AD12" s="3940"/>
      <c r="AE12" s="1470"/>
      <c r="AF12" s="1481" t="s">
        <v>1202</v>
      </c>
      <c r="AG12" s="1483">
        <f>+COUNTA(C13:AD14)</f>
        <v>9</v>
      </c>
    </row>
    <row r="13" spans="1:35" ht="13.5" customHeight="1">
      <c r="B13" s="3948" t="s">
        <v>1189</v>
      </c>
      <c r="C13" s="3950"/>
      <c r="D13" s="3939"/>
      <c r="E13" s="3939"/>
      <c r="F13" s="3939"/>
      <c r="G13" s="3939"/>
      <c r="H13" s="3939" t="s">
        <v>1213</v>
      </c>
      <c r="I13" s="3939" t="s">
        <v>1213</v>
      </c>
      <c r="J13" s="3939"/>
      <c r="K13" s="3939"/>
      <c r="L13" s="3939"/>
      <c r="M13" s="3939"/>
      <c r="N13" s="3939"/>
      <c r="O13" s="3939" t="s">
        <v>1213</v>
      </c>
      <c r="P13" s="3939" t="s">
        <v>1213</v>
      </c>
      <c r="Q13" s="3939"/>
      <c r="R13" s="3939"/>
      <c r="S13" s="3939"/>
      <c r="T13" s="3939"/>
      <c r="U13" s="3939"/>
      <c r="V13" s="3939" t="s">
        <v>1213</v>
      </c>
      <c r="W13" s="3939" t="s">
        <v>1213</v>
      </c>
      <c r="X13" s="3939" t="s">
        <v>1213</v>
      </c>
      <c r="Y13" s="3939"/>
      <c r="Z13" s="3939"/>
      <c r="AA13" s="3939"/>
      <c r="AB13" s="3939"/>
      <c r="AC13" s="3939" t="s">
        <v>1213</v>
      </c>
      <c r="AD13" s="3940" t="s">
        <v>1213</v>
      </c>
      <c r="AE13" s="1470"/>
      <c r="AF13" s="1481" t="s">
        <v>1203</v>
      </c>
      <c r="AG13" s="1484">
        <f>+AG12/AG11</f>
        <v>0.36</v>
      </c>
    </row>
    <row r="14" spans="1:35" ht="13.8" thickBot="1">
      <c r="B14" s="3949"/>
      <c r="C14" s="3950"/>
      <c r="D14" s="3939"/>
      <c r="E14" s="3939"/>
      <c r="F14" s="3939"/>
      <c r="G14" s="3939"/>
      <c r="H14" s="3939"/>
      <c r="I14" s="3939"/>
      <c r="J14" s="3939"/>
      <c r="K14" s="3939"/>
      <c r="L14" s="3939"/>
      <c r="M14" s="3939"/>
      <c r="N14" s="3939"/>
      <c r="O14" s="3939"/>
      <c r="P14" s="3939"/>
      <c r="Q14" s="3939"/>
      <c r="R14" s="3939"/>
      <c r="S14" s="3939"/>
      <c r="T14" s="3939"/>
      <c r="U14" s="3939"/>
      <c r="V14" s="3939"/>
      <c r="W14" s="3939"/>
      <c r="X14" s="3939"/>
      <c r="Y14" s="3947"/>
      <c r="Z14" s="3947"/>
      <c r="AA14" s="3947"/>
      <c r="AB14" s="3939"/>
      <c r="AC14" s="3939"/>
      <c r="AD14" s="3940"/>
      <c r="AE14" s="1470"/>
      <c r="AF14" s="1481" t="s">
        <v>1183</v>
      </c>
      <c r="AG14" s="1483">
        <f>+COUNTA(C15:AD16)</f>
        <v>9</v>
      </c>
    </row>
    <row r="15" spans="1:35">
      <c r="B15" s="3941" t="s">
        <v>1192</v>
      </c>
      <c r="C15" s="3943"/>
      <c r="D15" s="3945"/>
      <c r="E15" s="3945"/>
      <c r="F15" s="3945"/>
      <c r="G15" s="3945" t="s">
        <v>1213</v>
      </c>
      <c r="H15" s="3945"/>
      <c r="I15" s="3945" t="s">
        <v>1213</v>
      </c>
      <c r="J15" s="3945"/>
      <c r="K15" s="3945"/>
      <c r="L15" s="3945"/>
      <c r="M15" s="3945"/>
      <c r="N15" s="3945"/>
      <c r="O15" s="3945" t="s">
        <v>1213</v>
      </c>
      <c r="P15" s="3945" t="s">
        <v>1213</v>
      </c>
      <c r="Q15" s="3945"/>
      <c r="R15" s="3945"/>
      <c r="S15" s="3945"/>
      <c r="T15" s="3945"/>
      <c r="U15" s="3945"/>
      <c r="V15" s="3945" t="s">
        <v>1213</v>
      </c>
      <c r="W15" s="3945" t="s">
        <v>1213</v>
      </c>
      <c r="X15" s="3959" t="s">
        <v>1213</v>
      </c>
      <c r="Y15" s="3961"/>
      <c r="Z15" s="3963"/>
      <c r="AA15" s="3951"/>
      <c r="AB15" s="3953" t="s">
        <v>1213</v>
      </c>
      <c r="AC15" s="3945" t="s">
        <v>1213</v>
      </c>
      <c r="AD15" s="3955"/>
      <c r="AE15" s="1470"/>
      <c r="AF15" s="1485" t="s">
        <v>1204</v>
      </c>
      <c r="AG15" s="1486">
        <f>+AG14/AG11</f>
        <v>0.36</v>
      </c>
    </row>
    <row r="16" spans="1:35" ht="13.8" thickBot="1">
      <c r="B16" s="3942"/>
      <c r="C16" s="3944"/>
      <c r="D16" s="3946"/>
      <c r="E16" s="3946"/>
      <c r="F16" s="3946"/>
      <c r="G16" s="3946"/>
      <c r="H16" s="3946"/>
      <c r="I16" s="3946"/>
      <c r="J16" s="3946"/>
      <c r="K16" s="3946"/>
      <c r="L16" s="3946"/>
      <c r="M16" s="3946"/>
      <c r="N16" s="3946"/>
      <c r="O16" s="3946"/>
      <c r="P16" s="3946"/>
      <c r="Q16" s="3946"/>
      <c r="R16" s="3946"/>
      <c r="S16" s="3946"/>
      <c r="T16" s="3946"/>
      <c r="U16" s="3946"/>
      <c r="V16" s="3946"/>
      <c r="W16" s="3946"/>
      <c r="X16" s="3960"/>
      <c r="Y16" s="3962"/>
      <c r="Z16" s="3964"/>
      <c r="AA16" s="3952"/>
      <c r="AB16" s="3954"/>
      <c r="AC16" s="3946"/>
      <c r="AD16" s="3956"/>
      <c r="AE16" s="1470"/>
      <c r="AF16" s="1487"/>
      <c r="AG16" s="1488"/>
    </row>
    <row r="17" spans="2:33">
      <c r="C17" s="1489"/>
      <c r="D17" s="1489"/>
      <c r="E17" s="1489"/>
      <c r="F17" s="1489"/>
      <c r="G17" s="1489"/>
      <c r="H17" s="1489"/>
      <c r="I17" s="1489"/>
      <c r="J17" s="1489"/>
      <c r="K17" s="1489"/>
      <c r="L17" s="1489"/>
      <c r="M17" s="1489"/>
      <c r="N17" s="1489"/>
      <c r="O17" s="1489"/>
      <c r="P17" s="1489"/>
      <c r="Q17" s="1489"/>
      <c r="R17" s="1489"/>
      <c r="S17" s="1489"/>
      <c r="T17" s="1489"/>
      <c r="U17" s="1489"/>
      <c r="V17" s="1489"/>
      <c r="W17" s="1489"/>
      <c r="X17" s="1489"/>
      <c r="Y17" s="1489"/>
      <c r="Z17" s="1489"/>
      <c r="AA17" s="1489"/>
      <c r="AB17" s="1489"/>
      <c r="AC17" s="1489"/>
      <c r="AD17" s="1489"/>
    </row>
    <row r="18" spans="2:33">
      <c r="B18" s="1490" t="s">
        <v>1197</v>
      </c>
      <c r="C18" s="1491">
        <f>+AD9+1</f>
        <v>43696</v>
      </c>
      <c r="D18" s="1492">
        <f>+C18+1</f>
        <v>43697</v>
      </c>
      <c r="E18" s="1492">
        <f t="shared" ref="E18:AD18" si="2">+D18+1</f>
        <v>43698</v>
      </c>
      <c r="F18" s="1492">
        <f t="shared" si="2"/>
        <v>43699</v>
      </c>
      <c r="G18" s="1492">
        <f t="shared" si="2"/>
        <v>43700</v>
      </c>
      <c r="H18" s="1492">
        <f t="shared" si="2"/>
        <v>43701</v>
      </c>
      <c r="I18" s="1492">
        <f t="shared" si="2"/>
        <v>43702</v>
      </c>
      <c r="J18" s="1492">
        <f t="shared" si="2"/>
        <v>43703</v>
      </c>
      <c r="K18" s="1492">
        <f t="shared" si="2"/>
        <v>43704</v>
      </c>
      <c r="L18" s="1492">
        <f t="shared" si="2"/>
        <v>43705</v>
      </c>
      <c r="M18" s="1492">
        <f t="shared" si="2"/>
        <v>43706</v>
      </c>
      <c r="N18" s="1492">
        <f t="shared" si="2"/>
        <v>43707</v>
      </c>
      <c r="O18" s="1492">
        <f t="shared" si="2"/>
        <v>43708</v>
      </c>
      <c r="P18" s="1492">
        <f t="shared" si="2"/>
        <v>43709</v>
      </c>
      <c r="Q18" s="1492">
        <f t="shared" si="2"/>
        <v>43710</v>
      </c>
      <c r="R18" s="1492">
        <f t="shared" si="2"/>
        <v>43711</v>
      </c>
      <c r="S18" s="1492">
        <f t="shared" si="2"/>
        <v>43712</v>
      </c>
      <c r="T18" s="1492">
        <f t="shared" si="2"/>
        <v>43713</v>
      </c>
      <c r="U18" s="1492">
        <f t="shared" si="2"/>
        <v>43714</v>
      </c>
      <c r="V18" s="1492">
        <f t="shared" si="2"/>
        <v>43715</v>
      </c>
      <c r="W18" s="1492">
        <f>+V18+1</f>
        <v>43716</v>
      </c>
      <c r="X18" s="1492">
        <f t="shared" si="2"/>
        <v>43717</v>
      </c>
      <c r="Y18" s="1492">
        <f t="shared" si="2"/>
        <v>43718</v>
      </c>
      <c r="Z18" s="1492">
        <f t="shared" si="2"/>
        <v>43719</v>
      </c>
      <c r="AA18" s="1492">
        <f>+Z18+1</f>
        <v>43720</v>
      </c>
      <c r="AB18" s="1492">
        <f t="shared" si="2"/>
        <v>43721</v>
      </c>
      <c r="AC18" s="1492">
        <f>+AB18+1</f>
        <v>43722</v>
      </c>
      <c r="AD18" s="1493">
        <f t="shared" si="2"/>
        <v>43723</v>
      </c>
      <c r="AE18" s="1475"/>
      <c r="AF18" s="3934">
        <f>+AF9+1</f>
        <v>2</v>
      </c>
      <c r="AG18" s="3935"/>
    </row>
    <row r="19" spans="2:33">
      <c r="B19" s="1494" t="s">
        <v>1198</v>
      </c>
      <c r="C19" s="1495" t="str">
        <f>TEXT(WEEKDAY(+C18),"aaa")</f>
        <v>月</v>
      </c>
      <c r="D19" s="1496" t="str">
        <f t="shared" ref="D19:AD19" si="3">TEXT(WEEKDAY(+D18),"aaa")</f>
        <v>火</v>
      </c>
      <c r="E19" s="1496" t="str">
        <f t="shared" si="3"/>
        <v>水</v>
      </c>
      <c r="F19" s="1496" t="str">
        <f t="shared" si="3"/>
        <v>木</v>
      </c>
      <c r="G19" s="1496" t="str">
        <f t="shared" si="3"/>
        <v>金</v>
      </c>
      <c r="H19" s="1496" t="str">
        <f t="shared" si="3"/>
        <v>土</v>
      </c>
      <c r="I19" s="1496" t="str">
        <f t="shared" si="3"/>
        <v>日</v>
      </c>
      <c r="J19" s="1496" t="str">
        <f t="shared" si="3"/>
        <v>月</v>
      </c>
      <c r="K19" s="1496" t="str">
        <f t="shared" si="3"/>
        <v>火</v>
      </c>
      <c r="L19" s="1496" t="str">
        <f t="shared" si="3"/>
        <v>水</v>
      </c>
      <c r="M19" s="1496" t="str">
        <f t="shared" si="3"/>
        <v>木</v>
      </c>
      <c r="N19" s="1496" t="str">
        <f t="shared" si="3"/>
        <v>金</v>
      </c>
      <c r="O19" s="1496" t="str">
        <f t="shared" si="3"/>
        <v>土</v>
      </c>
      <c r="P19" s="1496" t="str">
        <f t="shared" si="3"/>
        <v>日</v>
      </c>
      <c r="Q19" s="1496" t="str">
        <f t="shared" si="3"/>
        <v>月</v>
      </c>
      <c r="R19" s="1496" t="str">
        <f t="shared" si="3"/>
        <v>火</v>
      </c>
      <c r="S19" s="1496" t="str">
        <f t="shared" si="3"/>
        <v>水</v>
      </c>
      <c r="T19" s="1496" t="str">
        <f t="shared" si="3"/>
        <v>木</v>
      </c>
      <c r="U19" s="1496" t="str">
        <f t="shared" si="3"/>
        <v>金</v>
      </c>
      <c r="V19" s="1496" t="str">
        <f t="shared" si="3"/>
        <v>土</v>
      </c>
      <c r="W19" s="1496" t="str">
        <f t="shared" si="3"/>
        <v>日</v>
      </c>
      <c r="X19" s="1496" t="str">
        <f t="shared" si="3"/>
        <v>月</v>
      </c>
      <c r="Y19" s="1496" t="str">
        <f t="shared" si="3"/>
        <v>火</v>
      </c>
      <c r="Z19" s="1496" t="str">
        <f t="shared" si="3"/>
        <v>水</v>
      </c>
      <c r="AA19" s="1496" t="str">
        <f t="shared" si="3"/>
        <v>木</v>
      </c>
      <c r="AB19" s="1496" t="str">
        <f t="shared" si="3"/>
        <v>金</v>
      </c>
      <c r="AC19" s="1496" t="str">
        <f t="shared" si="3"/>
        <v>土</v>
      </c>
      <c r="AD19" s="1497" t="str">
        <f t="shared" si="3"/>
        <v>日</v>
      </c>
      <c r="AE19" s="1470"/>
      <c r="AF19" s="1480" t="s">
        <v>1199</v>
      </c>
      <c r="AG19" s="1464">
        <f>+COUNTA(C20:AD21)</f>
        <v>0</v>
      </c>
    </row>
    <row r="20" spans="2:33" ht="13.5" customHeight="1">
      <c r="B20" s="3936" t="s">
        <v>1200</v>
      </c>
      <c r="C20" s="3957"/>
      <c r="D20" s="3958"/>
      <c r="E20" s="3958"/>
      <c r="F20" s="3958"/>
      <c r="G20" s="3958"/>
      <c r="H20" s="3958"/>
      <c r="I20" s="3958"/>
      <c r="J20" s="3958"/>
      <c r="K20" s="3958"/>
      <c r="L20" s="3958"/>
      <c r="M20" s="3958"/>
      <c r="N20" s="3958"/>
      <c r="O20" s="3958"/>
      <c r="P20" s="3958"/>
      <c r="Q20" s="3958"/>
      <c r="R20" s="3958"/>
      <c r="S20" s="3958"/>
      <c r="T20" s="3958"/>
      <c r="U20" s="3958"/>
      <c r="V20" s="3958"/>
      <c r="W20" s="3958"/>
      <c r="X20" s="3958"/>
      <c r="Y20" s="3958"/>
      <c r="Z20" s="3958"/>
      <c r="AA20" s="3958"/>
      <c r="AB20" s="3958"/>
      <c r="AC20" s="3958"/>
      <c r="AD20" s="3965"/>
      <c r="AE20" s="1470"/>
      <c r="AF20" s="1481" t="s">
        <v>1201</v>
      </c>
      <c r="AG20" s="1482">
        <f>COUNTA(C18:AD18)-AG19</f>
        <v>28</v>
      </c>
    </row>
    <row r="21" spans="2:33" ht="13.5" customHeight="1">
      <c r="B21" s="3937"/>
      <c r="C21" s="3957"/>
      <c r="D21" s="3958"/>
      <c r="E21" s="3958"/>
      <c r="F21" s="3958"/>
      <c r="G21" s="3958"/>
      <c r="H21" s="3958"/>
      <c r="I21" s="3958"/>
      <c r="J21" s="3958"/>
      <c r="K21" s="3958"/>
      <c r="L21" s="3958"/>
      <c r="M21" s="3958"/>
      <c r="N21" s="3958"/>
      <c r="O21" s="3958"/>
      <c r="P21" s="3958"/>
      <c r="Q21" s="3958"/>
      <c r="R21" s="3958"/>
      <c r="S21" s="3958"/>
      <c r="T21" s="3958"/>
      <c r="U21" s="3958"/>
      <c r="V21" s="3958"/>
      <c r="W21" s="3958"/>
      <c r="X21" s="3958"/>
      <c r="Y21" s="3958"/>
      <c r="Z21" s="3958"/>
      <c r="AA21" s="3958"/>
      <c r="AB21" s="3958"/>
      <c r="AC21" s="3958"/>
      <c r="AD21" s="3965"/>
      <c r="AE21" s="1470"/>
      <c r="AF21" s="1481" t="s">
        <v>1202</v>
      </c>
      <c r="AG21" s="1483">
        <f>+COUNTA(C22:AD23)</f>
        <v>8</v>
      </c>
    </row>
    <row r="22" spans="2:33" ht="13.5" customHeight="1">
      <c r="B22" s="3966" t="s">
        <v>1189</v>
      </c>
      <c r="C22" s="3968"/>
      <c r="D22" s="3958"/>
      <c r="E22" s="3958"/>
      <c r="F22" s="3958"/>
      <c r="G22" s="3958"/>
      <c r="H22" s="3958" t="s">
        <v>1213</v>
      </c>
      <c r="I22" s="3958" t="s">
        <v>1213</v>
      </c>
      <c r="J22" s="3958"/>
      <c r="K22" s="3958"/>
      <c r="L22" s="3958"/>
      <c r="M22" s="3958"/>
      <c r="N22" s="3958"/>
      <c r="O22" s="3958" t="s">
        <v>1213</v>
      </c>
      <c r="P22" s="3958" t="s">
        <v>1213</v>
      </c>
      <c r="Q22" s="3958"/>
      <c r="R22" s="3958"/>
      <c r="S22" s="3958"/>
      <c r="T22" s="3958"/>
      <c r="U22" s="3958"/>
      <c r="V22" s="3958" t="s">
        <v>1213</v>
      </c>
      <c r="W22" s="3958" t="s">
        <v>1213</v>
      </c>
      <c r="X22" s="3958"/>
      <c r="Y22" s="3958"/>
      <c r="Z22" s="3958"/>
      <c r="AA22" s="3958"/>
      <c r="AB22" s="3958"/>
      <c r="AC22" s="3958" t="s">
        <v>1213</v>
      </c>
      <c r="AD22" s="3965" t="s">
        <v>1213</v>
      </c>
      <c r="AE22" s="1470"/>
      <c r="AF22" s="1481" t="s">
        <v>1203</v>
      </c>
      <c r="AG22" s="1484">
        <f>+AG21/AG20</f>
        <v>0.2857142857142857</v>
      </c>
    </row>
    <row r="23" spans="2:33">
      <c r="B23" s="3967"/>
      <c r="C23" s="3968"/>
      <c r="D23" s="3958"/>
      <c r="E23" s="3958"/>
      <c r="F23" s="3958"/>
      <c r="G23" s="3958"/>
      <c r="H23" s="3958"/>
      <c r="I23" s="3958"/>
      <c r="J23" s="3958"/>
      <c r="K23" s="3958"/>
      <c r="L23" s="3958"/>
      <c r="M23" s="3958"/>
      <c r="N23" s="3958"/>
      <c r="O23" s="3958"/>
      <c r="P23" s="3958"/>
      <c r="Q23" s="3958"/>
      <c r="R23" s="3958"/>
      <c r="S23" s="3958"/>
      <c r="T23" s="3958"/>
      <c r="U23" s="3958"/>
      <c r="V23" s="3958"/>
      <c r="W23" s="3958"/>
      <c r="X23" s="3958"/>
      <c r="Y23" s="3958"/>
      <c r="Z23" s="3958"/>
      <c r="AA23" s="3958"/>
      <c r="AB23" s="3958"/>
      <c r="AC23" s="3958"/>
      <c r="AD23" s="3965"/>
      <c r="AE23" s="1470"/>
      <c r="AF23" s="1481" t="s">
        <v>1183</v>
      </c>
      <c r="AG23" s="1483">
        <f>+COUNTA(C24:AD25)</f>
        <v>8</v>
      </c>
    </row>
    <row r="24" spans="2:33">
      <c r="B24" s="3969" t="s">
        <v>1192</v>
      </c>
      <c r="C24" s="3971"/>
      <c r="D24" s="3973"/>
      <c r="E24" s="3973"/>
      <c r="F24" s="3973"/>
      <c r="G24" s="3973"/>
      <c r="H24" s="3973" t="s">
        <v>1213</v>
      </c>
      <c r="I24" s="3973" t="s">
        <v>1213</v>
      </c>
      <c r="J24" s="3973"/>
      <c r="K24" s="3973"/>
      <c r="L24" s="3973"/>
      <c r="M24" s="3973"/>
      <c r="N24" s="3973"/>
      <c r="O24" s="3973" t="s">
        <v>1213</v>
      </c>
      <c r="P24" s="3973" t="s">
        <v>1213</v>
      </c>
      <c r="Q24" s="3973"/>
      <c r="R24" s="3973"/>
      <c r="S24" s="3973"/>
      <c r="T24" s="3973"/>
      <c r="U24" s="3973"/>
      <c r="V24" s="3973" t="s">
        <v>1213</v>
      </c>
      <c r="W24" s="3973" t="s">
        <v>1213</v>
      </c>
      <c r="X24" s="3973"/>
      <c r="Y24" s="3973"/>
      <c r="Z24" s="3973"/>
      <c r="AA24" s="3973"/>
      <c r="AB24" s="3973"/>
      <c r="AC24" s="3973" t="s">
        <v>1213</v>
      </c>
      <c r="AD24" s="3975" t="s">
        <v>1213</v>
      </c>
      <c r="AE24" s="1470"/>
      <c r="AF24" s="1485" t="s">
        <v>1204</v>
      </c>
      <c r="AG24" s="1486">
        <f>+AG23/AG20</f>
        <v>0.2857142857142857</v>
      </c>
    </row>
    <row r="25" spans="2:33">
      <c r="B25" s="3970"/>
      <c r="C25" s="3972"/>
      <c r="D25" s="3974"/>
      <c r="E25" s="3974"/>
      <c r="F25" s="3974"/>
      <c r="G25" s="3974"/>
      <c r="H25" s="3974"/>
      <c r="I25" s="3974"/>
      <c r="J25" s="3974"/>
      <c r="K25" s="3974"/>
      <c r="L25" s="3974"/>
      <c r="M25" s="3974"/>
      <c r="N25" s="3974"/>
      <c r="O25" s="3974"/>
      <c r="P25" s="3974"/>
      <c r="Q25" s="3974"/>
      <c r="R25" s="3974"/>
      <c r="S25" s="3974"/>
      <c r="T25" s="3974"/>
      <c r="U25" s="3974"/>
      <c r="V25" s="3974"/>
      <c r="W25" s="3974"/>
      <c r="X25" s="3974"/>
      <c r="Y25" s="3974"/>
      <c r="Z25" s="3974"/>
      <c r="AA25" s="3974"/>
      <c r="AB25" s="3974"/>
      <c r="AC25" s="3974"/>
      <c r="AD25" s="3976"/>
      <c r="AE25" s="1470"/>
      <c r="AF25" s="1487"/>
      <c r="AG25" s="1488"/>
    </row>
    <row r="26" spans="2:33">
      <c r="C26" s="1489"/>
      <c r="D26" s="1489"/>
      <c r="E26" s="1489"/>
      <c r="F26" s="1489"/>
      <c r="G26" s="1489"/>
      <c r="H26" s="1489"/>
      <c r="I26" s="1489"/>
      <c r="J26" s="1489"/>
      <c r="K26" s="1489"/>
      <c r="L26" s="1489"/>
      <c r="M26" s="1489"/>
      <c r="N26" s="1489"/>
      <c r="O26" s="1489"/>
      <c r="P26" s="1489"/>
      <c r="Q26" s="1489"/>
      <c r="R26" s="1489"/>
      <c r="S26" s="1489"/>
      <c r="T26" s="1489"/>
      <c r="U26" s="1489"/>
      <c r="V26" s="1489"/>
      <c r="W26" s="1489"/>
      <c r="X26" s="1489"/>
      <c r="Y26" s="1489"/>
      <c r="Z26" s="1489"/>
      <c r="AA26" s="1489"/>
      <c r="AB26" s="1489"/>
      <c r="AC26" s="1489"/>
      <c r="AD26" s="1489"/>
    </row>
    <row r="27" spans="2:33">
      <c r="B27" s="1471" t="s">
        <v>1197</v>
      </c>
      <c r="C27" s="1472">
        <f>+AD18+1</f>
        <v>43724</v>
      </c>
      <c r="D27" s="1473">
        <f>+C27+1</f>
        <v>43725</v>
      </c>
      <c r="E27" s="1473">
        <f t="shared" ref="E27:AD27" si="4">+D27+1</f>
        <v>43726</v>
      </c>
      <c r="F27" s="1473">
        <f t="shared" si="4"/>
        <v>43727</v>
      </c>
      <c r="G27" s="1473">
        <f t="shared" si="4"/>
        <v>43728</v>
      </c>
      <c r="H27" s="1473">
        <f t="shared" si="4"/>
        <v>43729</v>
      </c>
      <c r="I27" s="1473">
        <f t="shared" si="4"/>
        <v>43730</v>
      </c>
      <c r="J27" s="1473">
        <f t="shared" si="4"/>
        <v>43731</v>
      </c>
      <c r="K27" s="1473">
        <f t="shared" si="4"/>
        <v>43732</v>
      </c>
      <c r="L27" s="1473">
        <f t="shared" si="4"/>
        <v>43733</v>
      </c>
      <c r="M27" s="1473">
        <f t="shared" si="4"/>
        <v>43734</v>
      </c>
      <c r="N27" s="1473">
        <f t="shared" si="4"/>
        <v>43735</v>
      </c>
      <c r="O27" s="1473">
        <f t="shared" si="4"/>
        <v>43736</v>
      </c>
      <c r="P27" s="1473">
        <f t="shared" si="4"/>
        <v>43737</v>
      </c>
      <c r="Q27" s="1473">
        <f t="shared" si="4"/>
        <v>43738</v>
      </c>
      <c r="R27" s="1473">
        <f t="shared" si="4"/>
        <v>43739</v>
      </c>
      <c r="S27" s="1473">
        <f t="shared" si="4"/>
        <v>43740</v>
      </c>
      <c r="T27" s="1473">
        <f t="shared" si="4"/>
        <v>43741</v>
      </c>
      <c r="U27" s="1473">
        <f t="shared" si="4"/>
        <v>43742</v>
      </c>
      <c r="V27" s="1473">
        <f t="shared" si="4"/>
        <v>43743</v>
      </c>
      <c r="W27" s="1473">
        <f>+V27+1</f>
        <v>43744</v>
      </c>
      <c r="X27" s="1473">
        <f t="shared" si="4"/>
        <v>43745</v>
      </c>
      <c r="Y27" s="1473">
        <f t="shared" si="4"/>
        <v>43746</v>
      </c>
      <c r="Z27" s="1473">
        <f t="shared" si="4"/>
        <v>43747</v>
      </c>
      <c r="AA27" s="1473">
        <f>+Z27+1</f>
        <v>43748</v>
      </c>
      <c r="AB27" s="1473">
        <f t="shared" si="4"/>
        <v>43749</v>
      </c>
      <c r="AC27" s="1473">
        <f>+AB27+1</f>
        <v>43750</v>
      </c>
      <c r="AD27" s="1474">
        <f t="shared" si="4"/>
        <v>43751</v>
      </c>
      <c r="AE27" s="1475"/>
      <c r="AF27" s="3934">
        <f>+AF18+1</f>
        <v>3</v>
      </c>
      <c r="AG27" s="3935"/>
    </row>
    <row r="28" spans="2:33">
      <c r="B28" s="1476" t="s">
        <v>1198</v>
      </c>
      <c r="C28" s="1477" t="str">
        <f>TEXT(WEEKDAY(+C27),"aaa")</f>
        <v>月</v>
      </c>
      <c r="D28" s="1478" t="str">
        <f t="shared" ref="D28:AD28" si="5">TEXT(WEEKDAY(+D27),"aaa")</f>
        <v>火</v>
      </c>
      <c r="E28" s="1478" t="str">
        <f t="shared" si="5"/>
        <v>水</v>
      </c>
      <c r="F28" s="1478" t="str">
        <f t="shared" si="5"/>
        <v>木</v>
      </c>
      <c r="G28" s="1478" t="str">
        <f t="shared" si="5"/>
        <v>金</v>
      </c>
      <c r="H28" s="1478" t="str">
        <f t="shared" si="5"/>
        <v>土</v>
      </c>
      <c r="I28" s="1478" t="str">
        <f t="shared" si="5"/>
        <v>日</v>
      </c>
      <c r="J28" s="1478" t="str">
        <f t="shared" si="5"/>
        <v>月</v>
      </c>
      <c r="K28" s="1478" t="str">
        <f t="shared" si="5"/>
        <v>火</v>
      </c>
      <c r="L28" s="1478" t="str">
        <f t="shared" si="5"/>
        <v>水</v>
      </c>
      <c r="M28" s="1478" t="str">
        <f t="shared" si="5"/>
        <v>木</v>
      </c>
      <c r="N28" s="1478" t="str">
        <f t="shared" si="5"/>
        <v>金</v>
      </c>
      <c r="O28" s="1478" t="str">
        <f t="shared" si="5"/>
        <v>土</v>
      </c>
      <c r="P28" s="1478" t="str">
        <f t="shared" si="5"/>
        <v>日</v>
      </c>
      <c r="Q28" s="1478" t="str">
        <f t="shared" si="5"/>
        <v>月</v>
      </c>
      <c r="R28" s="1478" t="str">
        <f t="shared" si="5"/>
        <v>火</v>
      </c>
      <c r="S28" s="1478" t="str">
        <f t="shared" si="5"/>
        <v>水</v>
      </c>
      <c r="T28" s="1478" t="str">
        <f t="shared" si="5"/>
        <v>木</v>
      </c>
      <c r="U28" s="1478" t="str">
        <f t="shared" si="5"/>
        <v>金</v>
      </c>
      <c r="V28" s="1478" t="str">
        <f t="shared" si="5"/>
        <v>土</v>
      </c>
      <c r="W28" s="1478" t="str">
        <f t="shared" si="5"/>
        <v>日</v>
      </c>
      <c r="X28" s="1478" t="str">
        <f t="shared" si="5"/>
        <v>月</v>
      </c>
      <c r="Y28" s="1478" t="str">
        <f t="shared" si="5"/>
        <v>火</v>
      </c>
      <c r="Z28" s="1478" t="str">
        <f t="shared" si="5"/>
        <v>水</v>
      </c>
      <c r="AA28" s="1478" t="str">
        <f t="shared" si="5"/>
        <v>木</v>
      </c>
      <c r="AB28" s="1478" t="str">
        <f t="shared" si="5"/>
        <v>金</v>
      </c>
      <c r="AC28" s="1478" t="str">
        <f t="shared" si="5"/>
        <v>土</v>
      </c>
      <c r="AD28" s="1479" t="str">
        <f t="shared" si="5"/>
        <v>日</v>
      </c>
      <c r="AE28" s="1470"/>
      <c r="AF28" s="1480" t="s">
        <v>1199</v>
      </c>
      <c r="AG28" s="1464">
        <f>+COUNTA(C29:AD30)</f>
        <v>0</v>
      </c>
    </row>
    <row r="29" spans="2:33" ht="13.5" customHeight="1">
      <c r="B29" s="3936" t="s">
        <v>1200</v>
      </c>
      <c r="C29" s="3938"/>
      <c r="D29" s="3939"/>
      <c r="E29" s="3939"/>
      <c r="F29" s="3939"/>
      <c r="G29" s="3939"/>
      <c r="H29" s="3939"/>
      <c r="I29" s="3939"/>
      <c r="J29" s="3939"/>
      <c r="K29" s="3939"/>
      <c r="L29" s="3939"/>
      <c r="M29" s="3939"/>
      <c r="N29" s="3939"/>
      <c r="O29" s="3939"/>
      <c r="P29" s="3939"/>
      <c r="Q29" s="3939"/>
      <c r="R29" s="3939"/>
      <c r="S29" s="3939"/>
      <c r="T29" s="3939"/>
      <c r="U29" s="3939"/>
      <c r="V29" s="3939"/>
      <c r="W29" s="3939"/>
      <c r="X29" s="3939"/>
      <c r="Y29" s="3939"/>
      <c r="Z29" s="3939"/>
      <c r="AA29" s="3939"/>
      <c r="AB29" s="3939"/>
      <c r="AC29" s="3939"/>
      <c r="AD29" s="3940"/>
      <c r="AE29" s="1470"/>
      <c r="AF29" s="1481" t="s">
        <v>1201</v>
      </c>
      <c r="AG29" s="1482">
        <f>COUNTA(C27:AD27)-AG28</f>
        <v>28</v>
      </c>
    </row>
    <row r="30" spans="2:33" ht="13.5" customHeight="1">
      <c r="B30" s="3937"/>
      <c r="C30" s="3938"/>
      <c r="D30" s="3939"/>
      <c r="E30" s="3939"/>
      <c r="F30" s="3939"/>
      <c r="G30" s="3939"/>
      <c r="H30" s="3939"/>
      <c r="I30" s="3939"/>
      <c r="J30" s="3939"/>
      <c r="K30" s="3939"/>
      <c r="L30" s="3939"/>
      <c r="M30" s="3939"/>
      <c r="N30" s="3939"/>
      <c r="O30" s="3939"/>
      <c r="P30" s="3939"/>
      <c r="Q30" s="3939"/>
      <c r="R30" s="3939"/>
      <c r="S30" s="3939"/>
      <c r="T30" s="3939"/>
      <c r="U30" s="3939"/>
      <c r="V30" s="3939"/>
      <c r="W30" s="3939"/>
      <c r="X30" s="3939"/>
      <c r="Y30" s="3939"/>
      <c r="Z30" s="3939"/>
      <c r="AA30" s="3939"/>
      <c r="AB30" s="3939"/>
      <c r="AC30" s="3939"/>
      <c r="AD30" s="3940"/>
      <c r="AE30" s="1470"/>
      <c r="AF30" s="1481" t="s">
        <v>1202</v>
      </c>
      <c r="AG30" s="1483">
        <f>+COUNTA(C31:AD32)</f>
        <v>8</v>
      </c>
    </row>
    <row r="31" spans="2:33" ht="13.5" customHeight="1">
      <c r="B31" s="3948" t="s">
        <v>1189</v>
      </c>
      <c r="C31" s="3950"/>
      <c r="D31" s="3939"/>
      <c r="E31" s="3939"/>
      <c r="F31" s="3939"/>
      <c r="G31" s="3939"/>
      <c r="H31" s="3939" t="s">
        <v>1213</v>
      </c>
      <c r="I31" s="3939" t="s">
        <v>1213</v>
      </c>
      <c r="J31" s="3939"/>
      <c r="K31" s="3939"/>
      <c r="L31" s="3939"/>
      <c r="M31" s="3939"/>
      <c r="N31" s="3939"/>
      <c r="O31" s="3939" t="s">
        <v>1213</v>
      </c>
      <c r="P31" s="3939" t="s">
        <v>1213</v>
      </c>
      <c r="Q31" s="3939"/>
      <c r="R31" s="3939"/>
      <c r="S31" s="3939"/>
      <c r="T31" s="3939"/>
      <c r="U31" s="3939"/>
      <c r="V31" s="3939" t="s">
        <v>1213</v>
      </c>
      <c r="W31" s="3939" t="s">
        <v>1213</v>
      </c>
      <c r="X31" s="3939"/>
      <c r="Y31" s="3939"/>
      <c r="Z31" s="3939"/>
      <c r="AA31" s="3939"/>
      <c r="AB31" s="3939"/>
      <c r="AC31" s="3939" t="s">
        <v>1213</v>
      </c>
      <c r="AD31" s="3940" t="s">
        <v>1213</v>
      </c>
      <c r="AE31" s="1470"/>
      <c r="AF31" s="1481" t="s">
        <v>1203</v>
      </c>
      <c r="AG31" s="1484">
        <f>+AG30/AG29</f>
        <v>0.2857142857142857</v>
      </c>
    </row>
    <row r="32" spans="2:33">
      <c r="B32" s="3949"/>
      <c r="C32" s="3950"/>
      <c r="D32" s="3939"/>
      <c r="E32" s="3939"/>
      <c r="F32" s="3939"/>
      <c r="G32" s="3939"/>
      <c r="H32" s="3939"/>
      <c r="I32" s="3939"/>
      <c r="J32" s="3939"/>
      <c r="K32" s="3939"/>
      <c r="L32" s="3939"/>
      <c r="M32" s="3939"/>
      <c r="N32" s="3939"/>
      <c r="O32" s="3939"/>
      <c r="P32" s="3939"/>
      <c r="Q32" s="3939"/>
      <c r="R32" s="3939"/>
      <c r="S32" s="3939"/>
      <c r="T32" s="3939"/>
      <c r="U32" s="3939"/>
      <c r="V32" s="3939"/>
      <c r="W32" s="3939"/>
      <c r="X32" s="3939"/>
      <c r="Y32" s="3939"/>
      <c r="Z32" s="3939"/>
      <c r="AA32" s="3939"/>
      <c r="AB32" s="3939"/>
      <c r="AC32" s="3939"/>
      <c r="AD32" s="3940"/>
      <c r="AE32" s="1470"/>
      <c r="AF32" s="1481" t="s">
        <v>1183</v>
      </c>
      <c r="AG32" s="1483">
        <f>+COUNTA(C33:AD34)</f>
        <v>7</v>
      </c>
    </row>
    <row r="33" spans="2:33">
      <c r="B33" s="3941" t="s">
        <v>1192</v>
      </c>
      <c r="C33" s="3943"/>
      <c r="D33" s="3945"/>
      <c r="E33" s="3945"/>
      <c r="F33" s="3945"/>
      <c r="G33" s="3945"/>
      <c r="H33" s="3945"/>
      <c r="I33" s="3945" t="s">
        <v>1213</v>
      </c>
      <c r="J33" s="3945"/>
      <c r="K33" s="3945"/>
      <c r="L33" s="3945"/>
      <c r="M33" s="3945"/>
      <c r="N33" s="3945"/>
      <c r="O33" s="3945"/>
      <c r="P33" s="3945" t="s">
        <v>1213</v>
      </c>
      <c r="Q33" s="3945" t="s">
        <v>1214</v>
      </c>
      <c r="R33" s="3945"/>
      <c r="S33" s="3945"/>
      <c r="T33" s="3945"/>
      <c r="U33" s="3945"/>
      <c r="V33" s="3945" t="s">
        <v>1213</v>
      </c>
      <c r="W33" s="3945" t="s">
        <v>1213</v>
      </c>
      <c r="X33" s="3945"/>
      <c r="Y33" s="3945"/>
      <c r="Z33" s="3945"/>
      <c r="AA33" s="3945"/>
      <c r="AB33" s="3945"/>
      <c r="AC33" s="3945" t="s">
        <v>1213</v>
      </c>
      <c r="AD33" s="3955" t="s">
        <v>1213</v>
      </c>
      <c r="AE33" s="1470"/>
      <c r="AF33" s="1485" t="s">
        <v>1204</v>
      </c>
      <c r="AG33" s="1486">
        <f>+AG32/AG29</f>
        <v>0.25</v>
      </c>
    </row>
    <row r="34" spans="2:33">
      <c r="B34" s="3942"/>
      <c r="C34" s="3944"/>
      <c r="D34" s="3946"/>
      <c r="E34" s="3946"/>
      <c r="F34" s="3946"/>
      <c r="G34" s="3946"/>
      <c r="H34" s="3946"/>
      <c r="I34" s="3946"/>
      <c r="J34" s="3946"/>
      <c r="K34" s="3946"/>
      <c r="L34" s="3946"/>
      <c r="M34" s="3946"/>
      <c r="N34" s="3946"/>
      <c r="O34" s="3946"/>
      <c r="P34" s="3946"/>
      <c r="Q34" s="3946"/>
      <c r="R34" s="3946"/>
      <c r="S34" s="3946"/>
      <c r="T34" s="3946"/>
      <c r="U34" s="3946"/>
      <c r="V34" s="3946"/>
      <c r="W34" s="3946"/>
      <c r="X34" s="3946"/>
      <c r="Y34" s="3946"/>
      <c r="Z34" s="3946"/>
      <c r="AA34" s="3946"/>
      <c r="AB34" s="3946"/>
      <c r="AC34" s="3946"/>
      <c r="AD34" s="3956"/>
      <c r="AE34" s="1470"/>
      <c r="AF34" s="1487"/>
      <c r="AG34" s="1488"/>
    </row>
    <row r="35" spans="2:33">
      <c r="C35" s="1489"/>
      <c r="D35" s="1489"/>
      <c r="E35" s="1489"/>
      <c r="F35" s="1489"/>
      <c r="G35" s="1489"/>
      <c r="H35" s="1489"/>
      <c r="I35" s="1489"/>
      <c r="J35" s="1489"/>
      <c r="K35" s="1489"/>
      <c r="L35" s="1489"/>
      <c r="M35" s="1489"/>
      <c r="N35" s="1489"/>
      <c r="O35" s="1489"/>
      <c r="P35" s="1489"/>
      <c r="Q35" s="1489"/>
      <c r="R35" s="1489"/>
      <c r="S35" s="1489"/>
      <c r="T35" s="1489"/>
      <c r="U35" s="1489"/>
      <c r="V35" s="1489"/>
      <c r="W35" s="1489"/>
      <c r="X35" s="1489"/>
      <c r="Y35" s="1489"/>
      <c r="Z35" s="1489"/>
      <c r="AA35" s="1489"/>
      <c r="AB35" s="1489"/>
      <c r="AC35" s="1489"/>
      <c r="AD35" s="1489"/>
    </row>
    <row r="36" spans="2:33">
      <c r="B36" s="1490" t="s">
        <v>1197</v>
      </c>
      <c r="C36" s="1491">
        <f>+AD27+1</f>
        <v>43752</v>
      </c>
      <c r="D36" s="1492">
        <f>+C36+1</f>
        <v>43753</v>
      </c>
      <c r="E36" s="1492">
        <f t="shared" ref="E36:AD36" si="6">+D36+1</f>
        <v>43754</v>
      </c>
      <c r="F36" s="1492">
        <f t="shared" si="6"/>
        <v>43755</v>
      </c>
      <c r="G36" s="1492">
        <f t="shared" si="6"/>
        <v>43756</v>
      </c>
      <c r="H36" s="1492">
        <f t="shared" si="6"/>
        <v>43757</v>
      </c>
      <c r="I36" s="1492">
        <f t="shared" si="6"/>
        <v>43758</v>
      </c>
      <c r="J36" s="1492">
        <f t="shared" si="6"/>
        <v>43759</v>
      </c>
      <c r="K36" s="1492">
        <f t="shared" si="6"/>
        <v>43760</v>
      </c>
      <c r="L36" s="1492">
        <f t="shared" si="6"/>
        <v>43761</v>
      </c>
      <c r="M36" s="1492">
        <f t="shared" si="6"/>
        <v>43762</v>
      </c>
      <c r="N36" s="1492">
        <f t="shared" si="6"/>
        <v>43763</v>
      </c>
      <c r="O36" s="1492">
        <f t="shared" si="6"/>
        <v>43764</v>
      </c>
      <c r="P36" s="1492">
        <f t="shared" si="6"/>
        <v>43765</v>
      </c>
      <c r="Q36" s="1492">
        <f t="shared" si="6"/>
        <v>43766</v>
      </c>
      <c r="R36" s="1492">
        <f t="shared" si="6"/>
        <v>43767</v>
      </c>
      <c r="S36" s="1492">
        <f t="shared" si="6"/>
        <v>43768</v>
      </c>
      <c r="T36" s="1492">
        <f t="shared" si="6"/>
        <v>43769</v>
      </c>
      <c r="U36" s="1492">
        <f t="shared" si="6"/>
        <v>43770</v>
      </c>
      <c r="V36" s="1492">
        <f t="shared" si="6"/>
        <v>43771</v>
      </c>
      <c r="W36" s="1492">
        <f>+V36+1</f>
        <v>43772</v>
      </c>
      <c r="X36" s="1492">
        <f t="shared" si="6"/>
        <v>43773</v>
      </c>
      <c r="Y36" s="1492">
        <f t="shared" si="6"/>
        <v>43774</v>
      </c>
      <c r="Z36" s="1492">
        <f t="shared" si="6"/>
        <v>43775</v>
      </c>
      <c r="AA36" s="1492">
        <f>+Z36+1</f>
        <v>43776</v>
      </c>
      <c r="AB36" s="1492">
        <f t="shared" si="6"/>
        <v>43777</v>
      </c>
      <c r="AC36" s="1492">
        <f>+AB36+1</f>
        <v>43778</v>
      </c>
      <c r="AD36" s="1493">
        <f t="shared" si="6"/>
        <v>43779</v>
      </c>
      <c r="AE36" s="1475"/>
      <c r="AF36" s="3934">
        <f>+AF27+1</f>
        <v>4</v>
      </c>
      <c r="AG36" s="3935"/>
    </row>
    <row r="37" spans="2:33">
      <c r="B37" s="1494" t="s">
        <v>1198</v>
      </c>
      <c r="C37" s="1495" t="str">
        <f>TEXT(WEEKDAY(+C36),"aaa")</f>
        <v>月</v>
      </c>
      <c r="D37" s="1496" t="str">
        <f t="shared" ref="D37:AD37" si="7">TEXT(WEEKDAY(+D36),"aaa")</f>
        <v>火</v>
      </c>
      <c r="E37" s="1496" t="str">
        <f t="shared" si="7"/>
        <v>水</v>
      </c>
      <c r="F37" s="1496" t="str">
        <f t="shared" si="7"/>
        <v>木</v>
      </c>
      <c r="G37" s="1496" t="str">
        <f t="shared" si="7"/>
        <v>金</v>
      </c>
      <c r="H37" s="1496" t="str">
        <f t="shared" si="7"/>
        <v>土</v>
      </c>
      <c r="I37" s="1496" t="str">
        <f t="shared" si="7"/>
        <v>日</v>
      </c>
      <c r="J37" s="1496" t="str">
        <f t="shared" si="7"/>
        <v>月</v>
      </c>
      <c r="K37" s="1496" t="str">
        <f t="shared" si="7"/>
        <v>火</v>
      </c>
      <c r="L37" s="1496" t="str">
        <f t="shared" si="7"/>
        <v>水</v>
      </c>
      <c r="M37" s="1496" t="str">
        <f t="shared" si="7"/>
        <v>木</v>
      </c>
      <c r="N37" s="1496" t="str">
        <f t="shared" si="7"/>
        <v>金</v>
      </c>
      <c r="O37" s="1496" t="str">
        <f t="shared" si="7"/>
        <v>土</v>
      </c>
      <c r="P37" s="1496" t="str">
        <f t="shared" si="7"/>
        <v>日</v>
      </c>
      <c r="Q37" s="1496" t="str">
        <f t="shared" si="7"/>
        <v>月</v>
      </c>
      <c r="R37" s="1496" t="str">
        <f t="shared" si="7"/>
        <v>火</v>
      </c>
      <c r="S37" s="1496" t="str">
        <f t="shared" si="7"/>
        <v>水</v>
      </c>
      <c r="T37" s="1496" t="str">
        <f t="shared" si="7"/>
        <v>木</v>
      </c>
      <c r="U37" s="1496" t="str">
        <f t="shared" si="7"/>
        <v>金</v>
      </c>
      <c r="V37" s="1496" t="str">
        <f t="shared" si="7"/>
        <v>土</v>
      </c>
      <c r="W37" s="1496" t="str">
        <f t="shared" si="7"/>
        <v>日</v>
      </c>
      <c r="X37" s="1496" t="str">
        <f t="shared" si="7"/>
        <v>月</v>
      </c>
      <c r="Y37" s="1496" t="str">
        <f t="shared" si="7"/>
        <v>火</v>
      </c>
      <c r="Z37" s="1496" t="str">
        <f t="shared" si="7"/>
        <v>水</v>
      </c>
      <c r="AA37" s="1496" t="str">
        <f t="shared" si="7"/>
        <v>木</v>
      </c>
      <c r="AB37" s="1496" t="str">
        <f t="shared" si="7"/>
        <v>金</v>
      </c>
      <c r="AC37" s="1496" t="str">
        <f t="shared" si="7"/>
        <v>土</v>
      </c>
      <c r="AD37" s="1497" t="str">
        <f t="shared" si="7"/>
        <v>日</v>
      </c>
      <c r="AE37" s="1470"/>
      <c r="AF37" s="1480" t="s">
        <v>1199</v>
      </c>
      <c r="AG37" s="1464">
        <f>+COUNTA(C38:AD39)</f>
        <v>0</v>
      </c>
    </row>
    <row r="38" spans="2:33" ht="13.5" customHeight="1">
      <c r="B38" s="3936" t="s">
        <v>1200</v>
      </c>
      <c r="C38" s="3957"/>
      <c r="D38" s="3958"/>
      <c r="E38" s="3958"/>
      <c r="F38" s="3958"/>
      <c r="G38" s="3958"/>
      <c r="H38" s="3958"/>
      <c r="I38" s="3958"/>
      <c r="J38" s="3958"/>
      <c r="K38" s="3958"/>
      <c r="L38" s="3958"/>
      <c r="M38" s="3958"/>
      <c r="N38" s="3958"/>
      <c r="O38" s="3958"/>
      <c r="P38" s="3958"/>
      <c r="Q38" s="3958"/>
      <c r="R38" s="3958"/>
      <c r="S38" s="3958"/>
      <c r="T38" s="3958"/>
      <c r="U38" s="3958"/>
      <c r="V38" s="3958"/>
      <c r="W38" s="3958"/>
      <c r="X38" s="3958"/>
      <c r="Y38" s="3958"/>
      <c r="Z38" s="3958"/>
      <c r="AA38" s="3958"/>
      <c r="AB38" s="3958"/>
      <c r="AC38" s="3958"/>
      <c r="AD38" s="3965"/>
      <c r="AE38" s="1470"/>
      <c r="AF38" s="1481" t="s">
        <v>1201</v>
      </c>
      <c r="AG38" s="1482">
        <f>COUNTA(C36:AD36)-AG37</f>
        <v>28</v>
      </c>
    </row>
    <row r="39" spans="2:33" ht="13.5" customHeight="1">
      <c r="B39" s="3937"/>
      <c r="C39" s="3957"/>
      <c r="D39" s="3958"/>
      <c r="E39" s="3958"/>
      <c r="F39" s="3958"/>
      <c r="G39" s="3958"/>
      <c r="H39" s="3958"/>
      <c r="I39" s="3958"/>
      <c r="J39" s="3958"/>
      <c r="K39" s="3958"/>
      <c r="L39" s="3958"/>
      <c r="M39" s="3958"/>
      <c r="N39" s="3958"/>
      <c r="O39" s="3958"/>
      <c r="P39" s="3958"/>
      <c r="Q39" s="3958"/>
      <c r="R39" s="3958"/>
      <c r="S39" s="3958"/>
      <c r="T39" s="3958"/>
      <c r="U39" s="3958"/>
      <c r="V39" s="3958"/>
      <c r="W39" s="3958"/>
      <c r="X39" s="3958"/>
      <c r="Y39" s="3958"/>
      <c r="Z39" s="3958"/>
      <c r="AA39" s="3958"/>
      <c r="AB39" s="3958"/>
      <c r="AC39" s="3958"/>
      <c r="AD39" s="3965"/>
      <c r="AE39" s="1470"/>
      <c r="AF39" s="1481" t="s">
        <v>1202</v>
      </c>
      <c r="AG39" s="1483">
        <f>+COUNTA(C40:AD41)</f>
        <v>8</v>
      </c>
    </row>
    <row r="40" spans="2:33" ht="13.5" customHeight="1">
      <c r="B40" s="3966" t="s">
        <v>1189</v>
      </c>
      <c r="C40" s="3968"/>
      <c r="D40" s="3958"/>
      <c r="E40" s="3958"/>
      <c r="F40" s="3958"/>
      <c r="G40" s="3958"/>
      <c r="H40" s="3958" t="s">
        <v>1213</v>
      </c>
      <c r="I40" s="3958" t="s">
        <v>1213</v>
      </c>
      <c r="J40" s="3958"/>
      <c r="K40" s="3958"/>
      <c r="L40" s="3958"/>
      <c r="M40" s="3958"/>
      <c r="N40" s="3958"/>
      <c r="O40" s="3958" t="s">
        <v>1213</v>
      </c>
      <c r="P40" s="3958" t="s">
        <v>1213</v>
      </c>
      <c r="Q40" s="3958"/>
      <c r="R40" s="3958"/>
      <c r="S40" s="3958"/>
      <c r="T40" s="3958"/>
      <c r="U40" s="3958"/>
      <c r="V40" s="3958" t="s">
        <v>1213</v>
      </c>
      <c r="W40" s="3958" t="s">
        <v>1213</v>
      </c>
      <c r="X40" s="3958"/>
      <c r="Y40" s="3958"/>
      <c r="Z40" s="3958"/>
      <c r="AA40" s="3958"/>
      <c r="AB40" s="3958"/>
      <c r="AC40" s="3958" t="s">
        <v>1213</v>
      </c>
      <c r="AD40" s="3965" t="s">
        <v>1213</v>
      </c>
      <c r="AE40" s="1470"/>
      <c r="AF40" s="1481" t="s">
        <v>1203</v>
      </c>
      <c r="AG40" s="1484">
        <f>+AG39/AG38</f>
        <v>0.2857142857142857</v>
      </c>
    </row>
    <row r="41" spans="2:33">
      <c r="B41" s="3967"/>
      <c r="C41" s="3968"/>
      <c r="D41" s="3958"/>
      <c r="E41" s="3958"/>
      <c r="F41" s="3958"/>
      <c r="G41" s="3958"/>
      <c r="H41" s="3958"/>
      <c r="I41" s="3958"/>
      <c r="J41" s="3958"/>
      <c r="K41" s="3958"/>
      <c r="L41" s="3958"/>
      <c r="M41" s="3958"/>
      <c r="N41" s="3958"/>
      <c r="O41" s="3958"/>
      <c r="P41" s="3958"/>
      <c r="Q41" s="3958"/>
      <c r="R41" s="3958"/>
      <c r="S41" s="3958"/>
      <c r="T41" s="3958"/>
      <c r="U41" s="3958"/>
      <c r="V41" s="3958"/>
      <c r="W41" s="3958"/>
      <c r="X41" s="3958"/>
      <c r="Y41" s="3958"/>
      <c r="Z41" s="3958"/>
      <c r="AA41" s="3958"/>
      <c r="AB41" s="3958"/>
      <c r="AC41" s="3958"/>
      <c r="AD41" s="3965"/>
      <c r="AE41" s="1470"/>
      <c r="AF41" s="1481" t="s">
        <v>1183</v>
      </c>
      <c r="AG41" s="1483">
        <f>+COUNTA(C42:AD43)</f>
        <v>5</v>
      </c>
    </row>
    <row r="42" spans="2:33">
      <c r="B42" s="3969" t="s">
        <v>1192</v>
      </c>
      <c r="C42" s="3971"/>
      <c r="D42" s="3973"/>
      <c r="E42" s="3973"/>
      <c r="F42" s="3973"/>
      <c r="G42" s="3973"/>
      <c r="H42" s="3973"/>
      <c r="I42" s="3973" t="s">
        <v>1213</v>
      </c>
      <c r="J42" s="3973"/>
      <c r="K42" s="3973"/>
      <c r="L42" s="3973"/>
      <c r="M42" s="3973"/>
      <c r="N42" s="3973"/>
      <c r="O42" s="3973"/>
      <c r="P42" s="3973" t="s">
        <v>1213</v>
      </c>
      <c r="Q42" s="3973"/>
      <c r="R42" s="3973"/>
      <c r="S42" s="3973"/>
      <c r="T42" s="3973"/>
      <c r="U42" s="3973"/>
      <c r="V42" s="3973"/>
      <c r="W42" s="3973" t="s">
        <v>1213</v>
      </c>
      <c r="X42" s="3973"/>
      <c r="Y42" s="3973"/>
      <c r="Z42" s="3973"/>
      <c r="AA42" s="3973"/>
      <c r="AB42" s="3973"/>
      <c r="AC42" s="3973" t="s">
        <v>1213</v>
      </c>
      <c r="AD42" s="3975" t="s">
        <v>1213</v>
      </c>
      <c r="AE42" s="1470"/>
      <c r="AF42" s="1485" t="s">
        <v>1204</v>
      </c>
      <c r="AG42" s="1486">
        <f>+AG41/AG38</f>
        <v>0.17857142857142858</v>
      </c>
    </row>
    <row r="43" spans="2:33">
      <c r="B43" s="3970"/>
      <c r="C43" s="3972"/>
      <c r="D43" s="3974"/>
      <c r="E43" s="3974"/>
      <c r="F43" s="3974"/>
      <c r="G43" s="3974"/>
      <c r="H43" s="3974"/>
      <c r="I43" s="3974"/>
      <c r="J43" s="3974"/>
      <c r="K43" s="3974"/>
      <c r="L43" s="3974"/>
      <c r="M43" s="3974"/>
      <c r="N43" s="3974"/>
      <c r="O43" s="3974"/>
      <c r="P43" s="3974"/>
      <c r="Q43" s="3974"/>
      <c r="R43" s="3974"/>
      <c r="S43" s="3974"/>
      <c r="T43" s="3974"/>
      <c r="U43" s="3974"/>
      <c r="V43" s="3974"/>
      <c r="W43" s="3974"/>
      <c r="X43" s="3974"/>
      <c r="Y43" s="3974"/>
      <c r="Z43" s="3974"/>
      <c r="AA43" s="3974"/>
      <c r="AB43" s="3974"/>
      <c r="AC43" s="3974"/>
      <c r="AD43" s="3976"/>
      <c r="AE43" s="1470"/>
      <c r="AF43" s="1487"/>
      <c r="AG43" s="1488"/>
    </row>
    <row r="44" spans="2:33">
      <c r="C44" s="1489"/>
      <c r="D44" s="1489"/>
      <c r="E44" s="1489"/>
      <c r="F44" s="1489"/>
      <c r="G44" s="1489"/>
      <c r="H44" s="1489"/>
      <c r="I44" s="1489"/>
      <c r="J44" s="1489"/>
      <c r="K44" s="1489"/>
      <c r="L44" s="1489"/>
      <c r="M44" s="1489"/>
      <c r="N44" s="1489"/>
      <c r="O44" s="1489"/>
      <c r="P44" s="1489"/>
      <c r="Q44" s="1489"/>
      <c r="R44" s="1489"/>
      <c r="S44" s="1489"/>
      <c r="T44" s="1489"/>
      <c r="U44" s="1489"/>
      <c r="V44" s="1489"/>
      <c r="W44" s="1489"/>
      <c r="X44" s="1489"/>
      <c r="Y44" s="1489"/>
      <c r="Z44" s="1489"/>
      <c r="AA44" s="1489"/>
      <c r="AB44" s="1489"/>
      <c r="AC44" s="1489"/>
      <c r="AD44" s="1489"/>
    </row>
    <row r="45" spans="2:33">
      <c r="B45" s="1471" t="s">
        <v>1197</v>
      </c>
      <c r="C45" s="1472">
        <f>+AD36+1</f>
        <v>43780</v>
      </c>
      <c r="D45" s="1473">
        <f>+C45+1</f>
        <v>43781</v>
      </c>
      <c r="E45" s="1473">
        <f t="shared" ref="E45:AD45" si="8">+D45+1</f>
        <v>43782</v>
      </c>
      <c r="F45" s="1473">
        <f t="shared" si="8"/>
        <v>43783</v>
      </c>
      <c r="G45" s="1473">
        <f t="shared" si="8"/>
        <v>43784</v>
      </c>
      <c r="H45" s="1473">
        <f t="shared" si="8"/>
        <v>43785</v>
      </c>
      <c r="I45" s="1473">
        <f t="shared" si="8"/>
        <v>43786</v>
      </c>
      <c r="J45" s="1473">
        <f t="shared" si="8"/>
        <v>43787</v>
      </c>
      <c r="K45" s="1473">
        <f t="shared" si="8"/>
        <v>43788</v>
      </c>
      <c r="L45" s="1473">
        <f t="shared" si="8"/>
        <v>43789</v>
      </c>
      <c r="M45" s="1473">
        <f t="shared" si="8"/>
        <v>43790</v>
      </c>
      <c r="N45" s="1473">
        <f t="shared" si="8"/>
        <v>43791</v>
      </c>
      <c r="O45" s="1473">
        <f t="shared" si="8"/>
        <v>43792</v>
      </c>
      <c r="P45" s="1473">
        <f t="shared" si="8"/>
        <v>43793</v>
      </c>
      <c r="Q45" s="1473">
        <f t="shared" si="8"/>
        <v>43794</v>
      </c>
      <c r="R45" s="1473">
        <f t="shared" si="8"/>
        <v>43795</v>
      </c>
      <c r="S45" s="1473">
        <f t="shared" si="8"/>
        <v>43796</v>
      </c>
      <c r="T45" s="1473">
        <f t="shared" si="8"/>
        <v>43797</v>
      </c>
      <c r="U45" s="1473">
        <f t="shared" si="8"/>
        <v>43798</v>
      </c>
      <c r="V45" s="1473">
        <f t="shared" si="8"/>
        <v>43799</v>
      </c>
      <c r="W45" s="1473">
        <f>+V45+1</f>
        <v>43800</v>
      </c>
      <c r="X45" s="1473">
        <f t="shared" si="8"/>
        <v>43801</v>
      </c>
      <c r="Y45" s="1473">
        <f t="shared" si="8"/>
        <v>43802</v>
      </c>
      <c r="Z45" s="1473">
        <f t="shared" si="8"/>
        <v>43803</v>
      </c>
      <c r="AA45" s="1473">
        <f>+Z45+1</f>
        <v>43804</v>
      </c>
      <c r="AB45" s="1473">
        <f t="shared" si="8"/>
        <v>43805</v>
      </c>
      <c r="AC45" s="1473">
        <f>+AB45+1</f>
        <v>43806</v>
      </c>
      <c r="AD45" s="1474">
        <f t="shared" si="8"/>
        <v>43807</v>
      </c>
      <c r="AE45" s="1475"/>
      <c r="AF45" s="3934">
        <f>+AF36+1</f>
        <v>5</v>
      </c>
      <c r="AG45" s="3935"/>
    </row>
    <row r="46" spans="2:33">
      <c r="B46" s="1476" t="s">
        <v>1198</v>
      </c>
      <c r="C46" s="1477" t="str">
        <f>TEXT(WEEKDAY(+C45),"aaa")</f>
        <v>月</v>
      </c>
      <c r="D46" s="1478" t="str">
        <f t="shared" ref="D46:AD46" si="9">TEXT(WEEKDAY(+D45),"aaa")</f>
        <v>火</v>
      </c>
      <c r="E46" s="1478" t="str">
        <f t="shared" si="9"/>
        <v>水</v>
      </c>
      <c r="F46" s="1478" t="str">
        <f t="shared" si="9"/>
        <v>木</v>
      </c>
      <c r="G46" s="1478" t="str">
        <f t="shared" si="9"/>
        <v>金</v>
      </c>
      <c r="H46" s="1478" t="str">
        <f t="shared" si="9"/>
        <v>土</v>
      </c>
      <c r="I46" s="1478" t="str">
        <f t="shared" si="9"/>
        <v>日</v>
      </c>
      <c r="J46" s="1478" t="str">
        <f t="shared" si="9"/>
        <v>月</v>
      </c>
      <c r="K46" s="1478" t="str">
        <f t="shared" si="9"/>
        <v>火</v>
      </c>
      <c r="L46" s="1478" t="str">
        <f t="shared" si="9"/>
        <v>水</v>
      </c>
      <c r="M46" s="1478" t="str">
        <f t="shared" si="9"/>
        <v>木</v>
      </c>
      <c r="N46" s="1478" t="str">
        <f t="shared" si="9"/>
        <v>金</v>
      </c>
      <c r="O46" s="1478" t="str">
        <f t="shared" si="9"/>
        <v>土</v>
      </c>
      <c r="P46" s="1478" t="str">
        <f t="shared" si="9"/>
        <v>日</v>
      </c>
      <c r="Q46" s="1478" t="str">
        <f t="shared" si="9"/>
        <v>月</v>
      </c>
      <c r="R46" s="1478" t="str">
        <f t="shared" si="9"/>
        <v>火</v>
      </c>
      <c r="S46" s="1478" t="str">
        <f t="shared" si="9"/>
        <v>水</v>
      </c>
      <c r="T46" s="1478" t="str">
        <f t="shared" si="9"/>
        <v>木</v>
      </c>
      <c r="U46" s="1478" t="str">
        <f t="shared" si="9"/>
        <v>金</v>
      </c>
      <c r="V46" s="1478" t="str">
        <f t="shared" si="9"/>
        <v>土</v>
      </c>
      <c r="W46" s="1478" t="str">
        <f t="shared" si="9"/>
        <v>日</v>
      </c>
      <c r="X46" s="1478" t="str">
        <f t="shared" si="9"/>
        <v>月</v>
      </c>
      <c r="Y46" s="1478" t="str">
        <f t="shared" si="9"/>
        <v>火</v>
      </c>
      <c r="Z46" s="1478" t="str">
        <f t="shared" si="9"/>
        <v>水</v>
      </c>
      <c r="AA46" s="1478" t="str">
        <f t="shared" si="9"/>
        <v>木</v>
      </c>
      <c r="AB46" s="1478" t="str">
        <f t="shared" si="9"/>
        <v>金</v>
      </c>
      <c r="AC46" s="1478" t="str">
        <f t="shared" si="9"/>
        <v>土</v>
      </c>
      <c r="AD46" s="1479" t="str">
        <f t="shared" si="9"/>
        <v>日</v>
      </c>
      <c r="AE46" s="1470"/>
      <c r="AF46" s="1480" t="s">
        <v>1199</v>
      </c>
      <c r="AG46" s="1464">
        <f>+COUNTA(C47:AD48)</f>
        <v>0</v>
      </c>
    </row>
    <row r="47" spans="2:33" ht="13.5" customHeight="1">
      <c r="B47" s="3936" t="s">
        <v>1200</v>
      </c>
      <c r="C47" s="3938"/>
      <c r="D47" s="3939"/>
      <c r="E47" s="3939"/>
      <c r="F47" s="3939"/>
      <c r="G47" s="3939"/>
      <c r="H47" s="3939"/>
      <c r="I47" s="3939"/>
      <c r="J47" s="3939"/>
      <c r="K47" s="3939"/>
      <c r="L47" s="3939"/>
      <c r="M47" s="3939"/>
      <c r="N47" s="3939"/>
      <c r="O47" s="3939"/>
      <c r="P47" s="3939"/>
      <c r="Q47" s="3939"/>
      <c r="R47" s="3939"/>
      <c r="S47" s="3939"/>
      <c r="T47" s="3939"/>
      <c r="U47" s="3939"/>
      <c r="V47" s="3939"/>
      <c r="W47" s="3939"/>
      <c r="X47" s="3939"/>
      <c r="Y47" s="3939"/>
      <c r="Z47" s="3939"/>
      <c r="AA47" s="3939"/>
      <c r="AB47" s="3939"/>
      <c r="AC47" s="3939"/>
      <c r="AD47" s="3940"/>
      <c r="AE47" s="1470"/>
      <c r="AF47" s="1481" t="s">
        <v>1201</v>
      </c>
      <c r="AG47" s="1482">
        <f>COUNTA(C45:AD45)-AG46</f>
        <v>28</v>
      </c>
    </row>
    <row r="48" spans="2:33" ht="13.5" customHeight="1">
      <c r="B48" s="3937"/>
      <c r="C48" s="3938"/>
      <c r="D48" s="3939"/>
      <c r="E48" s="3939"/>
      <c r="F48" s="3939"/>
      <c r="G48" s="3939"/>
      <c r="H48" s="3939"/>
      <c r="I48" s="3939"/>
      <c r="J48" s="3939"/>
      <c r="K48" s="3939"/>
      <c r="L48" s="3939"/>
      <c r="M48" s="3939"/>
      <c r="N48" s="3939"/>
      <c r="O48" s="3939"/>
      <c r="P48" s="3939"/>
      <c r="Q48" s="3939"/>
      <c r="R48" s="3939"/>
      <c r="S48" s="3939"/>
      <c r="T48" s="3939"/>
      <c r="U48" s="3939"/>
      <c r="V48" s="3939"/>
      <c r="W48" s="3939"/>
      <c r="X48" s="3939"/>
      <c r="Y48" s="3939"/>
      <c r="Z48" s="3939"/>
      <c r="AA48" s="3939"/>
      <c r="AB48" s="3939"/>
      <c r="AC48" s="3939"/>
      <c r="AD48" s="3940"/>
      <c r="AE48" s="1470"/>
      <c r="AF48" s="1481" t="s">
        <v>1202</v>
      </c>
      <c r="AG48" s="1483">
        <f>+COUNTA(C49:AD50)</f>
        <v>8</v>
      </c>
    </row>
    <row r="49" spans="2:33" ht="13.5" customHeight="1">
      <c r="B49" s="3948" t="s">
        <v>1189</v>
      </c>
      <c r="C49" s="3950"/>
      <c r="D49" s="3939"/>
      <c r="E49" s="3939"/>
      <c r="F49" s="3939"/>
      <c r="G49" s="3939"/>
      <c r="H49" s="3939" t="s">
        <v>1213</v>
      </c>
      <c r="I49" s="3939" t="s">
        <v>1213</v>
      </c>
      <c r="J49" s="3939"/>
      <c r="K49" s="3939"/>
      <c r="L49" s="3939"/>
      <c r="M49" s="3939"/>
      <c r="N49" s="3939"/>
      <c r="O49" s="3939" t="s">
        <v>1213</v>
      </c>
      <c r="P49" s="3939" t="s">
        <v>1213</v>
      </c>
      <c r="Q49" s="3939"/>
      <c r="R49" s="3939"/>
      <c r="S49" s="3939"/>
      <c r="T49" s="3939"/>
      <c r="U49" s="3939"/>
      <c r="V49" s="3939" t="s">
        <v>1213</v>
      </c>
      <c r="W49" s="3939" t="s">
        <v>1213</v>
      </c>
      <c r="X49" s="3939"/>
      <c r="Y49" s="3939"/>
      <c r="Z49" s="3939"/>
      <c r="AA49" s="3939"/>
      <c r="AB49" s="3939"/>
      <c r="AC49" s="3939" t="s">
        <v>1213</v>
      </c>
      <c r="AD49" s="3940" t="s">
        <v>1213</v>
      </c>
      <c r="AE49" s="1470"/>
      <c r="AF49" s="1481" t="s">
        <v>1203</v>
      </c>
      <c r="AG49" s="1484">
        <f>+AG48/AG47</f>
        <v>0.2857142857142857</v>
      </c>
    </row>
    <row r="50" spans="2:33">
      <c r="B50" s="3949"/>
      <c r="C50" s="3950"/>
      <c r="D50" s="3939"/>
      <c r="E50" s="3939"/>
      <c r="F50" s="3939"/>
      <c r="G50" s="3939"/>
      <c r="H50" s="3939"/>
      <c r="I50" s="3939"/>
      <c r="J50" s="3939"/>
      <c r="K50" s="3939"/>
      <c r="L50" s="3939"/>
      <c r="M50" s="3939"/>
      <c r="N50" s="3939"/>
      <c r="O50" s="3939"/>
      <c r="P50" s="3939"/>
      <c r="Q50" s="3939"/>
      <c r="R50" s="3939"/>
      <c r="S50" s="3939"/>
      <c r="T50" s="3939"/>
      <c r="U50" s="3939"/>
      <c r="V50" s="3939"/>
      <c r="W50" s="3939"/>
      <c r="X50" s="3939"/>
      <c r="Y50" s="3939"/>
      <c r="Z50" s="3939"/>
      <c r="AA50" s="3939"/>
      <c r="AB50" s="3939"/>
      <c r="AC50" s="3939"/>
      <c r="AD50" s="3940"/>
      <c r="AE50" s="1470"/>
      <c r="AF50" s="1481" t="s">
        <v>1183</v>
      </c>
      <c r="AG50" s="1483">
        <f>+COUNTA(C51:AD52)</f>
        <v>6</v>
      </c>
    </row>
    <row r="51" spans="2:33">
      <c r="B51" s="3941" t="s">
        <v>1192</v>
      </c>
      <c r="C51" s="3943"/>
      <c r="D51" s="3945"/>
      <c r="E51" s="3945"/>
      <c r="F51" s="3945"/>
      <c r="G51" s="3945"/>
      <c r="H51" s="3945"/>
      <c r="I51" s="3945" t="s">
        <v>1213</v>
      </c>
      <c r="J51" s="3945"/>
      <c r="K51" s="3945"/>
      <c r="L51" s="3945"/>
      <c r="M51" s="3945"/>
      <c r="N51" s="3945"/>
      <c r="O51" s="3945"/>
      <c r="P51" s="3945" t="s">
        <v>1213</v>
      </c>
      <c r="Q51" s="3945"/>
      <c r="R51" s="3945"/>
      <c r="S51" s="3945" t="s">
        <v>1214</v>
      </c>
      <c r="T51" s="3945"/>
      <c r="U51" s="3945"/>
      <c r="V51" s="3945"/>
      <c r="W51" s="3945" t="s">
        <v>1213</v>
      </c>
      <c r="X51" s="3945"/>
      <c r="Y51" s="3945"/>
      <c r="Z51" s="3945"/>
      <c r="AA51" s="3945"/>
      <c r="AB51" s="3945"/>
      <c r="AC51" s="3945" t="s">
        <v>1213</v>
      </c>
      <c r="AD51" s="3955" t="s">
        <v>1213</v>
      </c>
      <c r="AE51" s="1470"/>
      <c r="AF51" s="1485" t="s">
        <v>1204</v>
      </c>
      <c r="AG51" s="1486">
        <f>+AG50/AG47</f>
        <v>0.21428571428571427</v>
      </c>
    </row>
    <row r="52" spans="2:33">
      <c r="B52" s="3942"/>
      <c r="C52" s="3944"/>
      <c r="D52" s="3946"/>
      <c r="E52" s="3946"/>
      <c r="F52" s="3946"/>
      <c r="G52" s="3946"/>
      <c r="H52" s="3946"/>
      <c r="I52" s="3946"/>
      <c r="J52" s="3946"/>
      <c r="K52" s="3946"/>
      <c r="L52" s="3946"/>
      <c r="M52" s="3946"/>
      <c r="N52" s="3946"/>
      <c r="O52" s="3946"/>
      <c r="P52" s="3946"/>
      <c r="Q52" s="3946"/>
      <c r="R52" s="3946"/>
      <c r="S52" s="3946"/>
      <c r="T52" s="3946"/>
      <c r="U52" s="3946"/>
      <c r="V52" s="3946"/>
      <c r="W52" s="3946"/>
      <c r="X52" s="3946"/>
      <c r="Y52" s="3946"/>
      <c r="Z52" s="3946"/>
      <c r="AA52" s="3946"/>
      <c r="AB52" s="3946"/>
      <c r="AC52" s="3946"/>
      <c r="AD52" s="3956"/>
      <c r="AE52" s="1470"/>
      <c r="AF52" s="1487"/>
      <c r="AG52" s="1488"/>
    </row>
    <row r="53" spans="2:33">
      <c r="C53" s="1489"/>
      <c r="D53" s="1489"/>
      <c r="E53" s="1489"/>
      <c r="F53" s="1489"/>
      <c r="G53" s="1489"/>
      <c r="H53" s="1489"/>
      <c r="I53" s="1489"/>
      <c r="J53" s="1489"/>
      <c r="K53" s="1489"/>
      <c r="L53" s="1489"/>
      <c r="M53" s="1489"/>
      <c r="N53" s="1489"/>
      <c r="O53" s="1489"/>
      <c r="P53" s="1489"/>
      <c r="Q53" s="1489"/>
      <c r="R53" s="1489"/>
      <c r="S53" s="1489"/>
      <c r="T53" s="1489"/>
      <c r="U53" s="1489"/>
      <c r="V53" s="1489"/>
      <c r="W53" s="1489"/>
      <c r="X53" s="1489"/>
      <c r="Y53" s="1489"/>
      <c r="Z53" s="1489"/>
      <c r="AA53" s="1489"/>
      <c r="AB53" s="1489"/>
      <c r="AC53" s="1489"/>
      <c r="AD53" s="1489"/>
    </row>
    <row r="54" spans="2:33">
      <c r="B54" s="1490" t="s">
        <v>1197</v>
      </c>
      <c r="C54" s="1491">
        <f>+AD45+1</f>
        <v>43808</v>
      </c>
      <c r="D54" s="1492">
        <f>+C54+1</f>
        <v>43809</v>
      </c>
      <c r="E54" s="1492">
        <f t="shared" ref="E54:AD54" si="10">+D54+1</f>
        <v>43810</v>
      </c>
      <c r="F54" s="1492">
        <f t="shared" si="10"/>
        <v>43811</v>
      </c>
      <c r="G54" s="1492">
        <f t="shared" si="10"/>
        <v>43812</v>
      </c>
      <c r="H54" s="1492">
        <f t="shared" si="10"/>
        <v>43813</v>
      </c>
      <c r="I54" s="1492">
        <f t="shared" si="10"/>
        <v>43814</v>
      </c>
      <c r="J54" s="1492">
        <f t="shared" si="10"/>
        <v>43815</v>
      </c>
      <c r="K54" s="1492">
        <f t="shared" si="10"/>
        <v>43816</v>
      </c>
      <c r="L54" s="1492">
        <f t="shared" si="10"/>
        <v>43817</v>
      </c>
      <c r="M54" s="1492">
        <f t="shared" si="10"/>
        <v>43818</v>
      </c>
      <c r="N54" s="1492">
        <f t="shared" si="10"/>
        <v>43819</v>
      </c>
      <c r="O54" s="1492">
        <f t="shared" si="10"/>
        <v>43820</v>
      </c>
      <c r="P54" s="1492">
        <f t="shared" si="10"/>
        <v>43821</v>
      </c>
      <c r="Q54" s="1492">
        <f t="shared" si="10"/>
        <v>43822</v>
      </c>
      <c r="R54" s="1492">
        <f t="shared" si="10"/>
        <v>43823</v>
      </c>
      <c r="S54" s="1492">
        <f t="shared" si="10"/>
        <v>43824</v>
      </c>
      <c r="T54" s="1492">
        <f t="shared" si="10"/>
        <v>43825</v>
      </c>
      <c r="U54" s="1492">
        <f t="shared" si="10"/>
        <v>43826</v>
      </c>
      <c r="V54" s="1492">
        <f t="shared" si="10"/>
        <v>43827</v>
      </c>
      <c r="W54" s="1492">
        <f>+V54+1</f>
        <v>43828</v>
      </c>
      <c r="X54" s="1492">
        <f t="shared" si="10"/>
        <v>43829</v>
      </c>
      <c r="Y54" s="1492">
        <f t="shared" si="10"/>
        <v>43830</v>
      </c>
      <c r="Z54" s="1492">
        <f t="shared" si="10"/>
        <v>43831</v>
      </c>
      <c r="AA54" s="1492">
        <f>+Z54+1</f>
        <v>43832</v>
      </c>
      <c r="AB54" s="1492">
        <f t="shared" si="10"/>
        <v>43833</v>
      </c>
      <c r="AC54" s="1492">
        <f>+AB54+1</f>
        <v>43834</v>
      </c>
      <c r="AD54" s="1493">
        <f t="shared" si="10"/>
        <v>43835</v>
      </c>
      <c r="AE54" s="1475"/>
      <c r="AF54" s="3934">
        <f>+AF45+1</f>
        <v>6</v>
      </c>
      <c r="AG54" s="3935"/>
    </row>
    <row r="55" spans="2:33">
      <c r="B55" s="1494" t="s">
        <v>1198</v>
      </c>
      <c r="C55" s="1495" t="str">
        <f>TEXT(WEEKDAY(+C54),"aaa")</f>
        <v>月</v>
      </c>
      <c r="D55" s="1496" t="str">
        <f t="shared" ref="D55:AD55" si="11">TEXT(WEEKDAY(+D54),"aaa")</f>
        <v>火</v>
      </c>
      <c r="E55" s="1496" t="str">
        <f t="shared" si="11"/>
        <v>水</v>
      </c>
      <c r="F55" s="1496" t="str">
        <f t="shared" si="11"/>
        <v>木</v>
      </c>
      <c r="G55" s="1496" t="str">
        <f t="shared" si="11"/>
        <v>金</v>
      </c>
      <c r="H55" s="1496" t="str">
        <f t="shared" si="11"/>
        <v>土</v>
      </c>
      <c r="I55" s="1496" t="str">
        <f t="shared" si="11"/>
        <v>日</v>
      </c>
      <c r="J55" s="1496" t="str">
        <f t="shared" si="11"/>
        <v>月</v>
      </c>
      <c r="K55" s="1496" t="str">
        <f t="shared" si="11"/>
        <v>火</v>
      </c>
      <c r="L55" s="1496" t="str">
        <f t="shared" si="11"/>
        <v>水</v>
      </c>
      <c r="M55" s="1496" t="str">
        <f t="shared" si="11"/>
        <v>木</v>
      </c>
      <c r="N55" s="1496" t="str">
        <f t="shared" si="11"/>
        <v>金</v>
      </c>
      <c r="O55" s="1496" t="str">
        <f t="shared" si="11"/>
        <v>土</v>
      </c>
      <c r="P55" s="1496" t="str">
        <f t="shared" si="11"/>
        <v>日</v>
      </c>
      <c r="Q55" s="1496" t="str">
        <f t="shared" si="11"/>
        <v>月</v>
      </c>
      <c r="R55" s="1496" t="str">
        <f t="shared" si="11"/>
        <v>火</v>
      </c>
      <c r="S55" s="1496" t="str">
        <f t="shared" si="11"/>
        <v>水</v>
      </c>
      <c r="T55" s="1496" t="str">
        <f t="shared" si="11"/>
        <v>木</v>
      </c>
      <c r="U55" s="1496" t="str">
        <f t="shared" si="11"/>
        <v>金</v>
      </c>
      <c r="V55" s="1496" t="str">
        <f t="shared" si="11"/>
        <v>土</v>
      </c>
      <c r="W55" s="1496" t="str">
        <f t="shared" si="11"/>
        <v>日</v>
      </c>
      <c r="X55" s="1496" t="str">
        <f t="shared" si="11"/>
        <v>月</v>
      </c>
      <c r="Y55" s="1496" t="str">
        <f t="shared" si="11"/>
        <v>火</v>
      </c>
      <c r="Z55" s="1496" t="str">
        <f t="shared" si="11"/>
        <v>水</v>
      </c>
      <c r="AA55" s="1496" t="str">
        <f t="shared" si="11"/>
        <v>木</v>
      </c>
      <c r="AB55" s="1496" t="str">
        <f t="shared" si="11"/>
        <v>金</v>
      </c>
      <c r="AC55" s="1496" t="str">
        <f t="shared" si="11"/>
        <v>土</v>
      </c>
      <c r="AD55" s="1497" t="str">
        <f t="shared" si="11"/>
        <v>日</v>
      </c>
      <c r="AE55" s="1470"/>
      <c r="AF55" s="1480" t="s">
        <v>1199</v>
      </c>
      <c r="AG55" s="1464">
        <f>+COUNTA(C56:AD57)</f>
        <v>6</v>
      </c>
    </row>
    <row r="56" spans="2:33" ht="13.5" customHeight="1">
      <c r="B56" s="3936" t="s">
        <v>1200</v>
      </c>
      <c r="C56" s="3957"/>
      <c r="D56" s="3958"/>
      <c r="E56" s="3958"/>
      <c r="F56" s="3958"/>
      <c r="G56" s="3958"/>
      <c r="H56" s="3958"/>
      <c r="I56" s="3958"/>
      <c r="J56" s="3958"/>
      <c r="K56" s="3958"/>
      <c r="L56" s="3958"/>
      <c r="M56" s="3958"/>
      <c r="N56" s="3958"/>
      <c r="O56" s="3958"/>
      <c r="P56" s="3958"/>
      <c r="Q56" s="3958"/>
      <c r="R56" s="3958"/>
      <c r="S56" s="3958"/>
      <c r="T56" s="3958"/>
      <c r="U56" s="3958"/>
      <c r="V56" s="3958"/>
      <c r="W56" s="3958" t="s">
        <v>1215</v>
      </c>
      <c r="X56" s="3958" t="s">
        <v>1215</v>
      </c>
      <c r="Y56" s="3958" t="s">
        <v>1215</v>
      </c>
      <c r="Z56" s="3958" t="s">
        <v>1215</v>
      </c>
      <c r="AA56" s="3958" t="s">
        <v>1215</v>
      </c>
      <c r="AB56" s="3958" t="s">
        <v>1215</v>
      </c>
      <c r="AC56" s="3958"/>
      <c r="AD56" s="3965"/>
      <c r="AE56" s="1470"/>
      <c r="AF56" s="1481" t="s">
        <v>1201</v>
      </c>
      <c r="AG56" s="1482">
        <f>COUNTA(C54:AD54)-AG55</f>
        <v>22</v>
      </c>
    </row>
    <row r="57" spans="2:33" ht="13.5" customHeight="1">
      <c r="B57" s="3937"/>
      <c r="C57" s="3957"/>
      <c r="D57" s="3958"/>
      <c r="E57" s="3958"/>
      <c r="F57" s="3958"/>
      <c r="G57" s="3958"/>
      <c r="H57" s="3958"/>
      <c r="I57" s="3958"/>
      <c r="J57" s="3958"/>
      <c r="K57" s="3958"/>
      <c r="L57" s="3958"/>
      <c r="M57" s="3958"/>
      <c r="N57" s="3958"/>
      <c r="O57" s="3958"/>
      <c r="P57" s="3958"/>
      <c r="Q57" s="3958"/>
      <c r="R57" s="3958"/>
      <c r="S57" s="3958"/>
      <c r="T57" s="3958"/>
      <c r="U57" s="3958"/>
      <c r="V57" s="3958"/>
      <c r="W57" s="3958"/>
      <c r="X57" s="3958"/>
      <c r="Y57" s="3958"/>
      <c r="Z57" s="3958"/>
      <c r="AA57" s="3958"/>
      <c r="AB57" s="3958"/>
      <c r="AC57" s="3958"/>
      <c r="AD57" s="3965"/>
      <c r="AE57" s="1470"/>
      <c r="AF57" s="1481" t="s">
        <v>1202</v>
      </c>
      <c r="AG57" s="1483">
        <f>+COUNTA(C58:AD59)</f>
        <v>7</v>
      </c>
    </row>
    <row r="58" spans="2:33" ht="13.5" customHeight="1">
      <c r="B58" s="3966" t="s">
        <v>1189</v>
      </c>
      <c r="C58" s="3968"/>
      <c r="D58" s="3958"/>
      <c r="E58" s="3958"/>
      <c r="F58" s="3958"/>
      <c r="G58" s="3958"/>
      <c r="H58" s="3958" t="s">
        <v>1213</v>
      </c>
      <c r="I58" s="3958" t="s">
        <v>1213</v>
      </c>
      <c r="J58" s="3958"/>
      <c r="K58" s="3958"/>
      <c r="L58" s="3958"/>
      <c r="M58" s="3958"/>
      <c r="N58" s="3958"/>
      <c r="O58" s="3958" t="s">
        <v>1213</v>
      </c>
      <c r="P58" s="3958" t="s">
        <v>1213</v>
      </c>
      <c r="Q58" s="3958"/>
      <c r="R58" s="3958"/>
      <c r="S58" s="3958"/>
      <c r="T58" s="3958"/>
      <c r="U58" s="3958"/>
      <c r="V58" s="3958" t="s">
        <v>1213</v>
      </c>
      <c r="W58" s="3958"/>
      <c r="X58" s="3958"/>
      <c r="Y58" s="3958"/>
      <c r="Z58" s="3958"/>
      <c r="AA58" s="3958"/>
      <c r="AB58" s="3958"/>
      <c r="AC58" s="3958" t="s">
        <v>1213</v>
      </c>
      <c r="AD58" s="3965" t="s">
        <v>1213</v>
      </c>
      <c r="AE58" s="1470"/>
      <c r="AF58" s="1481" t="s">
        <v>1203</v>
      </c>
      <c r="AG58" s="1484">
        <f>+AG57/AG56</f>
        <v>0.31818181818181818</v>
      </c>
    </row>
    <row r="59" spans="2:33" ht="13.8" thickBot="1">
      <c r="B59" s="3967"/>
      <c r="C59" s="3968"/>
      <c r="D59" s="3958"/>
      <c r="E59" s="3958"/>
      <c r="F59" s="3958"/>
      <c r="G59" s="3958"/>
      <c r="H59" s="3958"/>
      <c r="I59" s="3958"/>
      <c r="J59" s="3958"/>
      <c r="K59" s="3958"/>
      <c r="L59" s="3958"/>
      <c r="M59" s="3958"/>
      <c r="N59" s="3958"/>
      <c r="O59" s="3958"/>
      <c r="P59" s="3958"/>
      <c r="Q59" s="3958"/>
      <c r="R59" s="3958"/>
      <c r="S59" s="3958"/>
      <c r="T59" s="3958"/>
      <c r="U59" s="3958"/>
      <c r="V59" s="3958"/>
      <c r="W59" s="3977"/>
      <c r="X59" s="3977"/>
      <c r="Y59" s="3977"/>
      <c r="Z59" s="3977"/>
      <c r="AA59" s="3977"/>
      <c r="AB59" s="3977"/>
      <c r="AC59" s="3958"/>
      <c r="AD59" s="3965"/>
      <c r="AE59" s="1470"/>
      <c r="AF59" s="1481" t="s">
        <v>1183</v>
      </c>
      <c r="AG59" s="1483">
        <f>+COUNTA(C60:AD61)</f>
        <v>4</v>
      </c>
    </row>
    <row r="60" spans="2:33">
      <c r="B60" s="3969" t="s">
        <v>1192</v>
      </c>
      <c r="C60" s="3971"/>
      <c r="D60" s="3973"/>
      <c r="E60" s="3973"/>
      <c r="F60" s="3973"/>
      <c r="G60" s="3973"/>
      <c r="H60" s="3973"/>
      <c r="I60" s="3973" t="s">
        <v>1213</v>
      </c>
      <c r="J60" s="3973"/>
      <c r="K60" s="3973"/>
      <c r="L60" s="3973"/>
      <c r="M60" s="3973"/>
      <c r="N60" s="3973"/>
      <c r="O60" s="3973"/>
      <c r="P60" s="3973" t="s">
        <v>1213</v>
      </c>
      <c r="Q60" s="3973"/>
      <c r="R60" s="3973"/>
      <c r="S60" s="3973"/>
      <c r="T60" s="3973"/>
      <c r="U60" s="3973"/>
      <c r="V60" s="3984"/>
      <c r="W60" s="3986"/>
      <c r="X60" s="3978"/>
      <c r="Y60" s="3978"/>
      <c r="Z60" s="3978"/>
      <c r="AA60" s="3978"/>
      <c r="AB60" s="3980"/>
      <c r="AC60" s="3982" t="s">
        <v>1213</v>
      </c>
      <c r="AD60" s="3975" t="s">
        <v>1213</v>
      </c>
      <c r="AE60" s="1470"/>
      <c r="AF60" s="1485" t="s">
        <v>1204</v>
      </c>
      <c r="AG60" s="1486">
        <f>+AG59/AG56</f>
        <v>0.18181818181818182</v>
      </c>
    </row>
    <row r="61" spans="2:33" ht="13.8" thickBot="1">
      <c r="B61" s="3970"/>
      <c r="C61" s="3972"/>
      <c r="D61" s="3974"/>
      <c r="E61" s="3974"/>
      <c r="F61" s="3974"/>
      <c r="G61" s="3974"/>
      <c r="H61" s="3974"/>
      <c r="I61" s="3974"/>
      <c r="J61" s="3974"/>
      <c r="K61" s="3974"/>
      <c r="L61" s="3974"/>
      <c r="M61" s="3974"/>
      <c r="N61" s="3974"/>
      <c r="O61" s="3974"/>
      <c r="P61" s="3974"/>
      <c r="Q61" s="3974"/>
      <c r="R61" s="3974"/>
      <c r="S61" s="3974"/>
      <c r="T61" s="3974"/>
      <c r="U61" s="3974"/>
      <c r="V61" s="3985"/>
      <c r="W61" s="3987"/>
      <c r="X61" s="3979"/>
      <c r="Y61" s="3979"/>
      <c r="Z61" s="3979"/>
      <c r="AA61" s="3979"/>
      <c r="AB61" s="3981"/>
      <c r="AC61" s="3983"/>
      <c r="AD61" s="3976"/>
      <c r="AE61" s="1470"/>
      <c r="AF61" s="1487"/>
      <c r="AG61" s="1488"/>
    </row>
    <row r="62" spans="2:33">
      <c r="C62" s="1489"/>
      <c r="D62" s="1489"/>
      <c r="E62" s="1489"/>
      <c r="F62" s="1489"/>
      <c r="G62" s="1489"/>
      <c r="H62" s="1489"/>
      <c r="I62" s="1489"/>
      <c r="J62" s="1489"/>
      <c r="K62" s="1489"/>
      <c r="L62" s="1489"/>
      <c r="M62" s="1489"/>
      <c r="N62" s="1489"/>
      <c r="O62" s="1489"/>
      <c r="P62" s="1489"/>
      <c r="Q62" s="1489"/>
      <c r="R62" s="1489"/>
      <c r="S62" s="1489"/>
      <c r="T62" s="1489"/>
      <c r="U62" s="1489"/>
      <c r="V62" s="1489"/>
      <c r="W62" s="1489"/>
      <c r="X62" s="1489"/>
      <c r="Y62" s="1489"/>
      <c r="Z62" s="1489"/>
      <c r="AA62" s="1489"/>
      <c r="AB62" s="1489"/>
      <c r="AC62" s="1489"/>
      <c r="AD62" s="1489"/>
    </row>
    <row r="63" spans="2:33">
      <c r="B63" s="1471" t="s">
        <v>1197</v>
      </c>
      <c r="C63" s="1472">
        <f>+AD54+1</f>
        <v>43836</v>
      </c>
      <c r="D63" s="1473">
        <f>+C63+1</f>
        <v>43837</v>
      </c>
      <c r="E63" s="1473">
        <f t="shared" ref="E63:AD63" si="12">+D63+1</f>
        <v>43838</v>
      </c>
      <c r="F63" s="1473">
        <f t="shared" si="12"/>
        <v>43839</v>
      </c>
      <c r="G63" s="1473">
        <f t="shared" si="12"/>
        <v>43840</v>
      </c>
      <c r="H63" s="1473">
        <f t="shared" si="12"/>
        <v>43841</v>
      </c>
      <c r="I63" s="1473">
        <f t="shared" si="12"/>
        <v>43842</v>
      </c>
      <c r="J63" s="1473">
        <f t="shared" si="12"/>
        <v>43843</v>
      </c>
      <c r="K63" s="1473">
        <f t="shared" si="12"/>
        <v>43844</v>
      </c>
      <c r="L63" s="1473">
        <f t="shared" si="12"/>
        <v>43845</v>
      </c>
      <c r="M63" s="1473">
        <f t="shared" si="12"/>
        <v>43846</v>
      </c>
      <c r="N63" s="1473">
        <f t="shared" si="12"/>
        <v>43847</v>
      </c>
      <c r="O63" s="1473">
        <f t="shared" si="12"/>
        <v>43848</v>
      </c>
      <c r="P63" s="1473">
        <f t="shared" si="12"/>
        <v>43849</v>
      </c>
      <c r="Q63" s="1473">
        <f t="shared" si="12"/>
        <v>43850</v>
      </c>
      <c r="R63" s="1473">
        <f t="shared" si="12"/>
        <v>43851</v>
      </c>
      <c r="S63" s="1473">
        <f t="shared" si="12"/>
        <v>43852</v>
      </c>
      <c r="T63" s="1473">
        <f t="shared" si="12"/>
        <v>43853</v>
      </c>
      <c r="U63" s="1473">
        <f t="shared" si="12"/>
        <v>43854</v>
      </c>
      <c r="V63" s="1473">
        <f t="shared" si="12"/>
        <v>43855</v>
      </c>
      <c r="W63" s="1473">
        <f>+V63+1</f>
        <v>43856</v>
      </c>
      <c r="X63" s="1473">
        <f t="shared" si="12"/>
        <v>43857</v>
      </c>
      <c r="Y63" s="1473">
        <f t="shared" si="12"/>
        <v>43858</v>
      </c>
      <c r="Z63" s="1473">
        <f t="shared" si="12"/>
        <v>43859</v>
      </c>
      <c r="AA63" s="1473">
        <f>+Z63+1</f>
        <v>43860</v>
      </c>
      <c r="AB63" s="1473">
        <f t="shared" si="12"/>
        <v>43861</v>
      </c>
      <c r="AC63" s="1473">
        <f>+AB63+1</f>
        <v>43862</v>
      </c>
      <c r="AD63" s="1474">
        <f t="shared" si="12"/>
        <v>43863</v>
      </c>
      <c r="AE63" s="1475"/>
      <c r="AF63" s="3934">
        <f>+AF54+1</f>
        <v>7</v>
      </c>
      <c r="AG63" s="3935"/>
    </row>
    <row r="64" spans="2:33">
      <c r="B64" s="1476" t="s">
        <v>1198</v>
      </c>
      <c r="C64" s="1477" t="str">
        <f>TEXT(WEEKDAY(+C63),"aaa")</f>
        <v>月</v>
      </c>
      <c r="D64" s="1478" t="str">
        <f t="shared" ref="D64:AD64" si="13">TEXT(WEEKDAY(+D63),"aaa")</f>
        <v>火</v>
      </c>
      <c r="E64" s="1478" t="str">
        <f t="shared" si="13"/>
        <v>水</v>
      </c>
      <c r="F64" s="1478" t="str">
        <f t="shared" si="13"/>
        <v>木</v>
      </c>
      <c r="G64" s="1478" t="str">
        <f t="shared" si="13"/>
        <v>金</v>
      </c>
      <c r="H64" s="1478" t="str">
        <f t="shared" si="13"/>
        <v>土</v>
      </c>
      <c r="I64" s="1478" t="str">
        <f t="shared" si="13"/>
        <v>日</v>
      </c>
      <c r="J64" s="1478" t="str">
        <f t="shared" si="13"/>
        <v>月</v>
      </c>
      <c r="K64" s="1478" t="str">
        <f t="shared" si="13"/>
        <v>火</v>
      </c>
      <c r="L64" s="1478" t="str">
        <f t="shared" si="13"/>
        <v>水</v>
      </c>
      <c r="M64" s="1478" t="str">
        <f t="shared" si="13"/>
        <v>木</v>
      </c>
      <c r="N64" s="1478" t="str">
        <f t="shared" si="13"/>
        <v>金</v>
      </c>
      <c r="O64" s="1478" t="str">
        <f t="shared" si="13"/>
        <v>土</v>
      </c>
      <c r="P64" s="1478" t="str">
        <f t="shared" si="13"/>
        <v>日</v>
      </c>
      <c r="Q64" s="1478" t="str">
        <f t="shared" si="13"/>
        <v>月</v>
      </c>
      <c r="R64" s="1478" t="str">
        <f t="shared" si="13"/>
        <v>火</v>
      </c>
      <c r="S64" s="1478" t="str">
        <f t="shared" si="13"/>
        <v>水</v>
      </c>
      <c r="T64" s="1478" t="str">
        <f t="shared" si="13"/>
        <v>木</v>
      </c>
      <c r="U64" s="1478" t="str">
        <f t="shared" si="13"/>
        <v>金</v>
      </c>
      <c r="V64" s="1478" t="str">
        <f t="shared" si="13"/>
        <v>土</v>
      </c>
      <c r="W64" s="1478" t="str">
        <f t="shared" si="13"/>
        <v>日</v>
      </c>
      <c r="X64" s="1478" t="str">
        <f t="shared" si="13"/>
        <v>月</v>
      </c>
      <c r="Y64" s="1478" t="str">
        <f t="shared" si="13"/>
        <v>火</v>
      </c>
      <c r="Z64" s="1478" t="str">
        <f t="shared" si="13"/>
        <v>水</v>
      </c>
      <c r="AA64" s="1478" t="str">
        <f t="shared" si="13"/>
        <v>木</v>
      </c>
      <c r="AB64" s="1478" t="str">
        <f t="shared" si="13"/>
        <v>金</v>
      </c>
      <c r="AC64" s="1478" t="str">
        <f t="shared" si="13"/>
        <v>土</v>
      </c>
      <c r="AD64" s="1479" t="str">
        <f t="shared" si="13"/>
        <v>日</v>
      </c>
      <c r="AE64" s="1470"/>
      <c r="AF64" s="1480" t="s">
        <v>1199</v>
      </c>
      <c r="AG64" s="1464">
        <f>+COUNTA(C65:AD66)</f>
        <v>0</v>
      </c>
    </row>
    <row r="65" spans="2:33" ht="13.5" customHeight="1">
      <c r="B65" s="3936" t="s">
        <v>1200</v>
      </c>
      <c r="C65" s="3938"/>
      <c r="D65" s="3939"/>
      <c r="E65" s="3939"/>
      <c r="F65" s="3939"/>
      <c r="G65" s="3939"/>
      <c r="H65" s="3939"/>
      <c r="I65" s="3939"/>
      <c r="J65" s="3939"/>
      <c r="K65" s="3939"/>
      <c r="L65" s="3939"/>
      <c r="M65" s="3939"/>
      <c r="N65" s="3939"/>
      <c r="O65" s="3939"/>
      <c r="P65" s="3939"/>
      <c r="Q65" s="3939"/>
      <c r="R65" s="3939"/>
      <c r="S65" s="3939"/>
      <c r="T65" s="3939"/>
      <c r="U65" s="3939"/>
      <c r="V65" s="3939"/>
      <c r="W65" s="3939"/>
      <c r="X65" s="3939"/>
      <c r="Y65" s="3939"/>
      <c r="Z65" s="3939"/>
      <c r="AA65" s="3939"/>
      <c r="AB65" s="3939"/>
      <c r="AC65" s="3939"/>
      <c r="AD65" s="3940"/>
      <c r="AE65" s="1470"/>
      <c r="AF65" s="1481" t="s">
        <v>1201</v>
      </c>
      <c r="AG65" s="1482">
        <f>COUNTA(C63:AD63)-AG64</f>
        <v>28</v>
      </c>
    </row>
    <row r="66" spans="2:33" ht="13.5" customHeight="1">
      <c r="B66" s="3937"/>
      <c r="C66" s="3938"/>
      <c r="D66" s="3939"/>
      <c r="E66" s="3939"/>
      <c r="F66" s="3939"/>
      <c r="G66" s="3939"/>
      <c r="H66" s="3939"/>
      <c r="I66" s="3939"/>
      <c r="J66" s="3939"/>
      <c r="K66" s="3939"/>
      <c r="L66" s="3939"/>
      <c r="M66" s="3939"/>
      <c r="N66" s="3939"/>
      <c r="O66" s="3939"/>
      <c r="P66" s="3939"/>
      <c r="Q66" s="3939"/>
      <c r="R66" s="3939"/>
      <c r="S66" s="3939"/>
      <c r="T66" s="3939"/>
      <c r="U66" s="3939"/>
      <c r="V66" s="3939"/>
      <c r="W66" s="3939"/>
      <c r="X66" s="3939"/>
      <c r="Y66" s="3939"/>
      <c r="Z66" s="3939"/>
      <c r="AA66" s="3939"/>
      <c r="AB66" s="3939"/>
      <c r="AC66" s="3939"/>
      <c r="AD66" s="3940"/>
      <c r="AE66" s="1470"/>
      <c r="AF66" s="1481" t="s">
        <v>1202</v>
      </c>
      <c r="AG66" s="1483">
        <f>+COUNTA(C67:AD68)</f>
        <v>8</v>
      </c>
    </row>
    <row r="67" spans="2:33" ht="13.5" customHeight="1">
      <c r="B67" s="3948" t="s">
        <v>1189</v>
      </c>
      <c r="C67" s="3950"/>
      <c r="D67" s="3939"/>
      <c r="E67" s="3939"/>
      <c r="F67" s="3939"/>
      <c r="G67" s="3939"/>
      <c r="H67" s="3939" t="s">
        <v>1213</v>
      </c>
      <c r="I67" s="3939" t="s">
        <v>1213</v>
      </c>
      <c r="J67" s="3939"/>
      <c r="K67" s="3939"/>
      <c r="L67" s="3939"/>
      <c r="M67" s="3939"/>
      <c r="N67" s="3939"/>
      <c r="O67" s="3939" t="s">
        <v>1213</v>
      </c>
      <c r="P67" s="3939" t="s">
        <v>1213</v>
      </c>
      <c r="Q67" s="3939"/>
      <c r="R67" s="3939"/>
      <c r="S67" s="3939"/>
      <c r="T67" s="3939"/>
      <c r="U67" s="3939"/>
      <c r="V67" s="3939" t="s">
        <v>1213</v>
      </c>
      <c r="W67" s="3939" t="s">
        <v>1213</v>
      </c>
      <c r="X67" s="3939"/>
      <c r="Y67" s="3939"/>
      <c r="Z67" s="3939"/>
      <c r="AA67" s="3939"/>
      <c r="AB67" s="3939"/>
      <c r="AC67" s="3939" t="s">
        <v>1213</v>
      </c>
      <c r="AD67" s="3940" t="s">
        <v>1213</v>
      </c>
      <c r="AE67" s="1470"/>
      <c r="AF67" s="1481" t="s">
        <v>1203</v>
      </c>
      <c r="AG67" s="1484">
        <f>+AG66/AG65</f>
        <v>0.2857142857142857</v>
      </c>
    </row>
    <row r="68" spans="2:33">
      <c r="B68" s="3949"/>
      <c r="C68" s="3950"/>
      <c r="D68" s="3939"/>
      <c r="E68" s="3939"/>
      <c r="F68" s="3939"/>
      <c r="G68" s="3939"/>
      <c r="H68" s="3939"/>
      <c r="I68" s="3939"/>
      <c r="J68" s="3939"/>
      <c r="K68" s="3939"/>
      <c r="L68" s="3939"/>
      <c r="M68" s="3939"/>
      <c r="N68" s="3939"/>
      <c r="O68" s="3939"/>
      <c r="P68" s="3939"/>
      <c r="Q68" s="3939"/>
      <c r="R68" s="3939"/>
      <c r="S68" s="3939"/>
      <c r="T68" s="3939"/>
      <c r="U68" s="3939"/>
      <c r="V68" s="3939"/>
      <c r="W68" s="3939"/>
      <c r="X68" s="3939"/>
      <c r="Y68" s="3939"/>
      <c r="Z68" s="3939"/>
      <c r="AA68" s="3939"/>
      <c r="AB68" s="3939"/>
      <c r="AC68" s="3939"/>
      <c r="AD68" s="3940"/>
      <c r="AE68" s="1470"/>
      <c r="AF68" s="1481" t="s">
        <v>1183</v>
      </c>
      <c r="AG68" s="1483">
        <f>+COUNTA(C69:AD70)</f>
        <v>5</v>
      </c>
    </row>
    <row r="69" spans="2:33">
      <c r="B69" s="3941" t="s">
        <v>1192</v>
      </c>
      <c r="C69" s="3943"/>
      <c r="D69" s="3945"/>
      <c r="E69" s="3945"/>
      <c r="F69" s="3945"/>
      <c r="G69" s="3945"/>
      <c r="H69" s="3945"/>
      <c r="I69" s="3945" t="s">
        <v>1213</v>
      </c>
      <c r="J69" s="3945"/>
      <c r="K69" s="3945"/>
      <c r="L69" s="3945"/>
      <c r="M69" s="3945"/>
      <c r="N69" s="3945"/>
      <c r="O69" s="3945"/>
      <c r="P69" s="3945" t="s">
        <v>1213</v>
      </c>
      <c r="Q69" s="3945"/>
      <c r="R69" s="3945"/>
      <c r="S69" s="3945"/>
      <c r="T69" s="3945"/>
      <c r="U69" s="3945"/>
      <c r="V69" s="3945"/>
      <c r="W69" s="3945" t="s">
        <v>1213</v>
      </c>
      <c r="X69" s="3945"/>
      <c r="Y69" s="3945"/>
      <c r="Z69" s="3945"/>
      <c r="AA69" s="3945"/>
      <c r="AB69" s="3945"/>
      <c r="AC69" s="3945" t="s">
        <v>1213</v>
      </c>
      <c r="AD69" s="3955" t="s">
        <v>1213</v>
      </c>
      <c r="AE69" s="1470"/>
      <c r="AF69" s="1485" t="s">
        <v>1204</v>
      </c>
      <c r="AG69" s="1486">
        <f>+AG68/AG65</f>
        <v>0.17857142857142858</v>
      </c>
    </row>
    <row r="70" spans="2:33">
      <c r="B70" s="3942"/>
      <c r="C70" s="3944"/>
      <c r="D70" s="3946"/>
      <c r="E70" s="3946"/>
      <c r="F70" s="3946"/>
      <c r="G70" s="3946"/>
      <c r="H70" s="3946"/>
      <c r="I70" s="3946"/>
      <c r="J70" s="3946"/>
      <c r="K70" s="3946"/>
      <c r="L70" s="3946"/>
      <c r="M70" s="3946"/>
      <c r="N70" s="3946"/>
      <c r="O70" s="3946"/>
      <c r="P70" s="3946"/>
      <c r="Q70" s="3946"/>
      <c r="R70" s="3946"/>
      <c r="S70" s="3946"/>
      <c r="T70" s="3946"/>
      <c r="U70" s="3946"/>
      <c r="V70" s="3946"/>
      <c r="W70" s="3946"/>
      <c r="X70" s="3946"/>
      <c r="Y70" s="3946"/>
      <c r="Z70" s="3946"/>
      <c r="AA70" s="3946"/>
      <c r="AB70" s="3946"/>
      <c r="AC70" s="3946"/>
      <c r="AD70" s="3956"/>
      <c r="AE70" s="1470"/>
      <c r="AF70" s="1487"/>
      <c r="AG70" s="1488"/>
    </row>
    <row r="71" spans="2:33">
      <c r="C71" s="1489"/>
      <c r="D71" s="1489"/>
      <c r="E71" s="1489"/>
      <c r="F71" s="1489"/>
      <c r="G71" s="1489"/>
      <c r="H71" s="1489"/>
      <c r="I71" s="1489"/>
      <c r="J71" s="1489"/>
      <c r="K71" s="1489"/>
      <c r="L71" s="1489"/>
      <c r="M71" s="1489"/>
      <c r="N71" s="1489"/>
      <c r="O71" s="1489"/>
      <c r="P71" s="1489"/>
      <c r="Q71" s="1489"/>
      <c r="R71" s="1489"/>
      <c r="S71" s="1489"/>
      <c r="T71" s="1489"/>
      <c r="U71" s="1489"/>
      <c r="V71" s="1489"/>
      <c r="W71" s="1489"/>
      <c r="X71" s="1489"/>
      <c r="Y71" s="1489"/>
      <c r="Z71" s="1489"/>
      <c r="AA71" s="1489"/>
      <c r="AB71" s="1489"/>
      <c r="AC71" s="1489"/>
      <c r="AD71" s="1489"/>
    </row>
    <row r="72" spans="2:33">
      <c r="B72" s="1490" t="s">
        <v>1197</v>
      </c>
      <c r="C72" s="1491">
        <f>+AD63+1</f>
        <v>43864</v>
      </c>
      <c r="D72" s="1492">
        <f>+C72+1</f>
        <v>43865</v>
      </c>
      <c r="E72" s="1492">
        <f t="shared" ref="E72:AD72" si="14">+D72+1</f>
        <v>43866</v>
      </c>
      <c r="F72" s="1492">
        <f t="shared" si="14"/>
        <v>43867</v>
      </c>
      <c r="G72" s="1492">
        <f t="shared" si="14"/>
        <v>43868</v>
      </c>
      <c r="H72" s="1492">
        <f t="shared" si="14"/>
        <v>43869</v>
      </c>
      <c r="I72" s="1492">
        <f t="shared" si="14"/>
        <v>43870</v>
      </c>
      <c r="J72" s="1492">
        <f t="shared" si="14"/>
        <v>43871</v>
      </c>
      <c r="K72" s="1492">
        <f t="shared" si="14"/>
        <v>43872</v>
      </c>
      <c r="L72" s="1492">
        <f t="shared" si="14"/>
        <v>43873</v>
      </c>
      <c r="M72" s="1492">
        <f t="shared" si="14"/>
        <v>43874</v>
      </c>
      <c r="N72" s="1492">
        <f t="shared" si="14"/>
        <v>43875</v>
      </c>
      <c r="O72" s="1492">
        <f t="shared" si="14"/>
        <v>43876</v>
      </c>
      <c r="P72" s="1492">
        <f t="shared" si="14"/>
        <v>43877</v>
      </c>
      <c r="Q72" s="1492">
        <f t="shared" si="14"/>
        <v>43878</v>
      </c>
      <c r="R72" s="1492">
        <f t="shared" si="14"/>
        <v>43879</v>
      </c>
      <c r="S72" s="1492">
        <f t="shared" si="14"/>
        <v>43880</v>
      </c>
      <c r="T72" s="1492">
        <f t="shared" si="14"/>
        <v>43881</v>
      </c>
      <c r="U72" s="1492">
        <f t="shared" si="14"/>
        <v>43882</v>
      </c>
      <c r="V72" s="1492">
        <f t="shared" si="14"/>
        <v>43883</v>
      </c>
      <c r="W72" s="1492">
        <f>+V72+1</f>
        <v>43884</v>
      </c>
      <c r="X72" s="1492">
        <f t="shared" si="14"/>
        <v>43885</v>
      </c>
      <c r="Y72" s="1492">
        <f t="shared" si="14"/>
        <v>43886</v>
      </c>
      <c r="Z72" s="1492">
        <f t="shared" si="14"/>
        <v>43887</v>
      </c>
      <c r="AA72" s="1492">
        <f>+Z72+1</f>
        <v>43888</v>
      </c>
      <c r="AB72" s="1492">
        <f t="shared" si="14"/>
        <v>43889</v>
      </c>
      <c r="AC72" s="1492">
        <f>+AB72+1</f>
        <v>43890</v>
      </c>
      <c r="AD72" s="1493">
        <f t="shared" si="14"/>
        <v>43891</v>
      </c>
      <c r="AE72" s="1475"/>
      <c r="AF72" s="3934">
        <f>+AF63+1</f>
        <v>8</v>
      </c>
      <c r="AG72" s="3935"/>
    </row>
    <row r="73" spans="2:33">
      <c r="B73" s="1494" t="s">
        <v>1198</v>
      </c>
      <c r="C73" s="1495" t="str">
        <f>TEXT(WEEKDAY(+C72),"aaa")</f>
        <v>月</v>
      </c>
      <c r="D73" s="1496" t="str">
        <f t="shared" ref="D73:AD73" si="15">TEXT(WEEKDAY(+D72),"aaa")</f>
        <v>火</v>
      </c>
      <c r="E73" s="1496" t="str">
        <f t="shared" si="15"/>
        <v>水</v>
      </c>
      <c r="F73" s="1496" t="str">
        <f t="shared" si="15"/>
        <v>木</v>
      </c>
      <c r="G73" s="1496" t="str">
        <f t="shared" si="15"/>
        <v>金</v>
      </c>
      <c r="H73" s="1496" t="str">
        <f t="shared" si="15"/>
        <v>土</v>
      </c>
      <c r="I73" s="1496" t="str">
        <f t="shared" si="15"/>
        <v>日</v>
      </c>
      <c r="J73" s="1496" t="str">
        <f t="shared" si="15"/>
        <v>月</v>
      </c>
      <c r="K73" s="1496" t="str">
        <f t="shared" si="15"/>
        <v>火</v>
      </c>
      <c r="L73" s="1496" t="str">
        <f t="shared" si="15"/>
        <v>水</v>
      </c>
      <c r="M73" s="1496" t="str">
        <f t="shared" si="15"/>
        <v>木</v>
      </c>
      <c r="N73" s="1496" t="str">
        <f t="shared" si="15"/>
        <v>金</v>
      </c>
      <c r="O73" s="1496" t="str">
        <f t="shared" si="15"/>
        <v>土</v>
      </c>
      <c r="P73" s="1496" t="str">
        <f t="shared" si="15"/>
        <v>日</v>
      </c>
      <c r="Q73" s="1496" t="str">
        <f t="shared" si="15"/>
        <v>月</v>
      </c>
      <c r="R73" s="1496" t="str">
        <f t="shared" si="15"/>
        <v>火</v>
      </c>
      <c r="S73" s="1496" t="str">
        <f t="shared" si="15"/>
        <v>水</v>
      </c>
      <c r="T73" s="1496" t="str">
        <f t="shared" si="15"/>
        <v>木</v>
      </c>
      <c r="U73" s="1496" t="str">
        <f t="shared" si="15"/>
        <v>金</v>
      </c>
      <c r="V73" s="1496" t="str">
        <f t="shared" si="15"/>
        <v>土</v>
      </c>
      <c r="W73" s="1496" t="str">
        <f t="shared" si="15"/>
        <v>日</v>
      </c>
      <c r="X73" s="1496" t="str">
        <f t="shared" si="15"/>
        <v>月</v>
      </c>
      <c r="Y73" s="1496" t="str">
        <f t="shared" si="15"/>
        <v>火</v>
      </c>
      <c r="Z73" s="1496" t="str">
        <f t="shared" si="15"/>
        <v>水</v>
      </c>
      <c r="AA73" s="1496" t="str">
        <f t="shared" si="15"/>
        <v>木</v>
      </c>
      <c r="AB73" s="1496" t="str">
        <f t="shared" si="15"/>
        <v>金</v>
      </c>
      <c r="AC73" s="1496" t="str">
        <f t="shared" si="15"/>
        <v>土</v>
      </c>
      <c r="AD73" s="1497" t="str">
        <f t="shared" si="15"/>
        <v>日</v>
      </c>
      <c r="AE73" s="1470"/>
      <c r="AF73" s="1480" t="s">
        <v>1199</v>
      </c>
      <c r="AG73" s="1464">
        <f>+COUNTA(C74:AD75)</f>
        <v>0</v>
      </c>
    </row>
    <row r="74" spans="2:33" ht="13.5" customHeight="1">
      <c r="B74" s="3936" t="s">
        <v>1200</v>
      </c>
      <c r="C74" s="3957"/>
      <c r="D74" s="3958"/>
      <c r="E74" s="3958"/>
      <c r="F74" s="3958"/>
      <c r="G74" s="3958"/>
      <c r="H74" s="3958"/>
      <c r="I74" s="3958"/>
      <c r="J74" s="3958"/>
      <c r="K74" s="3958"/>
      <c r="L74" s="3958"/>
      <c r="M74" s="3958"/>
      <c r="N74" s="3958"/>
      <c r="O74" s="3958"/>
      <c r="P74" s="3958"/>
      <c r="Q74" s="3958"/>
      <c r="R74" s="3958"/>
      <c r="S74" s="3958"/>
      <c r="T74" s="3958"/>
      <c r="U74" s="3958"/>
      <c r="V74" s="3958"/>
      <c r="W74" s="3958"/>
      <c r="X74" s="3958"/>
      <c r="Y74" s="3958"/>
      <c r="Z74" s="3958"/>
      <c r="AA74" s="3958"/>
      <c r="AB74" s="3958"/>
      <c r="AC74" s="3958"/>
      <c r="AD74" s="3965"/>
      <c r="AE74" s="1470"/>
      <c r="AF74" s="1481" t="s">
        <v>1201</v>
      </c>
      <c r="AG74" s="1482">
        <f>COUNTA(C72:AD72)-AG73</f>
        <v>28</v>
      </c>
    </row>
    <row r="75" spans="2:33" ht="13.5" customHeight="1">
      <c r="B75" s="3937"/>
      <c r="C75" s="3957"/>
      <c r="D75" s="3958"/>
      <c r="E75" s="3958"/>
      <c r="F75" s="3958"/>
      <c r="G75" s="3958"/>
      <c r="H75" s="3958"/>
      <c r="I75" s="3958"/>
      <c r="J75" s="3958"/>
      <c r="K75" s="3958"/>
      <c r="L75" s="3958"/>
      <c r="M75" s="3958"/>
      <c r="N75" s="3958"/>
      <c r="O75" s="3958"/>
      <c r="P75" s="3958"/>
      <c r="Q75" s="3958"/>
      <c r="R75" s="3958"/>
      <c r="S75" s="3958"/>
      <c r="T75" s="3958"/>
      <c r="U75" s="3958"/>
      <c r="V75" s="3958"/>
      <c r="W75" s="3958"/>
      <c r="X75" s="3958"/>
      <c r="Y75" s="3958"/>
      <c r="Z75" s="3958"/>
      <c r="AA75" s="3958"/>
      <c r="AB75" s="3958"/>
      <c r="AC75" s="3958"/>
      <c r="AD75" s="3965"/>
      <c r="AE75" s="1470"/>
      <c r="AF75" s="1481" t="s">
        <v>1202</v>
      </c>
      <c r="AG75" s="1483">
        <f>+COUNTA(C76:AD77)</f>
        <v>8</v>
      </c>
    </row>
    <row r="76" spans="2:33" ht="13.5" customHeight="1">
      <c r="B76" s="3966" t="s">
        <v>1189</v>
      </c>
      <c r="C76" s="3968"/>
      <c r="D76" s="3958"/>
      <c r="E76" s="3958"/>
      <c r="F76" s="3958"/>
      <c r="G76" s="3958"/>
      <c r="H76" s="3958" t="s">
        <v>1213</v>
      </c>
      <c r="I76" s="3958" t="s">
        <v>1213</v>
      </c>
      <c r="J76" s="3958"/>
      <c r="K76" s="3958"/>
      <c r="L76" s="3958"/>
      <c r="M76" s="3958"/>
      <c r="N76" s="3958"/>
      <c r="O76" s="3958" t="s">
        <v>1213</v>
      </c>
      <c r="P76" s="3958" t="s">
        <v>1213</v>
      </c>
      <c r="Q76" s="3958"/>
      <c r="R76" s="3958"/>
      <c r="S76" s="3958"/>
      <c r="T76" s="3958"/>
      <c r="U76" s="3958"/>
      <c r="V76" s="3958" t="s">
        <v>1213</v>
      </c>
      <c r="W76" s="3958" t="s">
        <v>1213</v>
      </c>
      <c r="X76" s="3958"/>
      <c r="Y76" s="3958"/>
      <c r="Z76" s="3958"/>
      <c r="AA76" s="3958"/>
      <c r="AB76" s="3958"/>
      <c r="AC76" s="3958" t="s">
        <v>1213</v>
      </c>
      <c r="AD76" s="3965" t="s">
        <v>1213</v>
      </c>
      <c r="AE76" s="1470"/>
      <c r="AF76" s="1481" t="s">
        <v>1203</v>
      </c>
      <c r="AG76" s="1484">
        <f>+AG75/AG74</f>
        <v>0.2857142857142857</v>
      </c>
    </row>
    <row r="77" spans="2:33">
      <c r="B77" s="3967"/>
      <c r="C77" s="3968"/>
      <c r="D77" s="3958"/>
      <c r="E77" s="3958"/>
      <c r="F77" s="3958"/>
      <c r="G77" s="3958"/>
      <c r="H77" s="3958"/>
      <c r="I77" s="3958"/>
      <c r="J77" s="3958"/>
      <c r="K77" s="3958"/>
      <c r="L77" s="3958"/>
      <c r="M77" s="3958"/>
      <c r="N77" s="3958"/>
      <c r="O77" s="3958"/>
      <c r="P77" s="3958"/>
      <c r="Q77" s="3958"/>
      <c r="R77" s="3958"/>
      <c r="S77" s="3958"/>
      <c r="T77" s="3958"/>
      <c r="U77" s="3958"/>
      <c r="V77" s="3958"/>
      <c r="W77" s="3958"/>
      <c r="X77" s="3958"/>
      <c r="Y77" s="3958"/>
      <c r="Z77" s="3958"/>
      <c r="AA77" s="3958"/>
      <c r="AB77" s="3958"/>
      <c r="AC77" s="3958"/>
      <c r="AD77" s="3965"/>
      <c r="AE77" s="1470"/>
      <c r="AF77" s="1481" t="s">
        <v>1183</v>
      </c>
      <c r="AG77" s="1483">
        <f>+COUNTA(C78:AD79)</f>
        <v>7</v>
      </c>
    </row>
    <row r="78" spans="2:33">
      <c r="B78" s="3969" t="s">
        <v>1192</v>
      </c>
      <c r="C78" s="3971"/>
      <c r="D78" s="3973"/>
      <c r="E78" s="3973"/>
      <c r="F78" s="3973"/>
      <c r="G78" s="3973"/>
      <c r="H78" s="3973"/>
      <c r="I78" s="3973" t="s">
        <v>1213</v>
      </c>
      <c r="J78" s="3973"/>
      <c r="K78" s="3973"/>
      <c r="L78" s="3973"/>
      <c r="M78" s="3973"/>
      <c r="N78" s="3973"/>
      <c r="O78" s="3973"/>
      <c r="P78" s="3973" t="s">
        <v>1213</v>
      </c>
      <c r="Q78" s="3973"/>
      <c r="R78" s="3973"/>
      <c r="S78" s="3973"/>
      <c r="T78" s="3973"/>
      <c r="U78" s="3973"/>
      <c r="V78" s="3973"/>
      <c r="W78" s="3973" t="s">
        <v>1213</v>
      </c>
      <c r="X78" s="3973"/>
      <c r="Y78" s="3973" t="s">
        <v>1214</v>
      </c>
      <c r="Z78" s="3973" t="s">
        <v>1214</v>
      </c>
      <c r="AA78" s="3973" t="s">
        <v>1214</v>
      </c>
      <c r="AB78" s="3973" t="s">
        <v>1214</v>
      </c>
      <c r="AC78" s="3973"/>
      <c r="AD78" s="3975"/>
      <c r="AE78" s="1470"/>
      <c r="AF78" s="1485" t="s">
        <v>1204</v>
      </c>
      <c r="AG78" s="1486">
        <f>+AG77/AG74</f>
        <v>0.25</v>
      </c>
    </row>
    <row r="79" spans="2:33">
      <c r="B79" s="3970"/>
      <c r="C79" s="3972"/>
      <c r="D79" s="3974"/>
      <c r="E79" s="3974"/>
      <c r="F79" s="3974"/>
      <c r="G79" s="3974"/>
      <c r="H79" s="3974"/>
      <c r="I79" s="3974"/>
      <c r="J79" s="3974"/>
      <c r="K79" s="3974"/>
      <c r="L79" s="3974"/>
      <c r="M79" s="3974"/>
      <c r="N79" s="3974"/>
      <c r="O79" s="3974"/>
      <c r="P79" s="3974"/>
      <c r="Q79" s="3974"/>
      <c r="R79" s="3974"/>
      <c r="S79" s="3974"/>
      <c r="T79" s="3974"/>
      <c r="U79" s="3974"/>
      <c r="V79" s="3974"/>
      <c r="W79" s="3974"/>
      <c r="X79" s="3974"/>
      <c r="Y79" s="3974"/>
      <c r="Z79" s="3974"/>
      <c r="AA79" s="3974"/>
      <c r="AB79" s="3974"/>
      <c r="AC79" s="3974"/>
      <c r="AD79" s="3976"/>
      <c r="AE79" s="1470"/>
      <c r="AF79" s="1487"/>
      <c r="AG79" s="1488"/>
    </row>
    <row r="80" spans="2:33">
      <c r="C80" s="1489"/>
      <c r="D80" s="1489"/>
      <c r="E80" s="1489"/>
      <c r="F80" s="1489"/>
      <c r="G80" s="1489"/>
      <c r="H80" s="1489"/>
      <c r="I80" s="1489"/>
      <c r="J80" s="1489"/>
      <c r="K80" s="1489"/>
      <c r="L80" s="1489"/>
      <c r="M80" s="1489"/>
      <c r="N80" s="1489"/>
      <c r="O80" s="1489"/>
      <c r="P80" s="1489"/>
      <c r="Q80" s="1489"/>
      <c r="R80" s="1489"/>
      <c r="S80" s="1489"/>
      <c r="T80" s="1489"/>
      <c r="U80" s="1489"/>
      <c r="V80" s="1489"/>
      <c r="W80" s="1489"/>
      <c r="X80" s="1489"/>
      <c r="Y80" s="1489"/>
      <c r="Z80" s="1489"/>
      <c r="AA80" s="1489"/>
      <c r="AB80" s="1489"/>
      <c r="AC80" s="1489"/>
      <c r="AD80" s="1489"/>
    </row>
    <row r="81" spans="2:33">
      <c r="B81" s="1471" t="s">
        <v>1197</v>
      </c>
      <c r="C81" s="1498">
        <f>+AD72+1</f>
        <v>43892</v>
      </c>
      <c r="D81" s="1473">
        <f>+C81+1</f>
        <v>43893</v>
      </c>
      <c r="E81" s="1473">
        <f t="shared" ref="E81:AB81" si="16">+D81+1</f>
        <v>43894</v>
      </c>
      <c r="F81" s="1473">
        <f t="shared" si="16"/>
        <v>43895</v>
      </c>
      <c r="G81" s="1473">
        <f t="shared" si="16"/>
        <v>43896</v>
      </c>
      <c r="H81" s="1473">
        <f t="shared" si="16"/>
        <v>43897</v>
      </c>
      <c r="I81" s="1473">
        <f t="shared" si="16"/>
        <v>43898</v>
      </c>
      <c r="J81" s="1473">
        <f t="shared" si="16"/>
        <v>43899</v>
      </c>
      <c r="K81" s="1473">
        <f t="shared" si="16"/>
        <v>43900</v>
      </c>
      <c r="L81" s="1473">
        <f t="shared" si="16"/>
        <v>43901</v>
      </c>
      <c r="M81" s="1473">
        <f t="shared" si="16"/>
        <v>43902</v>
      </c>
      <c r="N81" s="1473">
        <f t="shared" si="16"/>
        <v>43903</v>
      </c>
      <c r="O81" s="1473">
        <f t="shared" si="16"/>
        <v>43904</v>
      </c>
      <c r="P81" s="1473">
        <f t="shared" si="16"/>
        <v>43905</v>
      </c>
      <c r="Q81" s="1473">
        <f t="shared" si="16"/>
        <v>43906</v>
      </c>
      <c r="R81" s="1473">
        <f t="shared" si="16"/>
        <v>43907</v>
      </c>
      <c r="S81" s="1473">
        <f t="shared" si="16"/>
        <v>43908</v>
      </c>
      <c r="T81" s="1473">
        <f t="shared" si="16"/>
        <v>43909</v>
      </c>
      <c r="U81" s="1473">
        <f t="shared" si="16"/>
        <v>43910</v>
      </c>
      <c r="V81" s="1473">
        <f t="shared" si="16"/>
        <v>43911</v>
      </c>
      <c r="W81" s="1473">
        <f>+V81+1</f>
        <v>43912</v>
      </c>
      <c r="X81" s="1473">
        <f t="shared" si="16"/>
        <v>43913</v>
      </c>
      <c r="Y81" s="1473">
        <f t="shared" si="16"/>
        <v>43914</v>
      </c>
      <c r="Z81" s="1473">
        <f t="shared" si="16"/>
        <v>43915</v>
      </c>
      <c r="AA81" s="1473">
        <f>+Z81+1</f>
        <v>43916</v>
      </c>
      <c r="AB81" s="1473">
        <f t="shared" si="16"/>
        <v>43917</v>
      </c>
      <c r="AC81" s="1473"/>
      <c r="AD81" s="1474"/>
      <c r="AE81" s="1475"/>
      <c r="AF81" s="3934">
        <f>+AF72+1</f>
        <v>9</v>
      </c>
      <c r="AG81" s="3935"/>
    </row>
    <row r="82" spans="2:33">
      <c r="B82" s="1476" t="s">
        <v>1198</v>
      </c>
      <c r="C82" s="1499" t="str">
        <f>TEXT(WEEKDAY(+C81),"aaa")</f>
        <v>月</v>
      </c>
      <c r="D82" s="1478" t="str">
        <f t="shared" ref="D82:AB82" si="17">TEXT(WEEKDAY(+D81),"aaa")</f>
        <v>火</v>
      </c>
      <c r="E82" s="1478" t="str">
        <f t="shared" si="17"/>
        <v>水</v>
      </c>
      <c r="F82" s="1478" t="str">
        <f t="shared" si="17"/>
        <v>木</v>
      </c>
      <c r="G82" s="1478" t="str">
        <f t="shared" si="17"/>
        <v>金</v>
      </c>
      <c r="H82" s="1478" t="str">
        <f t="shared" si="17"/>
        <v>土</v>
      </c>
      <c r="I82" s="1478" t="str">
        <f t="shared" si="17"/>
        <v>日</v>
      </c>
      <c r="J82" s="1478" t="str">
        <f t="shared" si="17"/>
        <v>月</v>
      </c>
      <c r="K82" s="1478" t="str">
        <f t="shared" si="17"/>
        <v>火</v>
      </c>
      <c r="L82" s="1478" t="str">
        <f t="shared" si="17"/>
        <v>水</v>
      </c>
      <c r="M82" s="1478" t="str">
        <f t="shared" si="17"/>
        <v>木</v>
      </c>
      <c r="N82" s="1478" t="str">
        <f t="shared" si="17"/>
        <v>金</v>
      </c>
      <c r="O82" s="1478" t="str">
        <f t="shared" si="17"/>
        <v>土</v>
      </c>
      <c r="P82" s="1478" t="str">
        <f t="shared" si="17"/>
        <v>日</v>
      </c>
      <c r="Q82" s="1478" t="str">
        <f t="shared" si="17"/>
        <v>月</v>
      </c>
      <c r="R82" s="1478" t="str">
        <f t="shared" si="17"/>
        <v>火</v>
      </c>
      <c r="S82" s="1478" t="str">
        <f t="shared" si="17"/>
        <v>水</v>
      </c>
      <c r="T82" s="1478" t="str">
        <f t="shared" si="17"/>
        <v>木</v>
      </c>
      <c r="U82" s="1478" t="str">
        <f t="shared" si="17"/>
        <v>金</v>
      </c>
      <c r="V82" s="1478" t="str">
        <f t="shared" si="17"/>
        <v>土</v>
      </c>
      <c r="W82" s="1478" t="str">
        <f t="shared" si="17"/>
        <v>日</v>
      </c>
      <c r="X82" s="1478" t="str">
        <f t="shared" si="17"/>
        <v>月</v>
      </c>
      <c r="Y82" s="1478" t="str">
        <f t="shared" si="17"/>
        <v>火</v>
      </c>
      <c r="Z82" s="1478" t="str">
        <f t="shared" si="17"/>
        <v>水</v>
      </c>
      <c r="AA82" s="1478" t="str">
        <f t="shared" si="17"/>
        <v>木</v>
      </c>
      <c r="AB82" s="1478" t="str">
        <f t="shared" si="17"/>
        <v>金</v>
      </c>
      <c r="AC82" s="1478"/>
      <c r="AD82" s="1479"/>
      <c r="AE82" s="1470"/>
      <c r="AF82" s="1480" t="s">
        <v>1199</v>
      </c>
      <c r="AG82" s="1464">
        <f>+COUNTA(C83:AD84)</f>
        <v>0</v>
      </c>
    </row>
    <row r="83" spans="2:33" ht="13.5" customHeight="1">
      <c r="B83" s="3936" t="s">
        <v>1200</v>
      </c>
      <c r="C83" s="3938"/>
      <c r="D83" s="3939"/>
      <c r="E83" s="3939"/>
      <c r="F83" s="3939"/>
      <c r="G83" s="3939"/>
      <c r="H83" s="3939"/>
      <c r="I83" s="3939"/>
      <c r="J83" s="3939"/>
      <c r="K83" s="3939"/>
      <c r="L83" s="3939"/>
      <c r="M83" s="3939"/>
      <c r="N83" s="3939"/>
      <c r="O83" s="3939"/>
      <c r="P83" s="3939"/>
      <c r="Q83" s="3939"/>
      <c r="R83" s="3939"/>
      <c r="S83" s="3939"/>
      <c r="T83" s="3939"/>
      <c r="U83" s="3939"/>
      <c r="V83" s="3939"/>
      <c r="W83" s="3939"/>
      <c r="X83" s="3939"/>
      <c r="Y83" s="3939"/>
      <c r="Z83" s="3939"/>
      <c r="AA83" s="3939"/>
      <c r="AB83" s="3939"/>
      <c r="AC83" s="3939"/>
      <c r="AD83" s="3940"/>
      <c r="AE83" s="1470"/>
      <c r="AF83" s="1481" t="s">
        <v>1201</v>
      </c>
      <c r="AG83" s="1482">
        <f>COUNTA(C81:AD81)-AG82</f>
        <v>26</v>
      </c>
    </row>
    <row r="84" spans="2:33" ht="13.5" customHeight="1">
      <c r="B84" s="3937"/>
      <c r="C84" s="3938"/>
      <c r="D84" s="3939"/>
      <c r="E84" s="3939"/>
      <c r="F84" s="3939"/>
      <c r="G84" s="3939"/>
      <c r="H84" s="3939"/>
      <c r="I84" s="3939"/>
      <c r="J84" s="3939"/>
      <c r="K84" s="3939"/>
      <c r="L84" s="3939"/>
      <c r="M84" s="3939"/>
      <c r="N84" s="3939"/>
      <c r="O84" s="3939"/>
      <c r="P84" s="3939"/>
      <c r="Q84" s="3939"/>
      <c r="R84" s="3939"/>
      <c r="S84" s="3939"/>
      <c r="T84" s="3939"/>
      <c r="U84" s="3939"/>
      <c r="V84" s="3939"/>
      <c r="W84" s="3939"/>
      <c r="X84" s="3939"/>
      <c r="Y84" s="3939"/>
      <c r="Z84" s="3939"/>
      <c r="AA84" s="3939"/>
      <c r="AB84" s="3939"/>
      <c r="AC84" s="3939"/>
      <c r="AD84" s="3940"/>
      <c r="AE84" s="1470"/>
      <c r="AF84" s="1481" t="s">
        <v>1202</v>
      </c>
      <c r="AG84" s="1483">
        <f>+COUNTA(C85:AD86)</f>
        <v>6</v>
      </c>
    </row>
    <row r="85" spans="2:33" ht="13.5" customHeight="1">
      <c r="B85" s="3948" t="s">
        <v>1189</v>
      </c>
      <c r="C85" s="3950"/>
      <c r="D85" s="3939"/>
      <c r="E85" s="3939"/>
      <c r="F85" s="3939"/>
      <c r="G85" s="3939"/>
      <c r="H85" s="3939" t="s">
        <v>1213</v>
      </c>
      <c r="I85" s="3939" t="s">
        <v>1213</v>
      </c>
      <c r="J85" s="3939"/>
      <c r="K85" s="3939"/>
      <c r="L85" s="3939"/>
      <c r="M85" s="3939"/>
      <c r="N85" s="3939"/>
      <c r="O85" s="3939" t="s">
        <v>1213</v>
      </c>
      <c r="P85" s="3939" t="s">
        <v>1213</v>
      </c>
      <c r="Q85" s="3939"/>
      <c r="R85" s="3939"/>
      <c r="S85" s="3939"/>
      <c r="T85" s="3939"/>
      <c r="U85" s="3939"/>
      <c r="V85" s="3939" t="s">
        <v>1213</v>
      </c>
      <c r="W85" s="3939" t="s">
        <v>1213</v>
      </c>
      <c r="X85" s="3939"/>
      <c r="Y85" s="3939"/>
      <c r="Z85" s="3939"/>
      <c r="AA85" s="3939"/>
      <c r="AB85" s="3939"/>
      <c r="AC85" s="3939"/>
      <c r="AD85" s="3940"/>
      <c r="AE85" s="1470"/>
      <c r="AF85" s="1481" t="s">
        <v>1203</v>
      </c>
      <c r="AG85" s="1484">
        <f>+AG84/AG83</f>
        <v>0.23076923076923078</v>
      </c>
    </row>
    <row r="86" spans="2:33">
      <c r="B86" s="3949"/>
      <c r="C86" s="3950"/>
      <c r="D86" s="3939"/>
      <c r="E86" s="3939"/>
      <c r="F86" s="3939"/>
      <c r="G86" s="3939"/>
      <c r="H86" s="3939"/>
      <c r="I86" s="3939"/>
      <c r="J86" s="3939"/>
      <c r="K86" s="3939"/>
      <c r="L86" s="3939"/>
      <c r="M86" s="3939"/>
      <c r="N86" s="3939"/>
      <c r="O86" s="3939"/>
      <c r="P86" s="3939"/>
      <c r="Q86" s="3939"/>
      <c r="R86" s="3939"/>
      <c r="S86" s="3939"/>
      <c r="T86" s="3939"/>
      <c r="U86" s="3939"/>
      <c r="V86" s="3939"/>
      <c r="W86" s="3939"/>
      <c r="X86" s="3939"/>
      <c r="Y86" s="3939"/>
      <c r="Z86" s="3939"/>
      <c r="AA86" s="3939"/>
      <c r="AB86" s="3939"/>
      <c r="AC86" s="3939"/>
      <c r="AD86" s="3940"/>
      <c r="AE86" s="1470"/>
      <c r="AF86" s="1481" t="s">
        <v>1183</v>
      </c>
      <c r="AG86" s="1483">
        <f>+COUNTA(C87:AD88)</f>
        <v>8</v>
      </c>
    </row>
    <row r="87" spans="2:33">
      <c r="B87" s="3941" t="s">
        <v>1192</v>
      </c>
      <c r="C87" s="3943" t="s">
        <v>1214</v>
      </c>
      <c r="D87" s="3945" t="s">
        <v>1214</v>
      </c>
      <c r="E87" s="3945" t="s">
        <v>1214</v>
      </c>
      <c r="F87" s="3945" t="s">
        <v>1214</v>
      </c>
      <c r="G87" s="3945" t="s">
        <v>1214</v>
      </c>
      <c r="H87" s="3945"/>
      <c r="I87" s="3945"/>
      <c r="J87" s="3945"/>
      <c r="K87" s="3945"/>
      <c r="L87" s="3945"/>
      <c r="M87" s="3945"/>
      <c r="N87" s="3945"/>
      <c r="O87" s="3945"/>
      <c r="P87" s="3945" t="s">
        <v>1213</v>
      </c>
      <c r="Q87" s="3945"/>
      <c r="R87" s="3945"/>
      <c r="S87" s="3945"/>
      <c r="T87" s="3945"/>
      <c r="U87" s="3945"/>
      <c r="V87" s="3945" t="s">
        <v>1213</v>
      </c>
      <c r="W87" s="3945" t="s">
        <v>1213</v>
      </c>
      <c r="X87" s="3945"/>
      <c r="Y87" s="3945"/>
      <c r="Z87" s="3945"/>
      <c r="AA87" s="3945"/>
      <c r="AB87" s="3945"/>
      <c r="AC87" s="3945"/>
      <c r="AD87" s="3955"/>
      <c r="AE87" s="1470"/>
      <c r="AF87" s="1485" t="s">
        <v>1204</v>
      </c>
      <c r="AG87" s="1486">
        <f>+AG86/AG83</f>
        <v>0.30769230769230771</v>
      </c>
    </row>
    <row r="88" spans="2:33">
      <c r="B88" s="3942"/>
      <c r="C88" s="3944"/>
      <c r="D88" s="3946"/>
      <c r="E88" s="3946"/>
      <c r="F88" s="3946"/>
      <c r="G88" s="3946"/>
      <c r="H88" s="3946"/>
      <c r="I88" s="3946"/>
      <c r="J88" s="3946"/>
      <c r="K88" s="3946"/>
      <c r="L88" s="3946"/>
      <c r="M88" s="3946"/>
      <c r="N88" s="3946"/>
      <c r="O88" s="3946"/>
      <c r="P88" s="3946"/>
      <c r="Q88" s="3946"/>
      <c r="R88" s="3946"/>
      <c r="S88" s="3946"/>
      <c r="T88" s="3946"/>
      <c r="U88" s="3946"/>
      <c r="V88" s="3946"/>
      <c r="W88" s="3946"/>
      <c r="X88" s="3946"/>
      <c r="Y88" s="3946"/>
      <c r="Z88" s="3946"/>
      <c r="AA88" s="3946"/>
      <c r="AB88" s="3946"/>
      <c r="AC88" s="3946"/>
      <c r="AD88" s="3956"/>
      <c r="AE88" s="1470"/>
      <c r="AF88" s="1487"/>
      <c r="AG88" s="1488"/>
    </row>
    <row r="89" spans="2:33">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row>
  </sheetData>
  <mergeCells count="814">
    <mergeCell ref="AA87:AA88"/>
    <mergeCell ref="AB87:AB88"/>
    <mergeCell ref="AC87:AC88"/>
    <mergeCell ref="AD87:AD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B85:AB86"/>
    <mergeCell ref="AC85:AC86"/>
    <mergeCell ref="AD85:AD86"/>
    <mergeCell ref="B87:B88"/>
    <mergeCell ref="C87:C88"/>
    <mergeCell ref="D87:D88"/>
    <mergeCell ref="E87:E88"/>
    <mergeCell ref="F87:F88"/>
    <mergeCell ref="G87:G88"/>
    <mergeCell ref="H87:H88"/>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C83:AC84"/>
    <mergeCell ref="AD83:AD84"/>
    <mergeCell ref="B85:B86"/>
    <mergeCell ref="C85:C86"/>
    <mergeCell ref="D85:D86"/>
    <mergeCell ref="E85:E86"/>
    <mergeCell ref="F85:F86"/>
    <mergeCell ref="G85:G86"/>
    <mergeCell ref="H85:H86"/>
    <mergeCell ref="I85:I86"/>
    <mergeCell ref="W83:W84"/>
    <mergeCell ref="X83:X84"/>
    <mergeCell ref="Y83:Y84"/>
    <mergeCell ref="Z83:Z84"/>
    <mergeCell ref="AA83:AA84"/>
    <mergeCell ref="AB83:AB84"/>
    <mergeCell ref="Q83:Q84"/>
    <mergeCell ref="R83:R84"/>
    <mergeCell ref="S83:S84"/>
    <mergeCell ref="T83:T84"/>
    <mergeCell ref="U83:U84"/>
    <mergeCell ref="V83:V84"/>
    <mergeCell ref="K83:K84"/>
    <mergeCell ref="L83:L84"/>
    <mergeCell ref="M83:M84"/>
    <mergeCell ref="N83:N84"/>
    <mergeCell ref="O83:O84"/>
    <mergeCell ref="P83:P84"/>
    <mergeCell ref="AF81:AG81"/>
    <mergeCell ref="B83:B84"/>
    <mergeCell ref="C83:C84"/>
    <mergeCell ref="D83:D84"/>
    <mergeCell ref="E83:E84"/>
    <mergeCell ref="F83:F84"/>
    <mergeCell ref="G83:G84"/>
    <mergeCell ref="H83:H84"/>
    <mergeCell ref="I83:I84"/>
    <mergeCell ref="J83:J84"/>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Z76:Z77"/>
    <mergeCell ref="AA76:AA77"/>
    <mergeCell ref="AB76:AB77"/>
    <mergeCell ref="AC76:AC77"/>
    <mergeCell ref="AD76:AD77"/>
    <mergeCell ref="B78:B79"/>
    <mergeCell ref="C78:C79"/>
    <mergeCell ref="D78:D79"/>
    <mergeCell ref="E78:E79"/>
    <mergeCell ref="F78:F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Y74:Y75"/>
    <mergeCell ref="Z74:Z75"/>
    <mergeCell ref="AA74:AA75"/>
    <mergeCell ref="AB74:AB75"/>
    <mergeCell ref="AC74:AC75"/>
    <mergeCell ref="AD74:AD75"/>
    <mergeCell ref="S74:S75"/>
    <mergeCell ref="T74:T75"/>
    <mergeCell ref="U74:U75"/>
    <mergeCell ref="V74:V75"/>
    <mergeCell ref="W74:W75"/>
    <mergeCell ref="X74:X75"/>
    <mergeCell ref="I69:I70"/>
    <mergeCell ref="J69:J70"/>
    <mergeCell ref="M74:M75"/>
    <mergeCell ref="N74:N75"/>
    <mergeCell ref="O74:O75"/>
    <mergeCell ref="P74:P75"/>
    <mergeCell ref="Q74:Q75"/>
    <mergeCell ref="R74:R75"/>
    <mergeCell ref="G74:G75"/>
    <mergeCell ref="H74:H75"/>
    <mergeCell ref="I74:I75"/>
    <mergeCell ref="J74:J75"/>
    <mergeCell ref="K74:K75"/>
    <mergeCell ref="L74:L75"/>
    <mergeCell ref="K69:K70"/>
    <mergeCell ref="L69:L70"/>
    <mergeCell ref="M69:M70"/>
    <mergeCell ref="N69:N70"/>
    <mergeCell ref="AA69:AA70"/>
    <mergeCell ref="AB69:AB70"/>
    <mergeCell ref="AC69:AC70"/>
    <mergeCell ref="AD69:AD70"/>
    <mergeCell ref="N67:N68"/>
    <mergeCell ref="O67:O68"/>
    <mergeCell ref="AF72:AG72"/>
    <mergeCell ref="B74:B75"/>
    <mergeCell ref="C74:C75"/>
    <mergeCell ref="D74:D75"/>
    <mergeCell ref="E74:E75"/>
    <mergeCell ref="F74:F75"/>
    <mergeCell ref="U69:U70"/>
    <mergeCell ref="V69:V70"/>
    <mergeCell ref="W69:W70"/>
    <mergeCell ref="X69:X70"/>
    <mergeCell ref="Y69:Y70"/>
    <mergeCell ref="Z69:Z70"/>
    <mergeCell ref="O69:O70"/>
    <mergeCell ref="P69:P70"/>
    <mergeCell ref="Q69:Q70"/>
    <mergeCell ref="R69:R70"/>
    <mergeCell ref="S69:S70"/>
    <mergeCell ref="T69:T70"/>
    <mergeCell ref="AB67:AB68"/>
    <mergeCell ref="AC67:AC68"/>
    <mergeCell ref="AD67:AD68"/>
    <mergeCell ref="B69:B70"/>
    <mergeCell ref="C69:C70"/>
    <mergeCell ref="D69:D70"/>
    <mergeCell ref="E69:E70"/>
    <mergeCell ref="F69:F70"/>
    <mergeCell ref="G69:G70"/>
    <mergeCell ref="H69:H70"/>
    <mergeCell ref="V67:V68"/>
    <mergeCell ref="W67:W68"/>
    <mergeCell ref="X67:X68"/>
    <mergeCell ref="Y67:Y68"/>
    <mergeCell ref="Z67:Z68"/>
    <mergeCell ref="AA67:AA68"/>
    <mergeCell ref="P67:P68"/>
    <mergeCell ref="Q67:Q68"/>
    <mergeCell ref="R67:R68"/>
    <mergeCell ref="S67:S68"/>
    <mergeCell ref="B67:B68"/>
    <mergeCell ref="C67:C68"/>
    <mergeCell ref="D67:D68"/>
    <mergeCell ref="E67:E68"/>
    <mergeCell ref="F67:F68"/>
    <mergeCell ref="G67:G68"/>
    <mergeCell ref="H67:H68"/>
    <mergeCell ref="I67:I68"/>
    <mergeCell ref="W65:W66"/>
    <mergeCell ref="Q65:Q66"/>
    <mergeCell ref="R65:R66"/>
    <mergeCell ref="S65:S66"/>
    <mergeCell ref="T65:T66"/>
    <mergeCell ref="U65:U66"/>
    <mergeCell ref="V65:V66"/>
    <mergeCell ref="K65:K66"/>
    <mergeCell ref="L65:L66"/>
    <mergeCell ref="M65:M66"/>
    <mergeCell ref="T67:T68"/>
    <mergeCell ref="U67:U68"/>
    <mergeCell ref="J67:J68"/>
    <mergeCell ref="K67:K68"/>
    <mergeCell ref="L67:L68"/>
    <mergeCell ref="M67:M68"/>
    <mergeCell ref="AF63:AG63"/>
    <mergeCell ref="B65:B66"/>
    <mergeCell ref="C65:C66"/>
    <mergeCell ref="D65:D66"/>
    <mergeCell ref="E65:E66"/>
    <mergeCell ref="F65:F66"/>
    <mergeCell ref="G65:G66"/>
    <mergeCell ref="H65:H66"/>
    <mergeCell ref="I65:I66"/>
    <mergeCell ref="J65:J66"/>
    <mergeCell ref="AD65:AD66"/>
    <mergeCell ref="X65:X66"/>
    <mergeCell ref="Y65:Y66"/>
    <mergeCell ref="Z65:Z66"/>
    <mergeCell ref="AA65:AA66"/>
    <mergeCell ref="AB65:AB66"/>
    <mergeCell ref="AC65:AC66"/>
    <mergeCell ref="N65:N66"/>
    <mergeCell ref="O65:O66"/>
    <mergeCell ref="P65:P66"/>
    <mergeCell ref="Y60:Y61"/>
    <mergeCell ref="Z60:Z61"/>
    <mergeCell ref="AA60:AA61"/>
    <mergeCell ref="AB60:AB61"/>
    <mergeCell ref="AC60:AC61"/>
    <mergeCell ref="AD60:AD61"/>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Z58:Z59"/>
    <mergeCell ref="AA58:AA59"/>
    <mergeCell ref="AB58:AB59"/>
    <mergeCell ref="AC58:AC59"/>
    <mergeCell ref="AD58:AD59"/>
    <mergeCell ref="B60:B61"/>
    <mergeCell ref="C60:C61"/>
    <mergeCell ref="D60:D61"/>
    <mergeCell ref="E60:E61"/>
    <mergeCell ref="F60:F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I51:I52"/>
    <mergeCell ref="J51:J52"/>
    <mergeCell ref="M56:M57"/>
    <mergeCell ref="N56:N57"/>
    <mergeCell ref="O56:O57"/>
    <mergeCell ref="P56:P57"/>
    <mergeCell ref="Q56:Q57"/>
    <mergeCell ref="R56:R57"/>
    <mergeCell ref="G56:G57"/>
    <mergeCell ref="H56:H57"/>
    <mergeCell ref="I56:I57"/>
    <mergeCell ref="J56:J57"/>
    <mergeCell ref="K56:K57"/>
    <mergeCell ref="L56:L57"/>
    <mergeCell ref="K51:K52"/>
    <mergeCell ref="L51:L52"/>
    <mergeCell ref="M51:M52"/>
    <mergeCell ref="N51:N52"/>
    <mergeCell ref="AA51:AA52"/>
    <mergeCell ref="AB51:AB52"/>
    <mergeCell ref="AC51:AC52"/>
    <mergeCell ref="AD51:AD52"/>
    <mergeCell ref="N49:N50"/>
    <mergeCell ref="O49:O50"/>
    <mergeCell ref="AF54:AG54"/>
    <mergeCell ref="B56:B57"/>
    <mergeCell ref="C56:C57"/>
    <mergeCell ref="D56:D57"/>
    <mergeCell ref="E56:E57"/>
    <mergeCell ref="F56:F57"/>
    <mergeCell ref="U51:U52"/>
    <mergeCell ref="V51:V52"/>
    <mergeCell ref="W51:W52"/>
    <mergeCell ref="X51:X52"/>
    <mergeCell ref="Y51:Y52"/>
    <mergeCell ref="Z51:Z52"/>
    <mergeCell ref="O51:O52"/>
    <mergeCell ref="P51:P52"/>
    <mergeCell ref="Q51:Q52"/>
    <mergeCell ref="R51:R52"/>
    <mergeCell ref="S51:S52"/>
    <mergeCell ref="T51:T52"/>
    <mergeCell ref="AB49:AB50"/>
    <mergeCell ref="AC49:AC50"/>
    <mergeCell ref="AD49:AD50"/>
    <mergeCell ref="B51:B52"/>
    <mergeCell ref="C51:C52"/>
    <mergeCell ref="D51:D52"/>
    <mergeCell ref="E51:E52"/>
    <mergeCell ref="F51:F52"/>
    <mergeCell ref="G51:G52"/>
    <mergeCell ref="H51:H52"/>
    <mergeCell ref="V49:V50"/>
    <mergeCell ref="W49:W50"/>
    <mergeCell ref="X49:X50"/>
    <mergeCell ref="Y49:Y50"/>
    <mergeCell ref="Z49:Z50"/>
    <mergeCell ref="AA49:AA50"/>
    <mergeCell ref="P49:P50"/>
    <mergeCell ref="Q49:Q50"/>
    <mergeCell ref="R49:R50"/>
    <mergeCell ref="S49:S50"/>
    <mergeCell ref="B49:B50"/>
    <mergeCell ref="C49:C50"/>
    <mergeCell ref="D49:D50"/>
    <mergeCell ref="E49:E50"/>
    <mergeCell ref="F49:F50"/>
    <mergeCell ref="G49:G50"/>
    <mergeCell ref="H49:H50"/>
    <mergeCell ref="I49:I50"/>
    <mergeCell ref="W47:W48"/>
    <mergeCell ref="Q47:Q48"/>
    <mergeCell ref="R47:R48"/>
    <mergeCell ref="S47:S48"/>
    <mergeCell ref="T47:T48"/>
    <mergeCell ref="U47:U48"/>
    <mergeCell ref="V47:V48"/>
    <mergeCell ref="K47:K48"/>
    <mergeCell ref="L47:L48"/>
    <mergeCell ref="M47:M48"/>
    <mergeCell ref="T49:T50"/>
    <mergeCell ref="U49:U50"/>
    <mergeCell ref="J49:J50"/>
    <mergeCell ref="K49:K50"/>
    <mergeCell ref="L49:L50"/>
    <mergeCell ref="M49:M50"/>
    <mergeCell ref="AF45:AG45"/>
    <mergeCell ref="B47:B48"/>
    <mergeCell ref="C47:C48"/>
    <mergeCell ref="D47:D48"/>
    <mergeCell ref="E47:E48"/>
    <mergeCell ref="F47:F48"/>
    <mergeCell ref="G47:G48"/>
    <mergeCell ref="H47:H48"/>
    <mergeCell ref="I47:I48"/>
    <mergeCell ref="J47:J48"/>
    <mergeCell ref="AD47:AD48"/>
    <mergeCell ref="X47:X48"/>
    <mergeCell ref="Y47:Y48"/>
    <mergeCell ref="Z47:Z48"/>
    <mergeCell ref="AA47:AA48"/>
    <mergeCell ref="AB47:AB48"/>
    <mergeCell ref="AC47:AC48"/>
    <mergeCell ref="N47:N48"/>
    <mergeCell ref="O47:O48"/>
    <mergeCell ref="P47:P48"/>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Z40:Z41"/>
    <mergeCell ref="AA40:AA41"/>
    <mergeCell ref="AB40:AB41"/>
    <mergeCell ref="AC40:AC41"/>
    <mergeCell ref="AD40:AD41"/>
    <mergeCell ref="B42:B43"/>
    <mergeCell ref="C42:C43"/>
    <mergeCell ref="D42:D43"/>
    <mergeCell ref="E42:E43"/>
    <mergeCell ref="F42:F43"/>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Y38:Y39"/>
    <mergeCell ref="Z38:Z39"/>
    <mergeCell ref="AA38:AA39"/>
    <mergeCell ref="AB38:AB39"/>
    <mergeCell ref="AC38:AC39"/>
    <mergeCell ref="AD38:AD39"/>
    <mergeCell ref="S38:S39"/>
    <mergeCell ref="T38:T39"/>
    <mergeCell ref="U38:U39"/>
    <mergeCell ref="V38:V39"/>
    <mergeCell ref="W38:W39"/>
    <mergeCell ref="X38:X39"/>
    <mergeCell ref="I33:I34"/>
    <mergeCell ref="J33:J34"/>
    <mergeCell ref="M38:M39"/>
    <mergeCell ref="N38:N39"/>
    <mergeCell ref="O38:O39"/>
    <mergeCell ref="P38:P39"/>
    <mergeCell ref="Q38:Q39"/>
    <mergeCell ref="R38:R39"/>
    <mergeCell ref="G38:G39"/>
    <mergeCell ref="H38:H39"/>
    <mergeCell ref="I38:I39"/>
    <mergeCell ref="J38:J39"/>
    <mergeCell ref="K38:K39"/>
    <mergeCell ref="L38:L39"/>
    <mergeCell ref="K33:K34"/>
    <mergeCell ref="L33:L34"/>
    <mergeCell ref="M33:M34"/>
    <mergeCell ref="N33:N34"/>
    <mergeCell ref="AA33:AA34"/>
    <mergeCell ref="AB33:AB34"/>
    <mergeCell ref="AC33:AC34"/>
    <mergeCell ref="AD33:AD34"/>
    <mergeCell ref="N31:N32"/>
    <mergeCell ref="O31:O32"/>
    <mergeCell ref="AF36:AG36"/>
    <mergeCell ref="B38:B39"/>
    <mergeCell ref="C38:C39"/>
    <mergeCell ref="D38:D39"/>
    <mergeCell ref="E38:E39"/>
    <mergeCell ref="F38:F39"/>
    <mergeCell ref="U33:U34"/>
    <mergeCell ref="V33:V34"/>
    <mergeCell ref="W33:W34"/>
    <mergeCell ref="X33:X34"/>
    <mergeCell ref="Y33:Y34"/>
    <mergeCell ref="Z33:Z34"/>
    <mergeCell ref="O33:O34"/>
    <mergeCell ref="P33:P34"/>
    <mergeCell ref="Q33:Q34"/>
    <mergeCell ref="R33:R34"/>
    <mergeCell ref="S33:S34"/>
    <mergeCell ref="T33:T34"/>
    <mergeCell ref="AB31:AB32"/>
    <mergeCell ref="AC31:AC32"/>
    <mergeCell ref="AD31:AD32"/>
    <mergeCell ref="B33:B34"/>
    <mergeCell ref="C33:C34"/>
    <mergeCell ref="D33:D34"/>
    <mergeCell ref="E33:E34"/>
    <mergeCell ref="F33:F34"/>
    <mergeCell ref="G33:G34"/>
    <mergeCell ref="H33:H34"/>
    <mergeCell ref="V31:V32"/>
    <mergeCell ref="W31:W32"/>
    <mergeCell ref="X31:X32"/>
    <mergeCell ref="Y31:Y32"/>
    <mergeCell ref="Z31:Z32"/>
    <mergeCell ref="AA31:AA32"/>
    <mergeCell ref="P31:P32"/>
    <mergeCell ref="Q31:Q32"/>
    <mergeCell ref="R31:R32"/>
    <mergeCell ref="S31:S32"/>
    <mergeCell ref="B31:B32"/>
    <mergeCell ref="C31:C32"/>
    <mergeCell ref="D31:D32"/>
    <mergeCell ref="E31:E32"/>
    <mergeCell ref="F31:F32"/>
    <mergeCell ref="G31:G32"/>
    <mergeCell ref="H31:H32"/>
    <mergeCell ref="I31:I32"/>
    <mergeCell ref="W29:W30"/>
    <mergeCell ref="Q29:Q30"/>
    <mergeCell ref="R29:R30"/>
    <mergeCell ref="S29:S30"/>
    <mergeCell ref="T29:T30"/>
    <mergeCell ref="U29:U30"/>
    <mergeCell ref="V29:V30"/>
    <mergeCell ref="K29:K30"/>
    <mergeCell ref="L29:L30"/>
    <mergeCell ref="M29:M30"/>
    <mergeCell ref="T31:T32"/>
    <mergeCell ref="U31:U32"/>
    <mergeCell ref="J31:J32"/>
    <mergeCell ref="K31:K32"/>
    <mergeCell ref="L31:L32"/>
    <mergeCell ref="M31:M32"/>
    <mergeCell ref="AF27:AG27"/>
    <mergeCell ref="B29:B30"/>
    <mergeCell ref="C29:C30"/>
    <mergeCell ref="D29:D30"/>
    <mergeCell ref="E29:E30"/>
    <mergeCell ref="F29:F30"/>
    <mergeCell ref="G29:G30"/>
    <mergeCell ref="H29:H30"/>
    <mergeCell ref="I29:I30"/>
    <mergeCell ref="J29:J30"/>
    <mergeCell ref="AD29:AD30"/>
    <mergeCell ref="X29:X30"/>
    <mergeCell ref="Y29:Y30"/>
    <mergeCell ref="Z29:Z30"/>
    <mergeCell ref="AA29:AA30"/>
    <mergeCell ref="AB29:AB30"/>
    <mergeCell ref="AC29:AC30"/>
    <mergeCell ref="N29:N30"/>
    <mergeCell ref="O29:O30"/>
    <mergeCell ref="P29:P30"/>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Z22:Z23"/>
    <mergeCell ref="AA22:AA23"/>
    <mergeCell ref="AB22:AB23"/>
    <mergeCell ref="AC22:AC23"/>
    <mergeCell ref="AD22:AD23"/>
    <mergeCell ref="B24:B25"/>
    <mergeCell ref="C24:C25"/>
    <mergeCell ref="D24:D25"/>
    <mergeCell ref="E24:E25"/>
    <mergeCell ref="F24:F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I15:I16"/>
    <mergeCell ref="J15:J16"/>
    <mergeCell ref="M20:M21"/>
    <mergeCell ref="N20:N21"/>
    <mergeCell ref="O20:O21"/>
    <mergeCell ref="P20:P21"/>
    <mergeCell ref="Q20:Q21"/>
    <mergeCell ref="R20:R21"/>
    <mergeCell ref="G20:G21"/>
    <mergeCell ref="H20:H21"/>
    <mergeCell ref="I20:I21"/>
    <mergeCell ref="J20:J21"/>
    <mergeCell ref="K20:K21"/>
    <mergeCell ref="L20:L21"/>
    <mergeCell ref="K15:K16"/>
    <mergeCell ref="L15:L16"/>
    <mergeCell ref="M15:M16"/>
    <mergeCell ref="N15:N16"/>
    <mergeCell ref="AA15:AA16"/>
    <mergeCell ref="AB15:AB16"/>
    <mergeCell ref="AC15:AC16"/>
    <mergeCell ref="AD15:AD16"/>
    <mergeCell ref="N13:N14"/>
    <mergeCell ref="O13:O14"/>
    <mergeCell ref="AF18:AG18"/>
    <mergeCell ref="B20:B21"/>
    <mergeCell ref="C20:C21"/>
    <mergeCell ref="D20:D21"/>
    <mergeCell ref="E20:E21"/>
    <mergeCell ref="F20:F21"/>
    <mergeCell ref="U15:U16"/>
    <mergeCell ref="V15:V16"/>
    <mergeCell ref="W15:W16"/>
    <mergeCell ref="X15:X16"/>
    <mergeCell ref="Y15:Y16"/>
    <mergeCell ref="Z15:Z16"/>
    <mergeCell ref="O15:O16"/>
    <mergeCell ref="P15:P16"/>
    <mergeCell ref="Q15:Q16"/>
    <mergeCell ref="R15:R16"/>
    <mergeCell ref="S15:S16"/>
    <mergeCell ref="T15:T16"/>
    <mergeCell ref="AB13:AB14"/>
    <mergeCell ref="AC13:AC14"/>
    <mergeCell ref="AD13:AD14"/>
    <mergeCell ref="B15:B16"/>
    <mergeCell ref="C15:C16"/>
    <mergeCell ref="D15:D16"/>
    <mergeCell ref="E15:E16"/>
    <mergeCell ref="F15:F16"/>
    <mergeCell ref="G15:G16"/>
    <mergeCell ref="H15:H16"/>
    <mergeCell ref="V13:V14"/>
    <mergeCell ref="W13:W14"/>
    <mergeCell ref="X13:X14"/>
    <mergeCell ref="Y13:Y14"/>
    <mergeCell ref="Z13:Z14"/>
    <mergeCell ref="AA13:AA14"/>
    <mergeCell ref="P13:P14"/>
    <mergeCell ref="Q13:Q14"/>
    <mergeCell ref="R13:R14"/>
    <mergeCell ref="S13:S14"/>
    <mergeCell ref="B13:B14"/>
    <mergeCell ref="C13:C14"/>
    <mergeCell ref="D13:D14"/>
    <mergeCell ref="E13:E14"/>
    <mergeCell ref="F13:F14"/>
    <mergeCell ref="G13:G14"/>
    <mergeCell ref="H13:H14"/>
    <mergeCell ref="I13:I14"/>
    <mergeCell ref="W11:W12"/>
    <mergeCell ref="Q11:Q12"/>
    <mergeCell ref="R11:R12"/>
    <mergeCell ref="S11:S12"/>
    <mergeCell ref="T11:T12"/>
    <mergeCell ref="U11:U12"/>
    <mergeCell ref="V11:V12"/>
    <mergeCell ref="K11:K12"/>
    <mergeCell ref="L11:L12"/>
    <mergeCell ref="M11:M12"/>
    <mergeCell ref="T13:T14"/>
    <mergeCell ref="U13:U14"/>
    <mergeCell ref="J13:J14"/>
    <mergeCell ref="K13:K14"/>
    <mergeCell ref="L13:L14"/>
    <mergeCell ref="M13:M14"/>
    <mergeCell ref="AF9:AG9"/>
    <mergeCell ref="B11:B12"/>
    <mergeCell ref="C11:C12"/>
    <mergeCell ref="D11:D12"/>
    <mergeCell ref="E11:E12"/>
    <mergeCell ref="F11:F12"/>
    <mergeCell ref="G11:G12"/>
    <mergeCell ref="H11:H12"/>
    <mergeCell ref="I11:I12"/>
    <mergeCell ref="J11:J12"/>
    <mergeCell ref="AD11:AD12"/>
    <mergeCell ref="X11:X12"/>
    <mergeCell ref="Y11:Y12"/>
    <mergeCell ref="Z11:Z12"/>
    <mergeCell ref="AA11:AA12"/>
    <mergeCell ref="AB11:AB12"/>
    <mergeCell ref="AC11:AC12"/>
    <mergeCell ref="N11:N12"/>
    <mergeCell ref="O11:O12"/>
    <mergeCell ref="P11:P12"/>
    <mergeCell ref="AB5:AF5"/>
    <mergeCell ref="B6:E6"/>
    <mergeCell ref="G6:J6"/>
    <mergeCell ref="L6:N6"/>
    <mergeCell ref="P6:R6"/>
    <mergeCell ref="AB6:AF6"/>
    <mergeCell ref="B5:E5"/>
    <mergeCell ref="G5:J5"/>
    <mergeCell ref="S5:T5"/>
    <mergeCell ref="U5:V5"/>
    <mergeCell ref="W5:X5"/>
    <mergeCell ref="Y5:Z5"/>
    <mergeCell ref="U3:V3"/>
    <mergeCell ref="W3:X3"/>
    <mergeCell ref="Y3:Z3"/>
    <mergeCell ref="AB3:AF3"/>
    <mergeCell ref="B4:E4"/>
    <mergeCell ref="S4:T4"/>
    <mergeCell ref="U4:V4"/>
    <mergeCell ref="W4:X4"/>
    <mergeCell ref="Y4:Z4"/>
    <mergeCell ref="AB4:AF4"/>
  </mergeCells>
  <phoneticPr fontId="14"/>
  <conditionalFormatting sqref="C10:AE10 C19:AE19 C82:AD82 C73:AD73 C64:AD64 C55:AD55 C46:AD46 C37:AD37 C28:AD28 C83:D83 AE20 AE11">
    <cfRule type="containsText" dxfId="42" priority="42" operator="containsText" text="日">
      <formula>NOT(ISERROR(SEARCH("日",C10)))</formula>
    </cfRule>
    <cfRule type="containsText" dxfId="41" priority="43" operator="containsText" text="土">
      <formula>NOT(ISERROR(SEARCH("土",C10)))</formula>
    </cfRule>
  </conditionalFormatting>
  <conditionalFormatting sqref="AE28:AE29 AE37:AE38 AE46:AE47 AE55:AE56 AE64:AE65 AE73:AE74 AE82:AE83">
    <cfRule type="containsText" dxfId="40" priority="40" operator="containsText" text="日">
      <formula>NOT(ISERROR(SEARCH("日",AE28)))</formula>
    </cfRule>
    <cfRule type="containsText" dxfId="39" priority="41" operator="containsText" text="土">
      <formula>NOT(ISERROR(SEARCH("土",AE28)))</formula>
    </cfRule>
  </conditionalFormatting>
  <conditionalFormatting sqref="Y4:Z5">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3:AD83">
    <cfRule type="containsText" dxfId="35" priority="35" operator="containsText" text="日">
      <formula>NOT(ISERROR(SEARCH("日",E83)))</formula>
    </cfRule>
    <cfRule type="containsText" dxfId="34" priority="36" operator="containsText" text="土">
      <formula>NOT(ISERROR(SEARCH("土",E83)))</formula>
    </cfRule>
  </conditionalFormatting>
  <conditionalFormatting sqref="C74:D74">
    <cfRule type="containsText" dxfId="33" priority="33" operator="containsText" text="日">
      <formula>NOT(ISERROR(SEARCH("日",C74)))</formula>
    </cfRule>
    <cfRule type="containsText" dxfId="32" priority="34" operator="containsText" text="土">
      <formula>NOT(ISERROR(SEARCH("土",C74)))</formula>
    </cfRule>
  </conditionalFormatting>
  <conditionalFormatting sqref="E74:AD74">
    <cfRule type="containsText" dxfId="31" priority="31" operator="containsText" text="日">
      <formula>NOT(ISERROR(SEARCH("日",E74)))</formula>
    </cfRule>
    <cfRule type="containsText" dxfId="30" priority="32" operator="containsText" text="土">
      <formula>NOT(ISERROR(SEARCH("土",E74)))</formula>
    </cfRule>
  </conditionalFormatting>
  <conditionalFormatting sqref="C65:D65">
    <cfRule type="containsText" dxfId="29" priority="29" operator="containsText" text="日">
      <formula>NOT(ISERROR(SEARCH("日",C65)))</formula>
    </cfRule>
    <cfRule type="containsText" dxfId="28" priority="30" operator="containsText" text="土">
      <formula>NOT(ISERROR(SEARCH("土",C65)))</formula>
    </cfRule>
  </conditionalFormatting>
  <conditionalFormatting sqref="E65:AD65">
    <cfRule type="containsText" dxfId="27" priority="27" operator="containsText" text="日">
      <formula>NOT(ISERROR(SEARCH("日",E65)))</formula>
    </cfRule>
    <cfRule type="containsText" dxfId="26" priority="28" operator="containsText" text="土">
      <formula>NOT(ISERROR(SEARCH("土",E65)))</formula>
    </cfRule>
  </conditionalFormatting>
  <conditionalFormatting sqref="C56:D56">
    <cfRule type="containsText" dxfId="25" priority="25" operator="containsText" text="日">
      <formula>NOT(ISERROR(SEARCH("日",C56)))</formula>
    </cfRule>
    <cfRule type="containsText" dxfId="24" priority="26" operator="containsText" text="土">
      <formula>NOT(ISERROR(SEARCH("土",C56)))</formula>
    </cfRule>
  </conditionalFormatting>
  <conditionalFormatting sqref="E56:AD56">
    <cfRule type="containsText" dxfId="23" priority="23" operator="containsText" text="日">
      <formula>NOT(ISERROR(SEARCH("日",E56)))</formula>
    </cfRule>
    <cfRule type="containsText" dxfId="22" priority="24" operator="containsText" text="土">
      <formula>NOT(ISERROR(SEARCH("土",E56)))</formula>
    </cfRule>
  </conditionalFormatting>
  <conditionalFormatting sqref="C47:D47">
    <cfRule type="containsText" dxfId="21" priority="21" operator="containsText" text="日">
      <formula>NOT(ISERROR(SEARCH("日",C47)))</formula>
    </cfRule>
    <cfRule type="containsText" dxfId="20" priority="22" operator="containsText" text="土">
      <formula>NOT(ISERROR(SEARCH("土",C47)))</formula>
    </cfRule>
  </conditionalFormatting>
  <conditionalFormatting sqref="E47:AD47">
    <cfRule type="containsText" dxfId="19" priority="19" operator="containsText" text="日">
      <formula>NOT(ISERROR(SEARCH("日",E47)))</formula>
    </cfRule>
    <cfRule type="containsText" dxfId="18" priority="20" operator="containsText" text="土">
      <formula>NOT(ISERROR(SEARCH("土",E47)))</formula>
    </cfRule>
  </conditionalFormatting>
  <conditionalFormatting sqref="C38:D38">
    <cfRule type="containsText" dxfId="17" priority="17" operator="containsText" text="日">
      <formula>NOT(ISERROR(SEARCH("日",C38)))</formula>
    </cfRule>
    <cfRule type="containsText" dxfId="16" priority="18" operator="containsText" text="土">
      <formula>NOT(ISERROR(SEARCH("土",C38)))</formula>
    </cfRule>
  </conditionalFormatting>
  <conditionalFormatting sqref="E38:AD38">
    <cfRule type="containsText" dxfId="15" priority="15" operator="containsText" text="日">
      <formula>NOT(ISERROR(SEARCH("日",E38)))</formula>
    </cfRule>
    <cfRule type="containsText" dxfId="14" priority="16" operator="containsText" text="土">
      <formula>NOT(ISERROR(SEARCH("土",E38)))</formula>
    </cfRule>
  </conditionalFormatting>
  <conditionalFormatting sqref="C29:D29">
    <cfRule type="containsText" dxfId="13" priority="13" operator="containsText" text="日">
      <formula>NOT(ISERROR(SEARCH("日",C29)))</formula>
    </cfRule>
    <cfRule type="containsText" dxfId="12" priority="14" operator="containsText" text="土">
      <formula>NOT(ISERROR(SEARCH("土",C29)))</formula>
    </cfRule>
  </conditionalFormatting>
  <conditionalFormatting sqref="E29:AD29">
    <cfRule type="containsText" dxfId="11" priority="11" operator="containsText" text="日">
      <formula>NOT(ISERROR(SEARCH("日",E29)))</formula>
    </cfRule>
    <cfRule type="containsText" dxfId="10" priority="12" operator="containsText" text="土">
      <formula>NOT(ISERROR(SEARCH("土",E29)))</formula>
    </cfRule>
  </conditionalFormatting>
  <conditionalFormatting sqref="C20:D20">
    <cfRule type="containsText" dxfId="9" priority="9" operator="containsText" text="日">
      <formula>NOT(ISERROR(SEARCH("日",C20)))</formula>
    </cfRule>
    <cfRule type="containsText" dxfId="8" priority="10" operator="containsText" text="土">
      <formula>NOT(ISERROR(SEARCH("土",C20)))</formula>
    </cfRule>
  </conditionalFormatting>
  <conditionalFormatting sqref="E20:AD20">
    <cfRule type="containsText" dxfId="7" priority="7" operator="containsText" text="日">
      <formula>NOT(ISERROR(SEARCH("日",E20)))</formula>
    </cfRule>
    <cfRule type="containsText" dxfId="6" priority="8" operator="containsText" text="土">
      <formula>NOT(ISERROR(SEARCH("土",E20)))</formula>
    </cfRule>
  </conditionalFormatting>
  <conditionalFormatting sqref="C11:D11">
    <cfRule type="containsText" dxfId="5" priority="5" operator="containsText" text="日">
      <formula>NOT(ISERROR(SEARCH("日",C11)))</formula>
    </cfRule>
    <cfRule type="containsText" dxfId="4" priority="6" operator="containsText" text="土">
      <formula>NOT(ISERROR(SEARCH("土",C11)))</formula>
    </cfRule>
  </conditionalFormatting>
  <conditionalFormatting sqref="E11:AD11">
    <cfRule type="containsText" dxfId="3" priority="3" operator="containsText" text="日">
      <formula>NOT(ISERROR(SEARCH("日",E11)))</formula>
    </cfRule>
    <cfRule type="containsText" dxfId="2" priority="4" operator="containsText" text="土">
      <formula>NOT(ISERROR(SEARCH("土",E11)))</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showInputMessage="1" showErrorMessage="1" sqref="AE77 AE14 AE23 AE32 AE41 AE50 AE59 AE68 AE86">
      <formula1>"　,祝,中止"</formula1>
    </dataValidation>
    <dataValidation type="list" showInputMessage="1" showErrorMessage="1" sqref="AE69:AE70 AE15:AE16 AE60:AE61 AE78:AE79 AE51:AE52 AE42:AE43 AE33:AE34 AE24:AE25 AE87:AE88">
      <formula1>"　,休"</formula1>
    </dataValidation>
    <dataValidation type="list" showInputMessage="1" showErrorMessage="1" sqref="C24:AD24 C33:AD33 C42:AD42 C51:AD51 C60:AD60 C69:AD69 C78:AD78 C87:AD87 C15:AD15">
      <formula1>"　,休,雨"</formula1>
    </dataValidation>
    <dataValidation type="list" allowBlank="1" showInputMessage="1" showErrorMessage="1" sqref="C83:AD84 C74:AD75 C65:AD66 C56:AD57 C47:AD48 C38:AD39 C29:AD30 C20:AD21 C11:AD12">
      <formula1>"　,中止,夏休,冬休"</formula1>
    </dataValidation>
    <dataValidation type="list" allowBlank="1" showInputMessage="1" showErrorMessage="1" sqref="C85:AD86 C76:AD77 C67:AD68 C58:AD59 C49:AD50 C40:AD41 C31:AD32 C22:AD23 C13:AD14">
      <formula1>"　,休"</formula1>
    </dataValidation>
  </dataValidations>
  <pageMargins left="0.51181102362204722" right="0.11811023622047245" top="0.55118110236220474" bottom="0.35433070866141736" header="0.31496062992125984" footer="0.31496062992125984"/>
  <pageSetup paperSize="9" scale="7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M28"/>
  <sheetViews>
    <sheetView view="pageBreakPreview" zoomScaleNormal="85" zoomScaleSheetLayoutView="100" workbookViewId="0">
      <selection activeCell="J2" sqref="J2:L2"/>
    </sheetView>
  </sheetViews>
  <sheetFormatPr defaultColWidth="9.6640625" defaultRowHeight="13.2"/>
  <cols>
    <col min="1" max="1" width="1.44140625" style="804" customWidth="1"/>
    <col min="2" max="2" width="4.6640625" style="804" customWidth="1"/>
    <col min="3" max="3" width="14.88671875" style="804" customWidth="1"/>
    <col min="4" max="4" width="6.88671875" style="804" customWidth="1"/>
    <col min="5" max="5" width="4.88671875" style="804" customWidth="1"/>
    <col min="6" max="6" width="8.44140625" style="804" customWidth="1"/>
    <col min="7" max="7" width="3.44140625" style="804" customWidth="1"/>
    <col min="8" max="8" width="10.88671875" style="804" customWidth="1"/>
    <col min="9" max="9" width="5.88671875" style="804" customWidth="1"/>
    <col min="10" max="10" width="10.88671875" style="804" customWidth="1"/>
    <col min="11" max="11" width="10.6640625" style="804" customWidth="1"/>
    <col min="12" max="12" width="8.109375" style="804" customWidth="1"/>
    <col min="13" max="13" width="1.6640625" style="804" customWidth="1"/>
    <col min="14" max="16384" width="9.6640625" style="804"/>
  </cols>
  <sheetData>
    <row r="2" spans="2:13" ht="18" customHeight="1">
      <c r="B2" s="810"/>
      <c r="C2" s="810"/>
      <c r="D2" s="810"/>
      <c r="E2" s="810"/>
      <c r="F2" s="810"/>
      <c r="G2" s="810"/>
      <c r="H2" s="810"/>
      <c r="I2" s="810"/>
      <c r="J2" s="3656">
        <v>45413</v>
      </c>
      <c r="K2" s="3656"/>
      <c r="L2" s="3656"/>
      <c r="M2" s="1093"/>
    </row>
    <row r="3" spans="2:13" ht="15" customHeight="1">
      <c r="B3" s="1093"/>
      <c r="C3" s="1093"/>
      <c r="D3" s="1093"/>
      <c r="E3" s="1093"/>
      <c r="F3" s="1093"/>
      <c r="G3" s="1093"/>
      <c r="H3" s="1093"/>
      <c r="I3" s="1093"/>
      <c r="J3" s="1093"/>
      <c r="K3" s="1093"/>
      <c r="L3" s="1093"/>
      <c r="M3" s="1093"/>
    </row>
    <row r="4" spans="2:13" ht="24" customHeight="1">
      <c r="B4" s="3988" t="s">
        <v>1951</v>
      </c>
      <c r="C4" s="3988"/>
      <c r="D4" s="3988"/>
      <c r="E4" s="3988"/>
      <c r="F4" s="3988"/>
      <c r="G4" s="3988"/>
      <c r="H4" s="3988"/>
      <c r="I4" s="3988"/>
      <c r="J4" s="3988"/>
      <c r="K4" s="3988"/>
      <c r="L4" s="3988"/>
      <c r="M4" s="812"/>
    </row>
    <row r="5" spans="2:13" ht="13.35" customHeight="1">
      <c r="B5" s="812"/>
      <c r="C5" s="812"/>
      <c r="D5" s="812"/>
      <c r="E5" s="812"/>
      <c r="F5" s="812"/>
      <c r="G5" s="812"/>
      <c r="H5" s="812"/>
      <c r="I5" s="812"/>
      <c r="J5" s="812"/>
      <c r="K5" s="812"/>
      <c r="L5" s="812"/>
      <c r="M5" s="812"/>
    </row>
    <row r="6" spans="2:13" ht="11.85" customHeight="1">
      <c r="B6" s="813"/>
      <c r="C6" s="813"/>
    </row>
    <row r="7" spans="2:13" ht="18" customHeight="1">
      <c r="B7" s="3989" t="str">
        <f>入力シート!C5</f>
        <v>久留米市長</v>
      </c>
      <c r="C7" s="3989"/>
      <c r="D7" s="3989"/>
      <c r="E7" s="810" t="s">
        <v>1375</v>
      </c>
      <c r="F7" s="810"/>
      <c r="G7" s="810"/>
      <c r="H7" s="810"/>
      <c r="I7" s="810"/>
      <c r="J7" s="810"/>
      <c r="K7" s="810"/>
      <c r="L7" s="810"/>
      <c r="M7" s="814"/>
    </row>
    <row r="8" spans="2:13" ht="9.6" customHeight="1">
      <c r="B8" s="1092"/>
      <c r="C8" s="1092"/>
      <c r="D8" s="1092"/>
      <c r="E8" s="810"/>
      <c r="F8" s="810"/>
      <c r="G8" s="810"/>
      <c r="H8" s="810"/>
      <c r="I8" s="810"/>
      <c r="J8" s="810"/>
      <c r="K8" s="810"/>
      <c r="L8" s="810"/>
      <c r="M8" s="814"/>
    </row>
    <row r="9" spans="2:13" ht="18" customHeight="1">
      <c r="B9" s="810"/>
      <c r="C9" s="810"/>
      <c r="D9" s="810"/>
      <c r="E9" s="810"/>
      <c r="F9" s="3990" t="s">
        <v>1376</v>
      </c>
      <c r="G9" s="3990"/>
      <c r="H9" s="810"/>
      <c r="I9" s="3990"/>
      <c r="J9" s="3990"/>
      <c r="K9" s="3990"/>
      <c r="L9" s="3990"/>
      <c r="M9" s="814"/>
    </row>
    <row r="10" spans="2:13" ht="30" customHeight="1">
      <c r="B10" s="810"/>
      <c r="C10" s="810"/>
      <c r="D10" s="810"/>
      <c r="E10" s="810"/>
      <c r="F10" s="810"/>
      <c r="G10" s="3990" t="s">
        <v>1132</v>
      </c>
      <c r="H10" s="3990"/>
      <c r="I10" s="3991" t="str">
        <f>入力シート!C25</f>
        <v>久留米市〇〇町１２３</v>
      </c>
      <c r="J10" s="3991"/>
      <c r="K10" s="3991"/>
      <c r="L10" s="3991"/>
      <c r="M10" s="814"/>
    </row>
    <row r="11" spans="2:13" ht="30" customHeight="1">
      <c r="B11" s="810"/>
      <c r="C11" s="810"/>
      <c r="D11" s="810"/>
      <c r="E11" s="810"/>
      <c r="F11" s="810"/>
      <c r="G11" s="3990" t="s">
        <v>1952</v>
      </c>
      <c r="H11" s="3990"/>
      <c r="I11" s="3991" t="str">
        <f>入力シート!C26</f>
        <v>(株）○○○○建設</v>
      </c>
      <c r="J11" s="3991"/>
      <c r="K11" s="3991"/>
      <c r="L11" s="3991"/>
      <c r="M11" s="814"/>
    </row>
    <row r="12" spans="2:13" ht="30" customHeight="1">
      <c r="B12" s="810"/>
      <c r="C12" s="810"/>
      <c r="D12" s="810"/>
      <c r="E12" s="810"/>
      <c r="F12" s="810"/>
      <c r="G12" s="3990" t="s">
        <v>1484</v>
      </c>
      <c r="H12" s="3990"/>
      <c r="I12" s="3991" t="str">
        <f>入力シート!C27</f>
        <v>代表取締役　久留米一郎</v>
      </c>
      <c r="J12" s="3991"/>
      <c r="K12" s="3991"/>
      <c r="L12" s="1092"/>
      <c r="M12" s="814"/>
    </row>
    <row r="13" spans="2:13" ht="18" customHeight="1">
      <c r="B13" s="810"/>
      <c r="C13" s="810"/>
      <c r="D13" s="810"/>
      <c r="E13" s="810"/>
      <c r="F13" s="810"/>
      <c r="G13" s="810"/>
      <c r="H13" s="3992"/>
      <c r="I13" s="3992"/>
      <c r="J13" s="3990"/>
      <c r="K13" s="3990"/>
      <c r="L13" s="3990"/>
      <c r="M13" s="814"/>
    </row>
    <row r="14" spans="2:13" ht="18" customHeight="1">
      <c r="B14" s="3992" t="s">
        <v>1953</v>
      </c>
      <c r="C14" s="3992"/>
      <c r="D14" s="3992"/>
      <c r="E14" s="3992"/>
      <c r="F14" s="3992"/>
      <c r="G14" s="3992"/>
      <c r="H14" s="3992"/>
      <c r="I14" s="3992"/>
      <c r="J14" s="3992"/>
      <c r="K14" s="3992"/>
      <c r="L14" s="3992"/>
      <c r="M14" s="1094"/>
    </row>
    <row r="15" spans="2:13" ht="10.35" customHeight="1">
      <c r="B15" s="817"/>
      <c r="C15" s="817"/>
    </row>
    <row r="16" spans="2:13" ht="18" customHeight="1">
      <c r="B16" s="3988" t="s">
        <v>8</v>
      </c>
      <c r="C16" s="3988"/>
      <c r="D16" s="3988"/>
      <c r="E16" s="3988"/>
      <c r="F16" s="3988"/>
      <c r="G16" s="3988"/>
      <c r="H16" s="3988"/>
      <c r="I16" s="3988"/>
      <c r="J16" s="3988"/>
      <c r="K16" s="3988"/>
      <c r="L16" s="3988"/>
      <c r="M16" s="1095"/>
    </row>
    <row r="17" spans="2:12" ht="11.1" customHeight="1">
      <c r="B17" s="819"/>
      <c r="C17" s="819"/>
    </row>
    <row r="18" spans="2:12" ht="40.35" customHeight="1">
      <c r="B18" s="3993" t="s">
        <v>1954</v>
      </c>
      <c r="C18" s="3993"/>
      <c r="D18" s="3999" t="str">
        <f>入力シート!C4</f>
        <v>街第101号</v>
      </c>
      <c r="E18" s="3997"/>
      <c r="F18" s="3997"/>
      <c r="G18" s="4000"/>
      <c r="H18" s="3995" t="s">
        <v>1969</v>
      </c>
      <c r="I18" s="3998"/>
      <c r="J18" s="3999" t="str">
        <f>入力シート!C9</f>
        <v>〇〇整備事業</v>
      </c>
      <c r="K18" s="3997"/>
      <c r="L18" s="4000"/>
    </row>
    <row r="19" spans="2:12" ht="40.35" customHeight="1">
      <c r="B19" s="3993" t="s">
        <v>1399</v>
      </c>
      <c r="C19" s="3993"/>
      <c r="D19" s="3994" t="str">
        <f>入力シート!C10</f>
        <v>○○校区道路改良工事</v>
      </c>
      <c r="E19" s="3994"/>
      <c r="F19" s="3994"/>
      <c r="G19" s="3994"/>
      <c r="H19" s="3994"/>
      <c r="I19" s="3994"/>
      <c r="J19" s="3994"/>
      <c r="K19" s="3994"/>
      <c r="L19" s="3994"/>
    </row>
    <row r="20" spans="2:12" ht="40.35" customHeight="1">
      <c r="B20" s="3993" t="s">
        <v>1320</v>
      </c>
      <c r="C20" s="3993"/>
      <c r="D20" s="3995"/>
      <c r="E20" s="3996"/>
      <c r="F20" s="3997" t="str">
        <f>入力シート!C12</f>
        <v>久留米市○○町</v>
      </c>
      <c r="G20" s="3997"/>
      <c r="H20" s="3997"/>
      <c r="I20" s="3997"/>
      <c r="J20" s="3997"/>
      <c r="K20" s="3996" t="s">
        <v>1398</v>
      </c>
      <c r="L20" s="3998"/>
    </row>
    <row r="21" spans="2:12" ht="40.35" customHeight="1">
      <c r="B21" s="3993" t="s">
        <v>1324</v>
      </c>
      <c r="C21" s="3993"/>
      <c r="D21" s="820"/>
      <c r="E21" s="821"/>
      <c r="F21" s="4006">
        <f>入力シート!C24</f>
        <v>13000000</v>
      </c>
      <c r="G21" s="4006"/>
      <c r="H21" s="4006"/>
      <c r="I21" s="4006"/>
      <c r="J21" s="822" t="s">
        <v>1397</v>
      </c>
      <c r="K21" s="822"/>
      <c r="L21" s="823"/>
    </row>
    <row r="22" spans="2:12" ht="25.35" customHeight="1">
      <c r="B22" s="4007" t="s">
        <v>1321</v>
      </c>
      <c r="C22" s="4008"/>
      <c r="D22" s="824"/>
      <c r="E22" s="4010" t="str">
        <f>TEXT(入力シート!C14,"令和　　　e　年　　　m　月　　　d　日")</f>
        <v>令和   6 年   4 月   2 日</v>
      </c>
      <c r="F22" s="4010"/>
      <c r="G22" s="4010"/>
      <c r="H22" s="4010"/>
      <c r="I22" s="4010"/>
      <c r="J22" s="4010"/>
      <c r="K22" s="825" t="s">
        <v>1322</v>
      </c>
      <c r="L22" s="826"/>
    </row>
    <row r="23" spans="2:12" ht="25.35" customHeight="1">
      <c r="B23" s="4004"/>
      <c r="C23" s="4009"/>
      <c r="D23" s="827"/>
      <c r="E23" s="4011" t="str">
        <f>TEXT(入力シート!C15,"令和　　　e　年　　　m　月　　　d　日")</f>
        <v>令和   6 年   6 月   30 日</v>
      </c>
      <c r="F23" s="4011"/>
      <c r="G23" s="4011"/>
      <c r="H23" s="4011"/>
      <c r="I23" s="4011"/>
      <c r="J23" s="4011"/>
      <c r="K23" s="828" t="s">
        <v>1323</v>
      </c>
      <c r="L23" s="829"/>
    </row>
    <row r="24" spans="2:12" ht="150" customHeight="1">
      <c r="B24" s="4004" t="s">
        <v>1956</v>
      </c>
      <c r="C24" s="4005"/>
      <c r="D24" s="4001"/>
      <c r="E24" s="4002"/>
      <c r="F24" s="4002"/>
      <c r="G24" s="4002"/>
      <c r="H24" s="4002"/>
      <c r="I24" s="4002"/>
      <c r="J24" s="4002"/>
      <c r="K24" s="4002"/>
      <c r="L24" s="4003"/>
    </row>
    <row r="25" spans="2:12">
      <c r="B25" s="819"/>
      <c r="C25" s="819"/>
    </row>
    <row r="26" spans="2:12" ht="25.35" customHeight="1">
      <c r="B26" s="804" t="s">
        <v>1955</v>
      </c>
      <c r="E26" s="1167"/>
    </row>
    <row r="27" spans="2:12" ht="25.35" customHeight="1"/>
    <row r="28" spans="2:12" ht="25.35" customHeight="1"/>
  </sheetData>
  <mergeCells count="32">
    <mergeCell ref="D24:L24"/>
    <mergeCell ref="B24:C24"/>
    <mergeCell ref="B21:C21"/>
    <mergeCell ref="F21:I21"/>
    <mergeCell ref="B22:C23"/>
    <mergeCell ref="E22:J22"/>
    <mergeCell ref="E23:J23"/>
    <mergeCell ref="B14:L14"/>
    <mergeCell ref="B16:L16"/>
    <mergeCell ref="B19:C19"/>
    <mergeCell ref="D19:L19"/>
    <mergeCell ref="B20:C20"/>
    <mergeCell ref="D20:E20"/>
    <mergeCell ref="F20:J20"/>
    <mergeCell ref="K20:L20"/>
    <mergeCell ref="B18:C18"/>
    <mergeCell ref="D18:G18"/>
    <mergeCell ref="H18:I18"/>
    <mergeCell ref="J18:L18"/>
    <mergeCell ref="G10:H10"/>
    <mergeCell ref="I10:L10"/>
    <mergeCell ref="G12:H12"/>
    <mergeCell ref="I12:K12"/>
    <mergeCell ref="H13:I13"/>
    <mergeCell ref="J13:L13"/>
    <mergeCell ref="G11:H11"/>
    <mergeCell ref="I11:L11"/>
    <mergeCell ref="J2:L2"/>
    <mergeCell ref="B4:L4"/>
    <mergeCell ref="B7:D7"/>
    <mergeCell ref="F9:G9"/>
    <mergeCell ref="I9:L9"/>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M25"/>
  <sheetViews>
    <sheetView view="pageBreakPreview" zoomScaleNormal="85" zoomScaleSheetLayoutView="100" workbookViewId="0">
      <selection activeCell="E17" sqref="E17"/>
    </sheetView>
  </sheetViews>
  <sheetFormatPr defaultColWidth="9.6640625" defaultRowHeight="13.2"/>
  <cols>
    <col min="1" max="1" width="1.44140625" style="804" customWidth="1"/>
    <col min="2" max="3" width="8.88671875" style="804" customWidth="1"/>
    <col min="4" max="4" width="4.6640625" style="804" customWidth="1"/>
    <col min="5" max="5" width="8.88671875" style="804" customWidth="1"/>
    <col min="6" max="6" width="8.44140625" style="804" customWidth="1"/>
    <col min="7" max="7" width="3.44140625" style="804" customWidth="1"/>
    <col min="8" max="8" width="10.88671875" style="804" customWidth="1"/>
    <col min="9" max="9" width="5.88671875" style="804" customWidth="1"/>
    <col min="10" max="10" width="10.88671875" style="804" customWidth="1"/>
    <col min="11" max="11" width="10.6640625" style="804" customWidth="1"/>
    <col min="12" max="12" width="8.109375" style="804" customWidth="1"/>
    <col min="13" max="13" width="1.6640625" style="804" customWidth="1"/>
    <col min="14" max="16384" width="9.6640625" style="804"/>
  </cols>
  <sheetData>
    <row r="2" spans="2:13" ht="18" customHeight="1">
      <c r="B2" s="810"/>
      <c r="C2" s="810"/>
      <c r="D2" s="810"/>
      <c r="E2" s="810"/>
      <c r="F2" s="810"/>
      <c r="G2" s="810"/>
      <c r="H2" s="810"/>
      <c r="I2" s="810"/>
      <c r="J2" s="3656">
        <v>45413</v>
      </c>
      <c r="K2" s="3656"/>
      <c r="L2" s="3656"/>
      <c r="M2" s="1093"/>
    </row>
    <row r="3" spans="2:13" ht="15" customHeight="1">
      <c r="B3" s="1093"/>
      <c r="C3" s="1093"/>
      <c r="D3" s="1093"/>
      <c r="E3" s="1093"/>
      <c r="F3" s="1093"/>
      <c r="G3" s="1093"/>
      <c r="H3" s="1093"/>
      <c r="I3" s="1093"/>
      <c r="J3" s="1093"/>
      <c r="K3" s="1093"/>
      <c r="L3" s="1093"/>
      <c r="M3" s="1093"/>
    </row>
    <row r="4" spans="2:13" ht="24" customHeight="1">
      <c r="B4" s="3988" t="s">
        <v>1957</v>
      </c>
      <c r="C4" s="3988"/>
      <c r="D4" s="3988"/>
      <c r="E4" s="3988"/>
      <c r="F4" s="3988"/>
      <c r="G4" s="3988"/>
      <c r="H4" s="3988"/>
      <c r="I4" s="3988"/>
      <c r="J4" s="3988"/>
      <c r="K4" s="3988"/>
      <c r="L4" s="3988"/>
      <c r="M4" s="812"/>
    </row>
    <row r="5" spans="2:13" ht="13.35" customHeight="1">
      <c r="B5" s="812"/>
      <c r="C5" s="812"/>
      <c r="D5" s="812"/>
      <c r="E5" s="812"/>
      <c r="F5" s="812"/>
      <c r="G5" s="812"/>
      <c r="H5" s="812"/>
      <c r="I5" s="812"/>
      <c r="J5" s="812"/>
      <c r="K5" s="812"/>
      <c r="L5" s="812"/>
      <c r="M5" s="812"/>
    </row>
    <row r="6" spans="2:13" ht="11.85" customHeight="1">
      <c r="B6" s="813"/>
      <c r="C6" s="813"/>
    </row>
    <row r="7" spans="2:13" ht="18" customHeight="1">
      <c r="B7" s="3989" t="str">
        <f>入力シート!C5</f>
        <v>久留米市長</v>
      </c>
      <c r="C7" s="3989"/>
      <c r="D7" s="3989"/>
      <c r="E7" s="810" t="s">
        <v>1375</v>
      </c>
      <c r="F7" s="810"/>
      <c r="G7" s="810"/>
      <c r="H7" s="810"/>
      <c r="I7" s="810"/>
      <c r="J7" s="810"/>
      <c r="K7" s="810"/>
      <c r="L7" s="810"/>
      <c r="M7" s="814"/>
    </row>
    <row r="8" spans="2:13" ht="9.6" customHeight="1">
      <c r="B8" s="1092"/>
      <c r="C8" s="1092"/>
      <c r="D8" s="1092"/>
      <c r="E8" s="810"/>
      <c r="F8" s="810"/>
      <c r="G8" s="810"/>
      <c r="H8" s="810"/>
      <c r="I8" s="810"/>
      <c r="J8" s="810"/>
      <c r="K8" s="810"/>
      <c r="L8" s="810"/>
      <c r="M8" s="814"/>
    </row>
    <row r="9" spans="2:13" ht="18" customHeight="1">
      <c r="B9" s="810"/>
      <c r="C9" s="810"/>
      <c r="D9" s="810"/>
      <c r="E9" s="810"/>
      <c r="F9" s="3990" t="s">
        <v>1376</v>
      </c>
      <c r="G9" s="3990"/>
      <c r="H9" s="810"/>
      <c r="I9" s="3990"/>
      <c r="J9" s="3990"/>
      <c r="K9" s="3990"/>
      <c r="L9" s="3990"/>
      <c r="M9" s="814"/>
    </row>
    <row r="10" spans="2:13" ht="30" customHeight="1">
      <c r="B10" s="810"/>
      <c r="C10" s="810"/>
      <c r="D10" s="810"/>
      <c r="E10" s="810"/>
      <c r="F10" s="810"/>
      <c r="G10" s="3990" t="s">
        <v>1132</v>
      </c>
      <c r="H10" s="3990"/>
      <c r="I10" s="3991" t="str">
        <f>入力シート!C25</f>
        <v>久留米市〇〇町１２３</v>
      </c>
      <c r="J10" s="3991"/>
      <c r="K10" s="3991"/>
      <c r="L10" s="3991"/>
      <c r="M10" s="814"/>
    </row>
    <row r="11" spans="2:13" ht="30" customHeight="1">
      <c r="B11" s="810"/>
      <c r="C11" s="810"/>
      <c r="D11" s="810"/>
      <c r="E11" s="810"/>
      <c r="F11" s="810"/>
      <c r="G11" s="3990" t="s">
        <v>1952</v>
      </c>
      <c r="H11" s="3990"/>
      <c r="I11" s="3991" t="str">
        <f>入力シート!C26</f>
        <v>(株）○○○○建設</v>
      </c>
      <c r="J11" s="3991"/>
      <c r="K11" s="3991"/>
      <c r="L11" s="3991"/>
      <c r="M11" s="814"/>
    </row>
    <row r="12" spans="2:13" ht="30" customHeight="1">
      <c r="B12" s="810"/>
      <c r="C12" s="810"/>
      <c r="D12" s="810"/>
      <c r="E12" s="810"/>
      <c r="F12" s="810"/>
      <c r="G12" s="3990" t="s">
        <v>1484</v>
      </c>
      <c r="H12" s="3990"/>
      <c r="I12" s="3991" t="str">
        <f>入力シート!C27</f>
        <v>代表取締役　久留米一郎</v>
      </c>
      <c r="J12" s="3991"/>
      <c r="K12" s="3991"/>
      <c r="L12" s="1092"/>
      <c r="M12" s="814"/>
    </row>
    <row r="13" spans="2:13" ht="18" customHeight="1">
      <c r="B13" s="810"/>
      <c r="C13" s="810"/>
      <c r="D13" s="810"/>
      <c r="E13" s="810"/>
      <c r="F13" s="810"/>
      <c r="G13" s="810"/>
      <c r="H13" s="3992"/>
      <c r="I13" s="3992"/>
      <c r="J13" s="3990"/>
      <c r="K13" s="3990"/>
      <c r="L13" s="3990"/>
      <c r="M13" s="814"/>
    </row>
    <row r="14" spans="2:13" ht="18" customHeight="1">
      <c r="B14" s="3990" t="s">
        <v>1958</v>
      </c>
      <c r="C14" s="3990"/>
      <c r="D14" s="1092" t="s">
        <v>686</v>
      </c>
      <c r="E14" s="3992" t="str">
        <f>入力シート!C4</f>
        <v>街第101号</v>
      </c>
      <c r="F14" s="3992"/>
      <c r="G14" s="3992"/>
      <c r="H14" s="3992"/>
      <c r="I14" s="3992"/>
      <c r="J14" s="3992"/>
      <c r="K14" s="1092"/>
      <c r="L14" s="1092"/>
      <c r="M14" s="814"/>
    </row>
    <row r="15" spans="2:13" ht="18" customHeight="1">
      <c r="B15" s="3990" t="s">
        <v>1942</v>
      </c>
      <c r="C15" s="3990"/>
      <c r="D15" s="1092" t="s">
        <v>686</v>
      </c>
      <c r="E15" s="3992" t="str">
        <f>入力シート!C10</f>
        <v>○○校区道路改良工事</v>
      </c>
      <c r="F15" s="3992"/>
      <c r="G15" s="3992"/>
      <c r="H15" s="3992"/>
      <c r="I15" s="3992"/>
      <c r="J15" s="3992"/>
      <c r="K15" s="1092"/>
      <c r="L15" s="1092"/>
      <c r="M15" s="814"/>
    </row>
    <row r="16" spans="2:13" ht="18" customHeight="1">
      <c r="B16" s="3990" t="s">
        <v>1959</v>
      </c>
      <c r="C16" s="3990"/>
      <c r="D16" s="1092" t="s">
        <v>686</v>
      </c>
      <c r="E16" s="3992" t="str">
        <f>入力シート!C12</f>
        <v>久留米市○○町</v>
      </c>
      <c r="F16" s="3992"/>
      <c r="G16" s="3992"/>
      <c r="H16" s="3992"/>
      <c r="I16" s="3992"/>
      <c r="J16" s="3992"/>
      <c r="K16" s="1092"/>
      <c r="L16" s="1092"/>
      <c r="M16" s="814"/>
    </row>
    <row r="17" spans="2:12" ht="11.1" customHeight="1">
      <c r="B17" s="819"/>
      <c r="C17" s="819"/>
    </row>
    <row r="18" spans="2:12" ht="100.35" customHeight="1">
      <c r="B18" s="4014" t="s">
        <v>1964</v>
      </c>
      <c r="C18" s="4013"/>
      <c r="D18" s="4013"/>
      <c r="E18" s="4013"/>
      <c r="F18" s="4013"/>
      <c r="G18" s="4013"/>
      <c r="H18" s="4013"/>
      <c r="I18" s="4013"/>
      <c r="J18" s="4013"/>
      <c r="K18" s="4013"/>
      <c r="L18" s="4013"/>
    </row>
    <row r="19" spans="2:12" ht="100.35" customHeight="1">
      <c r="B19" s="4015"/>
      <c r="C19" s="4017"/>
      <c r="D19" s="4018"/>
      <c r="E19" s="4018"/>
      <c r="F19" s="4018"/>
      <c r="G19" s="4018"/>
      <c r="H19" s="4018"/>
      <c r="I19" s="4018"/>
      <c r="J19" s="4018"/>
      <c r="K19" s="4018"/>
      <c r="L19" s="4019"/>
    </row>
    <row r="20" spans="2:12" ht="100.35" customHeight="1">
      <c r="B20" s="4015"/>
      <c r="C20" s="4017"/>
      <c r="D20" s="4018"/>
      <c r="E20" s="4018"/>
      <c r="F20" s="4018"/>
      <c r="G20" s="4018"/>
      <c r="H20" s="4018"/>
      <c r="I20" s="4018"/>
      <c r="J20" s="4018"/>
      <c r="K20" s="4018"/>
      <c r="L20" s="4019"/>
    </row>
    <row r="21" spans="2:12" ht="100.35" customHeight="1">
      <c r="B21" s="4016"/>
      <c r="C21" s="4001"/>
      <c r="D21" s="4002"/>
      <c r="E21" s="4002"/>
      <c r="F21" s="4002"/>
      <c r="G21" s="4002"/>
      <c r="H21" s="4002"/>
      <c r="I21" s="4002"/>
      <c r="J21" s="4002"/>
      <c r="K21" s="4002"/>
      <c r="L21" s="4003"/>
    </row>
    <row r="22" spans="2:12" ht="5.0999999999999996" customHeight="1">
      <c r="B22" s="819"/>
      <c r="C22" s="819"/>
    </row>
    <row r="23" spans="2:12" ht="48" customHeight="1">
      <c r="B23" s="1168" t="s">
        <v>1960</v>
      </c>
      <c r="C23" s="4012" t="s">
        <v>1961</v>
      </c>
      <c r="D23" s="4012"/>
      <c r="E23" s="4012"/>
      <c r="F23" s="4012"/>
      <c r="G23" s="4012"/>
      <c r="H23" s="4012"/>
      <c r="I23" s="4012"/>
      <c r="J23" s="4012"/>
      <c r="K23" s="4012"/>
      <c r="L23" s="4012"/>
    </row>
    <row r="24" spans="2:12" ht="18" customHeight="1">
      <c r="B24" s="1168" t="s">
        <v>1962</v>
      </c>
      <c r="C24" s="4012" t="s">
        <v>1963</v>
      </c>
      <c r="D24" s="4012"/>
      <c r="E24" s="4012"/>
      <c r="F24" s="4012"/>
      <c r="G24" s="4012"/>
      <c r="H24" s="4012"/>
      <c r="I24" s="4012"/>
      <c r="J24" s="4012"/>
      <c r="K24" s="4012"/>
      <c r="L24" s="4012"/>
    </row>
    <row r="25" spans="2:12" ht="12" customHeight="1"/>
  </sheetData>
  <mergeCells count="26">
    <mergeCell ref="C23:L23"/>
    <mergeCell ref="C24:L24"/>
    <mergeCell ref="C18:L18"/>
    <mergeCell ref="B18:B21"/>
    <mergeCell ref="C19:L19"/>
    <mergeCell ref="C20:L20"/>
    <mergeCell ref="C21:L21"/>
    <mergeCell ref="B14:C14"/>
    <mergeCell ref="B15:C15"/>
    <mergeCell ref="B16:C16"/>
    <mergeCell ref="E14:J14"/>
    <mergeCell ref="E15:J15"/>
    <mergeCell ref="E16:J16"/>
    <mergeCell ref="G11:H11"/>
    <mergeCell ref="I11:L11"/>
    <mergeCell ref="G12:H12"/>
    <mergeCell ref="I12:K12"/>
    <mergeCell ref="H13:I13"/>
    <mergeCell ref="J13:L13"/>
    <mergeCell ref="G10:H10"/>
    <mergeCell ref="I10:L10"/>
    <mergeCell ref="J2:L2"/>
    <mergeCell ref="B4:L4"/>
    <mergeCell ref="B7:D7"/>
    <mergeCell ref="F9:G9"/>
    <mergeCell ref="I9:L9"/>
  </mergeCells>
  <phoneticPr fontId="14"/>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CU60"/>
  <sheetViews>
    <sheetView view="pageBreakPreview" zoomScale="85" zoomScaleNormal="100" zoomScaleSheetLayoutView="85" workbookViewId="0"/>
  </sheetViews>
  <sheetFormatPr defaultColWidth="9" defaultRowHeight="13.2"/>
  <cols>
    <col min="1" max="47" width="2.109375" style="595" customWidth="1"/>
    <col min="48" max="224" width="3.6640625" style="595" customWidth="1"/>
    <col min="225" max="256" width="9" style="595"/>
    <col min="257" max="303" width="2.109375" style="595" customWidth="1"/>
    <col min="304" max="480" width="3.6640625" style="595" customWidth="1"/>
    <col min="481" max="512" width="9" style="595"/>
    <col min="513" max="559" width="2.109375" style="595" customWidth="1"/>
    <col min="560" max="736" width="3.6640625" style="595" customWidth="1"/>
    <col min="737" max="768" width="9" style="595"/>
    <col min="769" max="815" width="2.109375" style="595" customWidth="1"/>
    <col min="816" max="992" width="3.6640625" style="595" customWidth="1"/>
    <col min="993" max="1024" width="9" style="595"/>
    <col min="1025" max="1071" width="2.109375" style="595" customWidth="1"/>
    <col min="1072" max="1248" width="3.6640625" style="595" customWidth="1"/>
    <col min="1249" max="1280" width="9" style="595"/>
    <col min="1281" max="1327" width="2.109375" style="595" customWidth="1"/>
    <col min="1328" max="1504" width="3.6640625" style="595" customWidth="1"/>
    <col min="1505" max="1536" width="9" style="595"/>
    <col min="1537" max="1583" width="2.109375" style="595" customWidth="1"/>
    <col min="1584" max="1760" width="3.6640625" style="595" customWidth="1"/>
    <col min="1761" max="1792" width="9" style="595"/>
    <col min="1793" max="1839" width="2.109375" style="595" customWidth="1"/>
    <col min="1840" max="2016" width="3.6640625" style="595" customWidth="1"/>
    <col min="2017" max="2048" width="9" style="595"/>
    <col min="2049" max="2095" width="2.109375" style="595" customWidth="1"/>
    <col min="2096" max="2272" width="3.6640625" style="595" customWidth="1"/>
    <col min="2273" max="2304" width="9" style="595"/>
    <col min="2305" max="2351" width="2.109375" style="595" customWidth="1"/>
    <col min="2352" max="2528" width="3.6640625" style="595" customWidth="1"/>
    <col min="2529" max="2560" width="9" style="595"/>
    <col min="2561" max="2607" width="2.109375" style="595" customWidth="1"/>
    <col min="2608" max="2784" width="3.6640625" style="595" customWidth="1"/>
    <col min="2785" max="2816" width="9" style="595"/>
    <col min="2817" max="2863" width="2.109375" style="595" customWidth="1"/>
    <col min="2864" max="3040" width="3.6640625" style="595" customWidth="1"/>
    <col min="3041" max="3072" width="9" style="595"/>
    <col min="3073" max="3119" width="2.109375" style="595" customWidth="1"/>
    <col min="3120" max="3296" width="3.6640625" style="595" customWidth="1"/>
    <col min="3297" max="3328" width="9" style="595"/>
    <col min="3329" max="3375" width="2.109375" style="595" customWidth="1"/>
    <col min="3376" max="3552" width="3.6640625" style="595" customWidth="1"/>
    <col min="3553" max="3584" width="9" style="595"/>
    <col min="3585" max="3631" width="2.109375" style="595" customWidth="1"/>
    <col min="3632" max="3808" width="3.6640625" style="595" customWidth="1"/>
    <col min="3809" max="3840" width="9" style="595"/>
    <col min="3841" max="3887" width="2.109375" style="595" customWidth="1"/>
    <col min="3888" max="4064" width="3.6640625" style="595" customWidth="1"/>
    <col min="4065" max="4096" width="9" style="595"/>
    <col min="4097" max="4143" width="2.109375" style="595" customWidth="1"/>
    <col min="4144" max="4320" width="3.6640625" style="595" customWidth="1"/>
    <col min="4321" max="4352" width="9" style="595"/>
    <col min="4353" max="4399" width="2.109375" style="595" customWidth="1"/>
    <col min="4400" max="4576" width="3.6640625" style="595" customWidth="1"/>
    <col min="4577" max="4608" width="9" style="595"/>
    <col min="4609" max="4655" width="2.109375" style="595" customWidth="1"/>
    <col min="4656" max="4832" width="3.6640625" style="595" customWidth="1"/>
    <col min="4833" max="4864" width="9" style="595"/>
    <col min="4865" max="4911" width="2.109375" style="595" customWidth="1"/>
    <col min="4912" max="5088" width="3.6640625" style="595" customWidth="1"/>
    <col min="5089" max="5120" width="9" style="595"/>
    <col min="5121" max="5167" width="2.109375" style="595" customWidth="1"/>
    <col min="5168" max="5344" width="3.6640625" style="595" customWidth="1"/>
    <col min="5345" max="5376" width="9" style="595"/>
    <col min="5377" max="5423" width="2.109375" style="595" customWidth="1"/>
    <col min="5424" max="5600" width="3.6640625" style="595" customWidth="1"/>
    <col min="5601" max="5632" width="9" style="595"/>
    <col min="5633" max="5679" width="2.109375" style="595" customWidth="1"/>
    <col min="5680" max="5856" width="3.6640625" style="595" customWidth="1"/>
    <col min="5857" max="5888" width="9" style="595"/>
    <col min="5889" max="5935" width="2.109375" style="595" customWidth="1"/>
    <col min="5936" max="6112" width="3.6640625" style="595" customWidth="1"/>
    <col min="6113" max="6144" width="9" style="595"/>
    <col min="6145" max="6191" width="2.109375" style="595" customWidth="1"/>
    <col min="6192" max="6368" width="3.6640625" style="595" customWidth="1"/>
    <col min="6369" max="6400" width="9" style="595"/>
    <col min="6401" max="6447" width="2.109375" style="595" customWidth="1"/>
    <col min="6448" max="6624" width="3.6640625" style="595" customWidth="1"/>
    <col min="6625" max="6656" width="9" style="595"/>
    <col min="6657" max="6703" width="2.109375" style="595" customWidth="1"/>
    <col min="6704" max="6880" width="3.6640625" style="595" customWidth="1"/>
    <col min="6881" max="6912" width="9" style="595"/>
    <col min="6913" max="6959" width="2.109375" style="595" customWidth="1"/>
    <col min="6960" max="7136" width="3.6640625" style="595" customWidth="1"/>
    <col min="7137" max="7168" width="9" style="595"/>
    <col min="7169" max="7215" width="2.109375" style="595" customWidth="1"/>
    <col min="7216" max="7392" width="3.6640625" style="595" customWidth="1"/>
    <col min="7393" max="7424" width="9" style="595"/>
    <col min="7425" max="7471" width="2.109375" style="595" customWidth="1"/>
    <col min="7472" max="7648" width="3.6640625" style="595" customWidth="1"/>
    <col min="7649" max="7680" width="9" style="595"/>
    <col min="7681" max="7727" width="2.109375" style="595" customWidth="1"/>
    <col min="7728" max="7904" width="3.6640625" style="595" customWidth="1"/>
    <col min="7905" max="7936" width="9" style="595"/>
    <col min="7937" max="7983" width="2.109375" style="595" customWidth="1"/>
    <col min="7984" max="8160" width="3.6640625" style="595" customWidth="1"/>
    <col min="8161" max="8192" width="9" style="595"/>
    <col min="8193" max="8239" width="2.109375" style="595" customWidth="1"/>
    <col min="8240" max="8416" width="3.6640625" style="595" customWidth="1"/>
    <col min="8417" max="8448" width="9" style="595"/>
    <col min="8449" max="8495" width="2.109375" style="595" customWidth="1"/>
    <col min="8496" max="8672" width="3.6640625" style="595" customWidth="1"/>
    <col min="8673" max="8704" width="9" style="595"/>
    <col min="8705" max="8751" width="2.109375" style="595" customWidth="1"/>
    <col min="8752" max="8928" width="3.6640625" style="595" customWidth="1"/>
    <col min="8929" max="8960" width="9" style="595"/>
    <col min="8961" max="9007" width="2.109375" style="595" customWidth="1"/>
    <col min="9008" max="9184" width="3.6640625" style="595" customWidth="1"/>
    <col min="9185" max="9216" width="9" style="595"/>
    <col min="9217" max="9263" width="2.109375" style="595" customWidth="1"/>
    <col min="9264" max="9440" width="3.6640625" style="595" customWidth="1"/>
    <col min="9441" max="9472" width="9" style="595"/>
    <col min="9473" max="9519" width="2.109375" style="595" customWidth="1"/>
    <col min="9520" max="9696" width="3.6640625" style="595" customWidth="1"/>
    <col min="9697" max="9728" width="9" style="595"/>
    <col min="9729" max="9775" width="2.109375" style="595" customWidth="1"/>
    <col min="9776" max="9952" width="3.6640625" style="595" customWidth="1"/>
    <col min="9953" max="9984" width="9" style="595"/>
    <col min="9985" max="10031" width="2.109375" style="595" customWidth="1"/>
    <col min="10032" max="10208" width="3.6640625" style="595" customWidth="1"/>
    <col min="10209" max="10240" width="9" style="595"/>
    <col min="10241" max="10287" width="2.109375" style="595" customWidth="1"/>
    <col min="10288" max="10464" width="3.6640625" style="595" customWidth="1"/>
    <col min="10465" max="10496" width="9" style="595"/>
    <col min="10497" max="10543" width="2.109375" style="595" customWidth="1"/>
    <col min="10544" max="10720" width="3.6640625" style="595" customWidth="1"/>
    <col min="10721" max="10752" width="9" style="595"/>
    <col min="10753" max="10799" width="2.109375" style="595" customWidth="1"/>
    <col min="10800" max="10976" width="3.6640625" style="595" customWidth="1"/>
    <col min="10977" max="11008" width="9" style="595"/>
    <col min="11009" max="11055" width="2.109375" style="595" customWidth="1"/>
    <col min="11056" max="11232" width="3.6640625" style="595" customWidth="1"/>
    <col min="11233" max="11264" width="9" style="595"/>
    <col min="11265" max="11311" width="2.109375" style="595" customWidth="1"/>
    <col min="11312" max="11488" width="3.6640625" style="595" customWidth="1"/>
    <col min="11489" max="11520" width="9" style="595"/>
    <col min="11521" max="11567" width="2.109375" style="595" customWidth="1"/>
    <col min="11568" max="11744" width="3.6640625" style="595" customWidth="1"/>
    <col min="11745" max="11776" width="9" style="595"/>
    <col min="11777" max="11823" width="2.109375" style="595" customWidth="1"/>
    <col min="11824" max="12000" width="3.6640625" style="595" customWidth="1"/>
    <col min="12001" max="12032" width="9" style="595"/>
    <col min="12033" max="12079" width="2.109375" style="595" customWidth="1"/>
    <col min="12080" max="12256" width="3.6640625" style="595" customWidth="1"/>
    <col min="12257" max="12288" width="9" style="595"/>
    <col min="12289" max="12335" width="2.109375" style="595" customWidth="1"/>
    <col min="12336" max="12512" width="3.6640625" style="595" customWidth="1"/>
    <col min="12513" max="12544" width="9" style="595"/>
    <col min="12545" max="12591" width="2.109375" style="595" customWidth="1"/>
    <col min="12592" max="12768" width="3.6640625" style="595" customWidth="1"/>
    <col min="12769" max="12800" width="9" style="595"/>
    <col min="12801" max="12847" width="2.109375" style="595" customWidth="1"/>
    <col min="12848" max="13024" width="3.6640625" style="595" customWidth="1"/>
    <col min="13025" max="13056" width="9" style="595"/>
    <col min="13057" max="13103" width="2.109375" style="595" customWidth="1"/>
    <col min="13104" max="13280" width="3.6640625" style="595" customWidth="1"/>
    <col min="13281" max="13312" width="9" style="595"/>
    <col min="13313" max="13359" width="2.109375" style="595" customWidth="1"/>
    <col min="13360" max="13536" width="3.6640625" style="595" customWidth="1"/>
    <col min="13537" max="13568" width="9" style="595"/>
    <col min="13569" max="13615" width="2.109375" style="595" customWidth="1"/>
    <col min="13616" max="13792" width="3.6640625" style="595" customWidth="1"/>
    <col min="13793" max="13824" width="9" style="595"/>
    <col min="13825" max="13871" width="2.109375" style="595" customWidth="1"/>
    <col min="13872" max="14048" width="3.6640625" style="595" customWidth="1"/>
    <col min="14049" max="14080" width="9" style="595"/>
    <col min="14081" max="14127" width="2.109375" style="595" customWidth="1"/>
    <col min="14128" max="14304" width="3.6640625" style="595" customWidth="1"/>
    <col min="14305" max="14336" width="9" style="595"/>
    <col min="14337" max="14383" width="2.109375" style="595" customWidth="1"/>
    <col min="14384" max="14560" width="3.6640625" style="595" customWidth="1"/>
    <col min="14561" max="14592" width="9" style="595"/>
    <col min="14593" max="14639" width="2.109375" style="595" customWidth="1"/>
    <col min="14640" max="14816" width="3.6640625" style="595" customWidth="1"/>
    <col min="14817" max="14848" width="9" style="595"/>
    <col min="14849" max="14895" width="2.109375" style="595" customWidth="1"/>
    <col min="14896" max="15072" width="3.6640625" style="595" customWidth="1"/>
    <col min="15073" max="15104" width="9" style="595"/>
    <col min="15105" max="15151" width="2.109375" style="595" customWidth="1"/>
    <col min="15152" max="15328" width="3.6640625" style="595" customWidth="1"/>
    <col min="15329" max="15360" width="9" style="595"/>
    <col min="15361" max="15407" width="2.109375" style="595" customWidth="1"/>
    <col min="15408" max="15584" width="3.6640625" style="595" customWidth="1"/>
    <col min="15585" max="15616" width="9" style="595"/>
    <col min="15617" max="15663" width="2.109375" style="595" customWidth="1"/>
    <col min="15664" max="15840" width="3.6640625" style="595" customWidth="1"/>
    <col min="15841" max="15872" width="9" style="595"/>
    <col min="15873" max="15919" width="2.109375" style="595" customWidth="1"/>
    <col min="15920" max="16096" width="3.6640625" style="595" customWidth="1"/>
    <col min="16097" max="16128" width="9" style="595"/>
    <col min="16129" max="16175" width="2.109375" style="595" customWidth="1"/>
    <col min="16176" max="16352" width="3.6640625" style="595" customWidth="1"/>
    <col min="16353" max="16384" width="9" style="595"/>
  </cols>
  <sheetData>
    <row r="2" spans="1:99" ht="30" customHeight="1" thickBot="1">
      <c r="A2" s="3733" t="s">
        <v>1134</v>
      </c>
      <c r="B2" s="3733"/>
      <c r="C2" s="3733"/>
      <c r="D2" s="3733"/>
      <c r="E2" s="3733"/>
      <c r="F2" s="3733"/>
      <c r="G2" s="3733"/>
      <c r="H2" s="3733"/>
      <c r="I2" s="3733"/>
      <c r="J2" s="3733"/>
      <c r="K2" s="3733"/>
      <c r="L2" s="3733"/>
      <c r="M2" s="3733"/>
      <c r="N2" s="3733"/>
      <c r="O2" s="3733"/>
      <c r="P2" s="3733"/>
      <c r="Q2" s="3733"/>
      <c r="R2" s="3733"/>
      <c r="S2" s="3733"/>
      <c r="T2" s="3733"/>
      <c r="U2" s="3733"/>
      <c r="V2" s="3733"/>
      <c r="W2" s="3733"/>
      <c r="X2" s="3733"/>
      <c r="Y2" s="3733"/>
      <c r="Z2" s="3733"/>
      <c r="AA2" s="3733"/>
      <c r="AB2" s="3733"/>
      <c r="AC2" s="3733"/>
      <c r="AD2" s="3733"/>
      <c r="AE2" s="3733"/>
      <c r="AF2" s="3733"/>
      <c r="AG2" s="3733"/>
      <c r="AH2" s="3733"/>
      <c r="AI2" s="3733"/>
      <c r="AJ2" s="3733"/>
      <c r="AK2" s="3733"/>
      <c r="AL2" s="3733"/>
      <c r="AM2" s="3733"/>
      <c r="AN2" s="3733"/>
      <c r="AO2" s="3733"/>
      <c r="AP2" s="3733"/>
      <c r="AQ2" s="3733"/>
      <c r="AR2" s="3733"/>
      <c r="AS2" s="596"/>
      <c r="AT2" s="596"/>
      <c r="AU2" s="596"/>
      <c r="AV2" s="596"/>
    </row>
    <row r="3" spans="1:99" ht="21" customHeight="1">
      <c r="A3" s="3734" t="s">
        <v>36</v>
      </c>
      <c r="B3" s="3735"/>
      <c r="C3" s="3736"/>
      <c r="D3" s="3736"/>
      <c r="E3" s="3736"/>
      <c r="F3" s="3736"/>
      <c r="G3" s="3736"/>
      <c r="H3" s="3737" t="str">
        <f>入力シート!C6</f>
        <v>都市建設部河川課</v>
      </c>
      <c r="I3" s="3737"/>
      <c r="J3" s="3737"/>
      <c r="K3" s="3737"/>
      <c r="L3" s="3737"/>
      <c r="M3" s="3737"/>
      <c r="N3" s="3737"/>
      <c r="O3" s="3737"/>
      <c r="P3" s="3737"/>
      <c r="Q3" s="3737"/>
      <c r="R3" s="3737"/>
      <c r="S3" s="3737"/>
      <c r="T3" s="3737"/>
      <c r="U3" s="3736" t="s">
        <v>724</v>
      </c>
      <c r="V3" s="3736"/>
      <c r="W3" s="3736"/>
      <c r="X3" s="3736"/>
      <c r="Y3" s="3736"/>
      <c r="Z3" s="3736"/>
      <c r="AA3" s="3736"/>
      <c r="AB3" s="3738" t="str">
        <f>入力シート!C26</f>
        <v>(株）○○○○建設</v>
      </c>
      <c r="AC3" s="3738"/>
      <c r="AD3" s="3738"/>
      <c r="AE3" s="3738"/>
      <c r="AF3" s="3738"/>
      <c r="AG3" s="3738"/>
      <c r="AH3" s="3738"/>
      <c r="AI3" s="3738"/>
      <c r="AJ3" s="3738"/>
      <c r="AK3" s="3738"/>
      <c r="AL3" s="3738"/>
      <c r="AM3" s="3738"/>
      <c r="AN3" s="3738"/>
      <c r="AO3" s="3738"/>
      <c r="AP3" s="3738"/>
      <c r="AQ3" s="3739"/>
      <c r="AR3" s="3740"/>
      <c r="AS3" s="597"/>
      <c r="AT3" s="598"/>
      <c r="AU3" s="598"/>
    </row>
    <row r="4" spans="1:99" ht="21" customHeight="1">
      <c r="A4" s="3744" t="s">
        <v>1135</v>
      </c>
      <c r="B4" s="3745"/>
      <c r="C4" s="3746"/>
      <c r="D4" s="3746"/>
      <c r="E4" s="3746"/>
      <c r="F4" s="3746"/>
      <c r="G4" s="3746"/>
      <c r="H4" s="3749" t="s">
        <v>1138</v>
      </c>
      <c r="I4" s="3749"/>
      <c r="J4" s="3750" t="s">
        <v>1137</v>
      </c>
      <c r="K4" s="3750"/>
      <c r="L4" s="3750"/>
      <c r="M4" s="3749" t="s">
        <v>1136</v>
      </c>
      <c r="N4" s="3749"/>
      <c r="O4" s="3750" t="s">
        <v>723</v>
      </c>
      <c r="P4" s="3750"/>
      <c r="Q4" s="3750"/>
      <c r="R4" s="3750"/>
      <c r="S4" s="3750"/>
      <c r="T4" s="3751"/>
      <c r="U4" s="3752" t="s">
        <v>69</v>
      </c>
      <c r="V4" s="3753"/>
      <c r="W4" s="3753"/>
      <c r="X4" s="3753"/>
      <c r="Y4" s="3753"/>
      <c r="Z4" s="3753"/>
      <c r="AA4" s="3754"/>
      <c r="AB4" s="3741" t="s">
        <v>953</v>
      </c>
      <c r="AC4" s="3742"/>
      <c r="AD4" s="3742"/>
      <c r="AE4" s="3742"/>
      <c r="AF4" s="3742"/>
      <c r="AG4" s="3742"/>
      <c r="AH4" s="3742"/>
      <c r="AI4" s="3742"/>
      <c r="AJ4" s="3742"/>
      <c r="AK4" s="3742"/>
      <c r="AL4" s="3742"/>
      <c r="AM4" s="3742"/>
      <c r="AN4" s="3742"/>
      <c r="AO4" s="3742"/>
      <c r="AP4" s="3742"/>
      <c r="AQ4" s="3742"/>
      <c r="AR4" s="3743"/>
      <c r="AS4" s="597"/>
    </row>
    <row r="5" spans="1:99" ht="21" customHeight="1">
      <c r="A5" s="3744" t="s">
        <v>70</v>
      </c>
      <c r="B5" s="3745"/>
      <c r="C5" s="3746"/>
      <c r="D5" s="3746"/>
      <c r="E5" s="3746"/>
      <c r="F5" s="3746"/>
      <c r="G5" s="3746"/>
      <c r="H5" s="3747" t="s">
        <v>976</v>
      </c>
      <c r="I5" s="3747"/>
      <c r="J5" s="3776" t="s">
        <v>1139</v>
      </c>
      <c r="K5" s="3776"/>
      <c r="L5" s="3776"/>
      <c r="O5" s="3747" t="s">
        <v>976</v>
      </c>
      <c r="P5" s="3747"/>
      <c r="Q5" s="3748" t="s">
        <v>1140</v>
      </c>
      <c r="R5" s="3748"/>
      <c r="S5" s="3748"/>
      <c r="U5" s="3747" t="s">
        <v>976</v>
      </c>
      <c r="V5" s="3747"/>
      <c r="W5" s="3748" t="s">
        <v>1141</v>
      </c>
      <c r="X5" s="3748"/>
      <c r="Y5" s="3748"/>
      <c r="AA5" s="3747" t="s">
        <v>1138</v>
      </c>
      <c r="AB5" s="3747"/>
      <c r="AC5" s="3748" t="s">
        <v>1142</v>
      </c>
      <c r="AD5" s="3748"/>
      <c r="AE5" s="3748"/>
      <c r="AF5" s="599"/>
      <c r="AG5" s="3747" t="s">
        <v>976</v>
      </c>
      <c r="AH5" s="3747"/>
      <c r="AI5" s="3748" t="s">
        <v>1143</v>
      </c>
      <c r="AJ5" s="3748"/>
      <c r="AK5" s="3748"/>
      <c r="AL5" s="599"/>
      <c r="AM5" s="599"/>
      <c r="AN5" s="599"/>
      <c r="AO5" s="599"/>
      <c r="AP5" s="599"/>
      <c r="AQ5" s="599"/>
      <c r="AR5" s="600"/>
      <c r="AS5" s="601"/>
      <c r="CU5" s="602"/>
    </row>
    <row r="6" spans="1:99" ht="21" customHeight="1">
      <c r="A6" s="3744"/>
      <c r="B6" s="3745"/>
      <c r="C6" s="3746"/>
      <c r="D6" s="3746"/>
      <c r="E6" s="3746"/>
      <c r="F6" s="3746"/>
      <c r="G6" s="3746"/>
      <c r="H6" s="3762" t="s">
        <v>976</v>
      </c>
      <c r="I6" s="3762"/>
      <c r="J6" s="3763" t="s">
        <v>337</v>
      </c>
      <c r="K6" s="3763"/>
      <c r="L6" s="3763"/>
      <c r="M6" s="3763"/>
      <c r="N6" s="603" t="s">
        <v>333</v>
      </c>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4" t="s">
        <v>334</v>
      </c>
      <c r="AS6" s="605"/>
    </row>
    <row r="7" spans="1:99" ht="21" customHeight="1" thickBot="1">
      <c r="A7" s="3764" t="s">
        <v>1144</v>
      </c>
      <c r="B7" s="3765"/>
      <c r="C7" s="3766"/>
      <c r="D7" s="3766"/>
      <c r="E7" s="3766"/>
      <c r="F7" s="3766"/>
      <c r="G7" s="3766"/>
      <c r="H7" s="3767" t="str">
        <f>入力シート!C10</f>
        <v>○○校区道路改良工事</v>
      </c>
      <c r="I7" s="3767"/>
      <c r="J7" s="3767"/>
      <c r="K7" s="3767"/>
      <c r="L7" s="3767"/>
      <c r="M7" s="3767"/>
      <c r="N7" s="3767"/>
      <c r="O7" s="3767"/>
      <c r="P7" s="3767"/>
      <c r="Q7" s="3767"/>
      <c r="R7" s="3767"/>
      <c r="S7" s="3767"/>
      <c r="T7" s="3767"/>
      <c r="U7" s="3767"/>
      <c r="V7" s="3767"/>
      <c r="W7" s="3767"/>
      <c r="X7" s="3767"/>
      <c r="Y7" s="3767"/>
      <c r="Z7" s="3767"/>
      <c r="AA7" s="3767"/>
      <c r="AB7" s="3767"/>
      <c r="AC7" s="3767"/>
      <c r="AD7" s="3767"/>
      <c r="AE7" s="3767"/>
      <c r="AF7" s="3767"/>
      <c r="AG7" s="3767"/>
      <c r="AH7" s="3767"/>
      <c r="AI7" s="3767"/>
      <c r="AJ7" s="3767"/>
      <c r="AK7" s="3767"/>
      <c r="AL7" s="3767"/>
      <c r="AM7" s="3767"/>
      <c r="AN7" s="3767"/>
      <c r="AO7" s="3767"/>
      <c r="AP7" s="3767"/>
      <c r="AQ7" s="3767"/>
      <c r="AR7" s="3768"/>
      <c r="AS7" s="606"/>
    </row>
    <row r="8" spans="1:99" ht="21.75" customHeight="1">
      <c r="A8" s="3755" t="s">
        <v>1145</v>
      </c>
      <c r="B8" s="3756"/>
      <c r="C8" s="3756"/>
      <c r="D8" s="3756"/>
      <c r="E8" s="3756"/>
      <c r="F8" s="3756"/>
      <c r="G8" s="375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8"/>
      <c r="AS8" s="598"/>
    </row>
    <row r="9" spans="1:99" ht="9.75" customHeight="1">
      <c r="A9" s="609"/>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10"/>
      <c r="AS9" s="598"/>
    </row>
    <row r="10" spans="1:99" ht="15" customHeight="1">
      <c r="A10" s="611"/>
      <c r="B10" s="3758"/>
      <c r="C10" s="3759"/>
      <c r="D10" s="3759"/>
      <c r="E10" s="3759"/>
      <c r="F10" s="3759"/>
      <c r="G10" s="3759"/>
      <c r="H10" s="3759"/>
      <c r="I10" s="3759"/>
      <c r="J10" s="3759"/>
      <c r="K10" s="3759"/>
      <c r="L10" s="3759"/>
      <c r="M10" s="3759"/>
      <c r="N10" s="3759"/>
      <c r="O10" s="3759"/>
      <c r="P10" s="3759"/>
      <c r="Q10" s="3759"/>
      <c r="R10" s="3759"/>
      <c r="S10" s="3759"/>
      <c r="T10" s="3759"/>
      <c r="U10" s="3759"/>
      <c r="V10" s="3759"/>
      <c r="W10" s="3759"/>
      <c r="X10" s="3759"/>
      <c r="Y10" s="3759"/>
      <c r="Z10" s="3759"/>
      <c r="AA10" s="3759"/>
      <c r="AB10" s="3759"/>
      <c r="AC10" s="3759"/>
      <c r="AD10" s="3759"/>
      <c r="AE10" s="3759"/>
      <c r="AF10" s="3759"/>
      <c r="AG10" s="3759"/>
      <c r="AH10" s="3759"/>
      <c r="AI10" s="3759"/>
      <c r="AJ10" s="3759"/>
      <c r="AK10" s="3759"/>
      <c r="AL10" s="3759"/>
      <c r="AM10" s="3759"/>
      <c r="AN10" s="3759"/>
      <c r="AO10" s="3759"/>
      <c r="AP10" s="3759"/>
      <c r="AQ10" s="3759"/>
      <c r="AR10" s="610"/>
      <c r="AS10" s="598"/>
    </row>
    <row r="11" spans="1:99" ht="15" customHeight="1">
      <c r="A11" s="611"/>
      <c r="B11" s="3759"/>
      <c r="C11" s="3759"/>
      <c r="D11" s="3759"/>
      <c r="E11" s="3759"/>
      <c r="F11" s="3759"/>
      <c r="G11" s="3759"/>
      <c r="H11" s="3759"/>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610"/>
      <c r="AS11" s="598"/>
    </row>
    <row r="12" spans="1:99" ht="15" customHeight="1">
      <c r="A12" s="611"/>
      <c r="B12" s="3759"/>
      <c r="C12" s="3759"/>
      <c r="D12" s="3759"/>
      <c r="E12" s="3759"/>
      <c r="F12" s="3759"/>
      <c r="G12" s="3759"/>
      <c r="H12" s="3759"/>
      <c r="I12" s="3759"/>
      <c r="J12" s="3759"/>
      <c r="K12" s="3759"/>
      <c r="L12" s="3759"/>
      <c r="M12" s="3759"/>
      <c r="N12" s="3759"/>
      <c r="O12" s="3759"/>
      <c r="P12" s="3759"/>
      <c r="Q12" s="3759"/>
      <c r="R12" s="3759"/>
      <c r="S12" s="3759"/>
      <c r="T12" s="3759"/>
      <c r="U12" s="3759"/>
      <c r="V12" s="3759"/>
      <c r="W12" s="3759"/>
      <c r="X12" s="3759"/>
      <c r="Y12" s="3759"/>
      <c r="Z12" s="3759"/>
      <c r="AA12" s="3759"/>
      <c r="AB12" s="3759"/>
      <c r="AC12" s="3759"/>
      <c r="AD12" s="3759"/>
      <c r="AE12" s="3759"/>
      <c r="AF12" s="3759"/>
      <c r="AG12" s="3759"/>
      <c r="AH12" s="3759"/>
      <c r="AI12" s="3759"/>
      <c r="AJ12" s="3759"/>
      <c r="AK12" s="3759"/>
      <c r="AL12" s="3759"/>
      <c r="AM12" s="3759"/>
      <c r="AN12" s="3759"/>
      <c r="AO12" s="3759"/>
      <c r="AP12" s="3759"/>
      <c r="AQ12" s="3759"/>
      <c r="AR12" s="610"/>
      <c r="AS12" s="598"/>
    </row>
    <row r="13" spans="1:99" ht="15" customHeight="1">
      <c r="A13" s="611"/>
      <c r="B13" s="3759"/>
      <c r="C13" s="3759"/>
      <c r="D13" s="3759"/>
      <c r="E13" s="3759"/>
      <c r="F13" s="3759"/>
      <c r="G13" s="3759"/>
      <c r="H13" s="3759"/>
      <c r="I13" s="3759"/>
      <c r="J13" s="3759"/>
      <c r="K13" s="3759"/>
      <c r="L13" s="3759"/>
      <c r="M13" s="3759"/>
      <c r="N13" s="3759"/>
      <c r="O13" s="3759"/>
      <c r="P13" s="3759"/>
      <c r="Q13" s="3759"/>
      <c r="R13" s="3759"/>
      <c r="S13" s="3759"/>
      <c r="T13" s="3759"/>
      <c r="U13" s="3759"/>
      <c r="V13" s="3759"/>
      <c r="W13" s="3759"/>
      <c r="X13" s="3759"/>
      <c r="Y13" s="3759"/>
      <c r="Z13" s="3759"/>
      <c r="AA13" s="3759"/>
      <c r="AB13" s="3759"/>
      <c r="AC13" s="3759"/>
      <c r="AD13" s="3759"/>
      <c r="AE13" s="3759"/>
      <c r="AF13" s="3759"/>
      <c r="AG13" s="3759"/>
      <c r="AH13" s="3759"/>
      <c r="AI13" s="3759"/>
      <c r="AJ13" s="3759"/>
      <c r="AK13" s="3759"/>
      <c r="AL13" s="3759"/>
      <c r="AM13" s="3759"/>
      <c r="AN13" s="3759"/>
      <c r="AO13" s="3759"/>
      <c r="AP13" s="3759"/>
      <c r="AQ13" s="3759"/>
      <c r="AR13" s="610"/>
      <c r="AS13" s="598"/>
    </row>
    <row r="14" spans="1:99" ht="15" customHeight="1">
      <c r="A14" s="611"/>
      <c r="B14" s="3759"/>
      <c r="C14" s="3759"/>
      <c r="D14" s="3759"/>
      <c r="E14" s="3759"/>
      <c r="F14" s="3759"/>
      <c r="G14" s="3759"/>
      <c r="H14" s="3759"/>
      <c r="I14" s="3759"/>
      <c r="J14" s="3759"/>
      <c r="K14" s="3759"/>
      <c r="L14" s="3759"/>
      <c r="M14" s="3759"/>
      <c r="N14" s="3759"/>
      <c r="O14" s="3759"/>
      <c r="P14" s="3759"/>
      <c r="Q14" s="3759"/>
      <c r="R14" s="3759"/>
      <c r="S14" s="3759"/>
      <c r="T14" s="3759"/>
      <c r="U14" s="3759"/>
      <c r="V14" s="3759"/>
      <c r="W14" s="3759"/>
      <c r="X14" s="3759"/>
      <c r="Y14" s="3759"/>
      <c r="Z14" s="3759"/>
      <c r="AA14" s="3759"/>
      <c r="AB14" s="3759"/>
      <c r="AC14" s="3759"/>
      <c r="AD14" s="3759"/>
      <c r="AE14" s="3759"/>
      <c r="AF14" s="3759"/>
      <c r="AG14" s="3759"/>
      <c r="AH14" s="3759"/>
      <c r="AI14" s="3759"/>
      <c r="AJ14" s="3759"/>
      <c r="AK14" s="3759"/>
      <c r="AL14" s="3759"/>
      <c r="AM14" s="3759"/>
      <c r="AN14" s="3759"/>
      <c r="AO14" s="3759"/>
      <c r="AP14" s="3759"/>
      <c r="AQ14" s="3759"/>
      <c r="AR14" s="610"/>
      <c r="AS14" s="598"/>
    </row>
    <row r="15" spans="1:99" ht="15" customHeight="1">
      <c r="A15" s="611"/>
      <c r="B15" s="3759"/>
      <c r="C15" s="3759"/>
      <c r="D15" s="3759"/>
      <c r="E15" s="3759"/>
      <c r="F15" s="3759"/>
      <c r="G15" s="3759"/>
      <c r="H15" s="3759"/>
      <c r="I15" s="3759"/>
      <c r="J15" s="3759"/>
      <c r="K15" s="3759"/>
      <c r="L15" s="3759"/>
      <c r="M15" s="3759"/>
      <c r="N15" s="3759"/>
      <c r="O15" s="3759"/>
      <c r="P15" s="3759"/>
      <c r="Q15" s="3759"/>
      <c r="R15" s="3759"/>
      <c r="S15" s="3759"/>
      <c r="T15" s="3759"/>
      <c r="U15" s="3759"/>
      <c r="V15" s="3759"/>
      <c r="W15" s="3759"/>
      <c r="X15" s="3759"/>
      <c r="Y15" s="3759"/>
      <c r="Z15" s="3759"/>
      <c r="AA15" s="3759"/>
      <c r="AB15" s="3759"/>
      <c r="AC15" s="3759"/>
      <c r="AD15" s="3759"/>
      <c r="AE15" s="3759"/>
      <c r="AF15" s="3759"/>
      <c r="AG15" s="3759"/>
      <c r="AH15" s="3759"/>
      <c r="AI15" s="3759"/>
      <c r="AJ15" s="3759"/>
      <c r="AK15" s="3759"/>
      <c r="AL15" s="3759"/>
      <c r="AM15" s="3759"/>
      <c r="AN15" s="3759"/>
      <c r="AO15" s="3759"/>
      <c r="AP15" s="3759"/>
      <c r="AQ15" s="3759"/>
      <c r="AR15" s="610"/>
      <c r="AS15" s="598"/>
    </row>
    <row r="16" spans="1:99" ht="15" customHeight="1">
      <c r="A16" s="611"/>
      <c r="B16" s="3759"/>
      <c r="C16" s="3759"/>
      <c r="D16" s="3759"/>
      <c r="E16" s="3759"/>
      <c r="F16" s="3759"/>
      <c r="G16" s="3759"/>
      <c r="H16" s="3759"/>
      <c r="I16" s="3759"/>
      <c r="J16" s="3759"/>
      <c r="K16" s="3759"/>
      <c r="L16" s="3759"/>
      <c r="M16" s="3759"/>
      <c r="N16" s="3759"/>
      <c r="O16" s="3759"/>
      <c r="P16" s="3759"/>
      <c r="Q16" s="3759"/>
      <c r="R16" s="3759"/>
      <c r="S16" s="3759"/>
      <c r="T16" s="3759"/>
      <c r="U16" s="3759"/>
      <c r="V16" s="3759"/>
      <c r="W16" s="3759"/>
      <c r="X16" s="3759"/>
      <c r="Y16" s="3759"/>
      <c r="Z16" s="3759"/>
      <c r="AA16" s="3759"/>
      <c r="AB16" s="3759"/>
      <c r="AC16" s="3759"/>
      <c r="AD16" s="3759"/>
      <c r="AE16" s="3759"/>
      <c r="AF16" s="3759"/>
      <c r="AG16" s="3759"/>
      <c r="AH16" s="3759"/>
      <c r="AI16" s="3759"/>
      <c r="AJ16" s="3759"/>
      <c r="AK16" s="3759"/>
      <c r="AL16" s="3759"/>
      <c r="AM16" s="3759"/>
      <c r="AN16" s="3759"/>
      <c r="AO16" s="3759"/>
      <c r="AP16" s="3759"/>
      <c r="AQ16" s="3759"/>
      <c r="AR16" s="610"/>
      <c r="AS16" s="598"/>
    </row>
    <row r="17" spans="1:45" ht="15" customHeight="1">
      <c r="A17" s="611"/>
      <c r="B17" s="3759"/>
      <c r="C17" s="3759"/>
      <c r="D17" s="3759"/>
      <c r="E17" s="3759"/>
      <c r="F17" s="3759"/>
      <c r="G17" s="3759"/>
      <c r="H17" s="3759"/>
      <c r="I17" s="3759"/>
      <c r="J17" s="3759"/>
      <c r="K17" s="3759"/>
      <c r="L17" s="3759"/>
      <c r="M17" s="3759"/>
      <c r="N17" s="3759"/>
      <c r="O17" s="3759"/>
      <c r="P17" s="3759"/>
      <c r="Q17" s="3759"/>
      <c r="R17" s="3759"/>
      <c r="S17" s="3759"/>
      <c r="T17" s="3759"/>
      <c r="U17" s="3759"/>
      <c r="V17" s="3759"/>
      <c r="W17" s="3759"/>
      <c r="X17" s="3759"/>
      <c r="Y17" s="3759"/>
      <c r="Z17" s="3759"/>
      <c r="AA17" s="3759"/>
      <c r="AB17" s="3759"/>
      <c r="AC17" s="3759"/>
      <c r="AD17" s="3759"/>
      <c r="AE17" s="3759"/>
      <c r="AF17" s="3759"/>
      <c r="AG17" s="3759"/>
      <c r="AH17" s="3759"/>
      <c r="AI17" s="3759"/>
      <c r="AJ17" s="3759"/>
      <c r="AK17" s="3759"/>
      <c r="AL17" s="3759"/>
      <c r="AM17" s="3759"/>
      <c r="AN17" s="3759"/>
      <c r="AO17" s="3759"/>
      <c r="AP17" s="3759"/>
      <c r="AQ17" s="3759"/>
      <c r="AR17" s="610"/>
      <c r="AS17" s="598"/>
    </row>
    <row r="18" spans="1:45" ht="15" customHeight="1">
      <c r="A18" s="611"/>
      <c r="B18" s="3759"/>
      <c r="C18" s="3759"/>
      <c r="D18" s="3759"/>
      <c r="E18" s="3759"/>
      <c r="F18" s="3759"/>
      <c r="G18" s="3759"/>
      <c r="H18" s="3759"/>
      <c r="I18" s="3759"/>
      <c r="J18" s="3759"/>
      <c r="K18" s="3759"/>
      <c r="L18" s="3759"/>
      <c r="M18" s="3759"/>
      <c r="N18" s="3759"/>
      <c r="O18" s="3759"/>
      <c r="P18" s="3759"/>
      <c r="Q18" s="3759"/>
      <c r="R18" s="3759"/>
      <c r="S18" s="3759"/>
      <c r="T18" s="3759"/>
      <c r="U18" s="3759"/>
      <c r="V18" s="3759"/>
      <c r="W18" s="3759"/>
      <c r="X18" s="3759"/>
      <c r="Y18" s="3759"/>
      <c r="Z18" s="3759"/>
      <c r="AA18" s="3759"/>
      <c r="AB18" s="3759"/>
      <c r="AC18" s="3759"/>
      <c r="AD18" s="3759"/>
      <c r="AE18" s="3759"/>
      <c r="AF18" s="3759"/>
      <c r="AG18" s="3759"/>
      <c r="AH18" s="3759"/>
      <c r="AI18" s="3759"/>
      <c r="AJ18" s="3759"/>
      <c r="AK18" s="3759"/>
      <c r="AL18" s="3759"/>
      <c r="AM18" s="3759"/>
      <c r="AN18" s="3759"/>
      <c r="AO18" s="3759"/>
      <c r="AP18" s="3759"/>
      <c r="AQ18" s="3759"/>
      <c r="AR18" s="610"/>
      <c r="AS18" s="598"/>
    </row>
    <row r="19" spans="1:45" ht="26.1" customHeight="1" thickBot="1">
      <c r="A19" s="612"/>
      <c r="B19" s="613"/>
      <c r="C19" s="3760" t="s">
        <v>171</v>
      </c>
      <c r="D19" s="3760"/>
      <c r="E19" s="3760"/>
      <c r="F19" s="3760"/>
      <c r="G19" s="3760"/>
      <c r="H19" s="614"/>
      <c r="I19" s="3760" t="s">
        <v>402</v>
      </c>
      <c r="J19" s="3760"/>
      <c r="K19" s="615"/>
      <c r="L19" s="3761"/>
      <c r="M19" s="3761"/>
      <c r="N19" s="3761"/>
      <c r="O19" s="3761"/>
      <c r="P19" s="3761"/>
      <c r="Q19" s="3761"/>
      <c r="R19" s="3760"/>
      <c r="S19" s="3760"/>
      <c r="T19" s="3760"/>
      <c r="U19" s="3760"/>
      <c r="V19" s="3760"/>
      <c r="W19" s="3760"/>
      <c r="X19" s="3760"/>
      <c r="Y19" s="3760"/>
      <c r="Z19" s="3760"/>
      <c r="AA19" s="3760"/>
      <c r="AB19" s="3760"/>
      <c r="AC19" s="3760"/>
      <c r="AD19" s="3760"/>
      <c r="AE19" s="3760"/>
      <c r="AF19" s="3760"/>
      <c r="AG19" s="3760"/>
      <c r="AH19" s="3760"/>
      <c r="AI19" s="3760"/>
      <c r="AJ19" s="3760"/>
      <c r="AK19" s="3760"/>
      <c r="AL19" s="3760"/>
      <c r="AM19" s="3760"/>
      <c r="AN19" s="3760"/>
      <c r="AO19" s="3760"/>
      <c r="AP19" s="3760"/>
      <c r="AQ19" s="3760"/>
      <c r="AR19" s="616"/>
      <c r="AS19" s="598"/>
    </row>
    <row r="20" spans="1:45" ht="15" customHeight="1">
      <c r="A20" s="3781" t="s">
        <v>1146</v>
      </c>
      <c r="B20" s="3782"/>
      <c r="C20" s="3787" t="s">
        <v>1147</v>
      </c>
      <c r="D20" s="3782"/>
      <c r="E20" s="3791" t="s">
        <v>71</v>
      </c>
      <c r="F20" s="3791"/>
      <c r="G20" s="3791"/>
      <c r="H20" s="3791"/>
      <c r="I20" s="3791"/>
      <c r="J20" s="3791"/>
      <c r="K20" s="617" t="s">
        <v>1138</v>
      </c>
      <c r="L20" s="618"/>
      <c r="M20" s="595" t="s">
        <v>1148</v>
      </c>
      <c r="Q20" s="617" t="s">
        <v>976</v>
      </c>
      <c r="R20" s="617"/>
      <c r="S20" s="618" t="s">
        <v>1149</v>
      </c>
      <c r="T20" s="618"/>
      <c r="V20" s="618"/>
      <c r="W20" s="617" t="s">
        <v>976</v>
      </c>
      <c r="X20" s="617"/>
      <c r="Y20" s="618" t="s">
        <v>1140</v>
      </c>
      <c r="Z20" s="618"/>
      <c r="AA20" s="618"/>
      <c r="AB20" s="618"/>
      <c r="AC20" s="617" t="s">
        <v>1138</v>
      </c>
      <c r="AD20" s="617"/>
      <c r="AE20" s="618" t="s">
        <v>1150</v>
      </c>
      <c r="AF20" s="618"/>
      <c r="AG20" s="618"/>
      <c r="AH20" s="618"/>
      <c r="AI20" s="618" t="s">
        <v>335</v>
      </c>
      <c r="AJ20" s="619"/>
      <c r="AK20" s="605"/>
      <c r="AL20" s="605"/>
      <c r="AM20" s="605"/>
      <c r="AN20" s="605"/>
      <c r="AO20" s="605"/>
      <c r="AP20" s="605"/>
      <c r="AQ20" s="605"/>
      <c r="AR20" s="610"/>
      <c r="AS20" s="598"/>
    </row>
    <row r="21" spans="1:45" ht="15" customHeight="1">
      <c r="A21" s="3783"/>
      <c r="B21" s="3784"/>
      <c r="C21" s="3788"/>
      <c r="D21" s="3784"/>
      <c r="E21" s="3791"/>
      <c r="F21" s="3791"/>
      <c r="G21" s="3791"/>
      <c r="H21" s="3791"/>
      <c r="I21" s="3791"/>
      <c r="J21" s="3791"/>
      <c r="K21" s="620"/>
      <c r="L21" s="605"/>
      <c r="M21" s="620"/>
      <c r="N21" s="620"/>
      <c r="O21" s="605"/>
      <c r="P21" s="605"/>
      <c r="Q21" s="605"/>
      <c r="R21" s="620"/>
      <c r="S21" s="620"/>
      <c r="T21" s="605"/>
      <c r="U21" s="605"/>
      <c r="V21" s="605"/>
      <c r="W21" s="620"/>
      <c r="X21" s="620"/>
      <c r="Y21" s="605"/>
      <c r="Z21" s="605"/>
      <c r="AA21" s="605"/>
      <c r="AB21" s="605"/>
      <c r="AC21" s="605"/>
      <c r="AD21" s="605"/>
      <c r="AE21" s="605"/>
      <c r="AF21" s="605"/>
      <c r="AG21" s="605"/>
      <c r="AH21" s="605"/>
      <c r="AI21" s="605"/>
      <c r="AJ21" s="619"/>
      <c r="AK21" s="605"/>
      <c r="AL21" s="605"/>
      <c r="AM21" s="605"/>
      <c r="AN21" s="605"/>
      <c r="AO21" s="605"/>
      <c r="AP21" s="605"/>
      <c r="AQ21" s="605"/>
      <c r="AR21" s="610"/>
      <c r="AS21" s="598"/>
    </row>
    <row r="22" spans="1:45" ht="15" customHeight="1">
      <c r="A22" s="3783"/>
      <c r="B22" s="3784"/>
      <c r="C22" s="3788"/>
      <c r="D22" s="3784"/>
      <c r="E22" s="598"/>
      <c r="F22" s="598"/>
      <c r="G22" s="598"/>
      <c r="H22" s="598"/>
      <c r="I22" s="598"/>
      <c r="J22" s="598"/>
      <c r="K22" s="3792" t="s">
        <v>976</v>
      </c>
      <c r="L22" s="3792"/>
      <c r="M22" s="3791" t="s">
        <v>337</v>
      </c>
      <c r="N22" s="3791"/>
      <c r="O22" s="3791"/>
      <c r="P22" s="621"/>
      <c r="Q22" s="621"/>
      <c r="R22" s="621"/>
      <c r="S22" s="621"/>
      <c r="T22" s="621"/>
      <c r="U22" s="621"/>
      <c r="V22" s="621"/>
      <c r="W22" s="621"/>
      <c r="X22" s="621"/>
      <c r="Y22" s="621"/>
      <c r="Z22" s="621"/>
      <c r="AA22" s="621"/>
      <c r="AB22" s="621"/>
      <c r="AC22" s="621"/>
      <c r="AD22" s="621"/>
      <c r="AE22" s="621"/>
      <c r="AF22" s="621"/>
      <c r="AG22" s="621"/>
      <c r="AH22" s="621"/>
      <c r="AI22" s="621"/>
      <c r="AJ22" s="621"/>
      <c r="AK22" s="621"/>
      <c r="AL22" s="621"/>
      <c r="AM22" s="621"/>
      <c r="AN22" s="621"/>
      <c r="AO22" s="621"/>
      <c r="AP22" s="621"/>
      <c r="AQ22" s="622"/>
      <c r="AR22" s="610"/>
      <c r="AS22" s="598"/>
    </row>
    <row r="23" spans="1:45" ht="15" customHeight="1">
      <c r="A23" s="3783"/>
      <c r="B23" s="3784"/>
      <c r="C23" s="3788"/>
      <c r="D23" s="3784"/>
      <c r="E23" s="598"/>
      <c r="F23" s="598"/>
      <c r="G23" s="598"/>
      <c r="H23" s="598"/>
      <c r="I23" s="598"/>
      <c r="J23" s="598"/>
      <c r="K23" s="3792"/>
      <c r="L23" s="3792"/>
      <c r="M23" s="3791"/>
      <c r="N23" s="3791"/>
      <c r="O23" s="379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2"/>
      <c r="AR23" s="610"/>
      <c r="AS23" s="598"/>
    </row>
    <row r="24" spans="1:45" ht="15" customHeight="1">
      <c r="A24" s="3783"/>
      <c r="B24" s="3784"/>
      <c r="C24" s="3788"/>
      <c r="D24" s="3784"/>
      <c r="E24" s="598"/>
      <c r="F24" s="598"/>
      <c r="G24" s="598"/>
      <c r="H24" s="598"/>
      <c r="I24" s="598"/>
      <c r="J24" s="598"/>
      <c r="K24" s="598"/>
      <c r="L24" s="623"/>
      <c r="M24" s="623"/>
      <c r="N24" s="623"/>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10"/>
      <c r="AS24" s="598"/>
    </row>
    <row r="25" spans="1:45" ht="15" customHeight="1">
      <c r="A25" s="3783"/>
      <c r="B25" s="3784"/>
      <c r="C25" s="3788"/>
      <c r="D25" s="3784"/>
      <c r="E25" s="3769" t="s">
        <v>1138</v>
      </c>
      <c r="F25" s="3770"/>
      <c r="G25" s="598" t="s">
        <v>1151</v>
      </c>
      <c r="H25" s="598"/>
      <c r="I25" s="598"/>
      <c r="J25" s="598"/>
      <c r="K25" s="598"/>
      <c r="L25" s="598"/>
      <c r="M25" s="3791" t="s">
        <v>1152</v>
      </c>
      <c r="N25" s="3791"/>
      <c r="O25" s="3791"/>
      <c r="P25" s="3791"/>
      <c r="Q25" s="3791"/>
      <c r="R25" s="605"/>
      <c r="S25" s="619" t="s">
        <v>678</v>
      </c>
      <c r="T25" s="619"/>
      <c r="U25" s="3791"/>
      <c r="V25" s="3791"/>
      <c r="W25" s="619" t="s">
        <v>5</v>
      </c>
      <c r="X25" s="3791"/>
      <c r="Y25" s="3791"/>
      <c r="Z25" s="619" t="s">
        <v>1153</v>
      </c>
      <c r="AA25" s="3791"/>
      <c r="AB25" s="3791"/>
      <c r="AC25" s="619" t="s">
        <v>1154</v>
      </c>
      <c r="AM25" s="598"/>
      <c r="AN25" s="621"/>
      <c r="AO25" s="621"/>
      <c r="AP25" s="621"/>
      <c r="AQ25" s="621"/>
      <c r="AR25" s="610"/>
      <c r="AS25" s="598"/>
    </row>
    <row r="26" spans="1:45" ht="15" customHeight="1">
      <c r="A26" s="3783"/>
      <c r="B26" s="3784"/>
      <c r="C26" s="3788"/>
      <c r="D26" s="3784"/>
      <c r="E26" s="598"/>
      <c r="F26" s="598"/>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610"/>
      <c r="AS26" s="598"/>
    </row>
    <row r="27" spans="1:45" ht="15" customHeight="1">
      <c r="A27" s="3783"/>
      <c r="B27" s="3784"/>
      <c r="C27" s="3788"/>
      <c r="D27" s="3784"/>
      <c r="E27" s="598"/>
      <c r="F27" s="598"/>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610"/>
      <c r="AS27" s="598"/>
    </row>
    <row r="28" spans="1:45" ht="15" customHeight="1">
      <c r="A28" s="3783"/>
      <c r="B28" s="3784"/>
      <c r="C28" s="3788"/>
      <c r="D28" s="3784"/>
      <c r="E28" s="598"/>
      <c r="F28" s="598"/>
      <c r="G28" s="3796"/>
      <c r="H28" s="3796"/>
      <c r="I28" s="3796"/>
      <c r="J28" s="3796"/>
      <c r="K28" s="3796"/>
      <c r="L28" s="3796"/>
      <c r="M28" s="3796"/>
      <c r="N28" s="3796"/>
      <c r="O28" s="3796"/>
      <c r="P28" s="3796"/>
      <c r="Q28" s="3796"/>
      <c r="R28" s="3796"/>
      <c r="S28" s="3796"/>
      <c r="T28" s="3796"/>
      <c r="U28" s="3796"/>
      <c r="V28" s="3796"/>
      <c r="W28" s="3796"/>
      <c r="X28" s="3796"/>
      <c r="Y28" s="3796"/>
      <c r="Z28" s="3796"/>
      <c r="AA28" s="3796"/>
      <c r="AB28" s="3796"/>
      <c r="AC28" s="3796"/>
      <c r="AD28" s="3796"/>
      <c r="AE28" s="3796"/>
      <c r="AF28" s="3796"/>
      <c r="AG28" s="3796"/>
      <c r="AH28" s="3796"/>
      <c r="AI28" s="3796"/>
      <c r="AJ28" s="3796"/>
      <c r="AK28" s="3796"/>
      <c r="AL28" s="3796"/>
      <c r="AM28" s="3796"/>
      <c r="AN28" s="3796"/>
      <c r="AO28" s="3796"/>
      <c r="AP28" s="3796"/>
      <c r="AQ28" s="3796"/>
      <c r="AR28" s="610"/>
      <c r="AS28" s="598"/>
    </row>
    <row r="29" spans="1:45" ht="15" customHeight="1">
      <c r="A29" s="3783"/>
      <c r="B29" s="3784"/>
      <c r="C29" s="3788"/>
      <c r="D29" s="3784"/>
      <c r="E29" s="598"/>
      <c r="F29" s="598"/>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6"/>
      <c r="AN29" s="3796"/>
      <c r="AO29" s="3796"/>
      <c r="AP29" s="3796"/>
      <c r="AQ29" s="3796"/>
      <c r="AR29" s="610"/>
      <c r="AS29" s="598"/>
    </row>
    <row r="30" spans="1:45" ht="15" customHeight="1">
      <c r="A30" s="3783"/>
      <c r="B30" s="3784"/>
      <c r="C30" s="3788"/>
      <c r="D30" s="3784"/>
      <c r="E30" s="598"/>
      <c r="F30" s="598"/>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610"/>
      <c r="AS30" s="598"/>
    </row>
    <row r="31" spans="1:45" ht="15" customHeight="1">
      <c r="A31" s="3783"/>
      <c r="B31" s="3784"/>
      <c r="C31" s="3788"/>
      <c r="D31" s="3784"/>
      <c r="E31" s="598"/>
      <c r="F31" s="598"/>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6"/>
      <c r="AR31" s="610"/>
      <c r="AS31" s="598"/>
    </row>
    <row r="32" spans="1:45" ht="15" customHeight="1">
      <c r="A32" s="3783"/>
      <c r="B32" s="3784"/>
      <c r="C32" s="3788"/>
      <c r="D32" s="3784"/>
      <c r="E32" s="598"/>
      <c r="F32" s="598"/>
      <c r="G32" s="3796"/>
      <c r="H32" s="3796"/>
      <c r="I32" s="3796"/>
      <c r="J32" s="3796"/>
      <c r="K32" s="3796"/>
      <c r="L32" s="3796"/>
      <c r="M32" s="3796"/>
      <c r="N32" s="3796"/>
      <c r="O32" s="3796"/>
      <c r="P32" s="3796"/>
      <c r="Q32" s="3796"/>
      <c r="R32" s="3796"/>
      <c r="S32" s="3796"/>
      <c r="T32" s="3796"/>
      <c r="U32" s="3796"/>
      <c r="V32" s="3796"/>
      <c r="W32" s="3796"/>
      <c r="X32" s="3796"/>
      <c r="Y32" s="3796"/>
      <c r="Z32" s="3796"/>
      <c r="AA32" s="3796"/>
      <c r="AB32" s="3796"/>
      <c r="AC32" s="3796"/>
      <c r="AD32" s="3796"/>
      <c r="AE32" s="3796"/>
      <c r="AF32" s="3796"/>
      <c r="AG32" s="3796"/>
      <c r="AH32" s="3796"/>
      <c r="AI32" s="3796"/>
      <c r="AJ32" s="3796"/>
      <c r="AK32" s="3796"/>
      <c r="AL32" s="3796"/>
      <c r="AM32" s="3796"/>
      <c r="AN32" s="3796"/>
      <c r="AO32" s="3796"/>
      <c r="AP32" s="3796"/>
      <c r="AQ32" s="3796"/>
      <c r="AR32" s="610"/>
      <c r="AS32" s="598"/>
    </row>
    <row r="33" spans="1:45" ht="15" customHeight="1">
      <c r="A33" s="3783"/>
      <c r="B33" s="3784"/>
      <c r="C33" s="3788"/>
      <c r="D33" s="3784"/>
      <c r="E33" s="598"/>
      <c r="F33" s="598"/>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10"/>
      <c r="AS33" s="598"/>
    </row>
    <row r="34" spans="1:45" ht="15" customHeight="1">
      <c r="A34" s="3783"/>
      <c r="B34" s="3784"/>
      <c r="C34" s="3788"/>
      <c r="D34" s="3784"/>
      <c r="E34" s="3769" t="s">
        <v>1138</v>
      </c>
      <c r="F34" s="3770"/>
      <c r="G34" s="623" t="s">
        <v>1155</v>
      </c>
      <c r="H34" s="623"/>
      <c r="I34" s="623"/>
      <c r="J34" s="623"/>
      <c r="K34" s="623"/>
      <c r="L34" s="623"/>
      <c r="M34" s="623"/>
      <c r="N34" s="623"/>
      <c r="O34" s="623"/>
      <c r="P34" s="623"/>
      <c r="Q34" s="623"/>
      <c r="R34" s="623"/>
      <c r="S34" s="623"/>
      <c r="T34" s="623"/>
      <c r="U34" s="623"/>
      <c r="V34" s="623"/>
      <c r="W34" s="598"/>
      <c r="X34" s="598"/>
      <c r="Y34" s="598"/>
      <c r="Z34" s="598"/>
      <c r="AA34" s="598"/>
      <c r="AB34" s="598"/>
      <c r="AC34" s="598"/>
      <c r="AD34" s="598"/>
      <c r="AE34" s="598"/>
      <c r="AF34" s="598"/>
      <c r="AG34" s="598"/>
      <c r="AH34" s="623"/>
      <c r="AI34" s="623"/>
      <c r="AJ34" s="623"/>
      <c r="AK34" s="623"/>
      <c r="AL34" s="623"/>
      <c r="AM34" s="623"/>
      <c r="AN34" s="623"/>
      <c r="AO34" s="623"/>
      <c r="AP34" s="623"/>
      <c r="AQ34" s="623"/>
      <c r="AR34" s="610"/>
      <c r="AS34" s="598"/>
    </row>
    <row r="35" spans="1:45" ht="15" customHeight="1">
      <c r="A35" s="3783"/>
      <c r="B35" s="3784"/>
      <c r="C35" s="3788"/>
      <c r="D35" s="3784"/>
      <c r="E35" s="598"/>
      <c r="F35" s="598"/>
      <c r="G35" s="3771" t="s">
        <v>1156</v>
      </c>
      <c r="H35" s="3771"/>
      <c r="I35" s="3771"/>
      <c r="J35" s="3771"/>
      <c r="K35" s="3771"/>
      <c r="L35" s="3771"/>
      <c r="M35" s="3771"/>
      <c r="N35" s="3771" t="s">
        <v>1157</v>
      </c>
      <c r="O35" s="3771"/>
      <c r="P35" s="3771"/>
      <c r="Q35" s="3771"/>
      <c r="R35" s="3771"/>
      <c r="S35" s="3771"/>
      <c r="T35" s="3771"/>
      <c r="U35" s="3771"/>
      <c r="V35" s="3771"/>
      <c r="W35" s="3772" t="s">
        <v>1158</v>
      </c>
      <c r="X35" s="3773"/>
      <c r="Y35" s="3773"/>
      <c r="Z35" s="3773"/>
      <c r="AA35" s="3773"/>
      <c r="AB35" s="3773"/>
      <c r="AC35" s="3773"/>
      <c r="AD35" s="3773"/>
      <c r="AE35" s="3773"/>
      <c r="AF35" s="3774"/>
      <c r="AG35" s="3775" t="s">
        <v>18</v>
      </c>
      <c r="AH35" s="3776"/>
      <c r="AI35" s="3777"/>
      <c r="AJ35" s="3775" t="s">
        <v>1159</v>
      </c>
      <c r="AK35" s="3776"/>
      <c r="AL35" s="3776"/>
      <c r="AM35" s="3776"/>
      <c r="AN35" s="3776"/>
      <c r="AO35" s="3776"/>
      <c r="AP35" s="3777"/>
      <c r="AQ35" s="598"/>
      <c r="AR35" s="610"/>
    </row>
    <row r="36" spans="1:45" ht="15" customHeight="1">
      <c r="A36" s="3783"/>
      <c r="B36" s="3784"/>
      <c r="C36" s="3788"/>
      <c r="D36" s="3784"/>
      <c r="E36" s="598"/>
      <c r="F36" s="598"/>
      <c r="G36" s="3771"/>
      <c r="H36" s="3771"/>
      <c r="I36" s="3771"/>
      <c r="J36" s="3771"/>
      <c r="K36" s="3771"/>
      <c r="L36" s="3771"/>
      <c r="M36" s="3771"/>
      <c r="N36" s="3771"/>
      <c r="O36" s="3771"/>
      <c r="P36" s="3771"/>
      <c r="Q36" s="3771"/>
      <c r="R36" s="3771"/>
      <c r="S36" s="3771"/>
      <c r="T36" s="3771"/>
      <c r="U36" s="3771"/>
      <c r="V36" s="3771"/>
      <c r="W36" s="3794" t="s">
        <v>1160</v>
      </c>
      <c r="X36" s="3794"/>
      <c r="Y36" s="3794"/>
      <c r="Z36" s="3794"/>
      <c r="AA36" s="3794"/>
      <c r="AB36" s="3794" t="s">
        <v>1161</v>
      </c>
      <c r="AC36" s="3794"/>
      <c r="AD36" s="3794"/>
      <c r="AE36" s="3794"/>
      <c r="AF36" s="3794"/>
      <c r="AG36" s="3778"/>
      <c r="AH36" s="3779"/>
      <c r="AI36" s="3780"/>
      <c r="AJ36" s="3778"/>
      <c r="AK36" s="3779"/>
      <c r="AL36" s="3779"/>
      <c r="AM36" s="3779"/>
      <c r="AN36" s="3779"/>
      <c r="AO36" s="3779"/>
      <c r="AP36" s="3780"/>
      <c r="AQ36" s="598"/>
      <c r="AR36" s="610"/>
    </row>
    <row r="37" spans="1:45" ht="15" customHeight="1">
      <c r="A37" s="3783"/>
      <c r="B37" s="3784"/>
      <c r="C37" s="3788"/>
      <c r="D37" s="3784"/>
      <c r="E37" s="598"/>
      <c r="F37" s="598"/>
      <c r="G37" s="3793"/>
      <c r="H37" s="3793"/>
      <c r="I37" s="3793"/>
      <c r="J37" s="3793"/>
      <c r="K37" s="3793"/>
      <c r="L37" s="3793"/>
      <c r="M37" s="3793"/>
      <c r="N37" s="3793"/>
      <c r="O37" s="3793"/>
      <c r="P37" s="3793"/>
      <c r="Q37" s="3793"/>
      <c r="R37" s="3793"/>
      <c r="S37" s="3793"/>
      <c r="T37" s="3793"/>
      <c r="U37" s="3793"/>
      <c r="V37" s="3793"/>
      <c r="W37" s="3795"/>
      <c r="X37" s="3795"/>
      <c r="Y37" s="3795"/>
      <c r="Z37" s="3795"/>
      <c r="AA37" s="3795"/>
      <c r="AB37" s="3795"/>
      <c r="AC37" s="3795"/>
      <c r="AD37" s="3795"/>
      <c r="AE37" s="3795"/>
      <c r="AF37" s="3795"/>
      <c r="AG37" s="3797"/>
      <c r="AH37" s="3798"/>
      <c r="AI37" s="3799"/>
      <c r="AJ37" s="3800"/>
      <c r="AK37" s="3801"/>
      <c r="AL37" s="3801"/>
      <c r="AM37" s="3801"/>
      <c r="AN37" s="3801"/>
      <c r="AO37" s="3801"/>
      <c r="AP37" s="3802"/>
      <c r="AQ37" s="598"/>
      <c r="AR37" s="610"/>
    </row>
    <row r="38" spans="1:45" ht="15" customHeight="1">
      <c r="A38" s="3783"/>
      <c r="B38" s="3784"/>
      <c r="C38" s="3788"/>
      <c r="D38" s="3784"/>
      <c r="E38" s="598"/>
      <c r="F38" s="598"/>
      <c r="G38" s="3793"/>
      <c r="H38" s="3793"/>
      <c r="I38" s="3793"/>
      <c r="J38" s="3793"/>
      <c r="K38" s="3793"/>
      <c r="L38" s="3793"/>
      <c r="M38" s="3793"/>
      <c r="N38" s="3793"/>
      <c r="O38" s="3793"/>
      <c r="P38" s="3793"/>
      <c r="Q38" s="3793"/>
      <c r="R38" s="3793"/>
      <c r="S38" s="3793"/>
      <c r="T38" s="3793"/>
      <c r="U38" s="3793"/>
      <c r="V38" s="3793"/>
      <c r="W38" s="3795"/>
      <c r="X38" s="3795"/>
      <c r="Y38" s="3795"/>
      <c r="Z38" s="3795"/>
      <c r="AA38" s="3795"/>
      <c r="AB38" s="3795"/>
      <c r="AC38" s="3795"/>
      <c r="AD38" s="3795"/>
      <c r="AE38" s="3795"/>
      <c r="AF38" s="3795"/>
      <c r="AG38" s="3797"/>
      <c r="AH38" s="3798"/>
      <c r="AI38" s="3799"/>
      <c r="AJ38" s="3800"/>
      <c r="AK38" s="3801"/>
      <c r="AL38" s="3801"/>
      <c r="AM38" s="3801"/>
      <c r="AN38" s="3801"/>
      <c r="AO38" s="3801"/>
      <c r="AP38" s="3802"/>
      <c r="AQ38" s="598"/>
      <c r="AR38" s="610"/>
    </row>
    <row r="39" spans="1:45" ht="15" customHeight="1">
      <c r="A39" s="3783"/>
      <c r="B39" s="3784"/>
      <c r="C39" s="3788"/>
      <c r="D39" s="3784"/>
      <c r="E39" s="598"/>
      <c r="F39" s="598"/>
      <c r="G39" s="3793"/>
      <c r="H39" s="3793"/>
      <c r="I39" s="3793"/>
      <c r="J39" s="3793"/>
      <c r="K39" s="3793"/>
      <c r="L39" s="3793"/>
      <c r="M39" s="3793"/>
      <c r="N39" s="3793"/>
      <c r="O39" s="3793"/>
      <c r="P39" s="3793"/>
      <c r="Q39" s="3793"/>
      <c r="R39" s="3793"/>
      <c r="S39" s="3793"/>
      <c r="T39" s="3793"/>
      <c r="U39" s="3793"/>
      <c r="V39" s="3793"/>
      <c r="W39" s="3795"/>
      <c r="X39" s="3795"/>
      <c r="Y39" s="3795"/>
      <c r="Z39" s="3795"/>
      <c r="AA39" s="3795"/>
      <c r="AB39" s="3795"/>
      <c r="AC39" s="3795"/>
      <c r="AD39" s="3795"/>
      <c r="AE39" s="3795"/>
      <c r="AF39" s="3795"/>
      <c r="AG39" s="3797"/>
      <c r="AH39" s="3798"/>
      <c r="AI39" s="3799"/>
      <c r="AJ39" s="3800"/>
      <c r="AK39" s="3801"/>
      <c r="AL39" s="3801"/>
      <c r="AM39" s="3801"/>
      <c r="AN39" s="3801"/>
      <c r="AO39" s="3801"/>
      <c r="AP39" s="3802"/>
      <c r="AQ39" s="598"/>
      <c r="AR39" s="610"/>
    </row>
    <row r="40" spans="1:45" ht="15" customHeight="1">
      <c r="A40" s="3783"/>
      <c r="B40" s="3784"/>
      <c r="C40" s="3788"/>
      <c r="D40" s="3784"/>
      <c r="E40" s="598"/>
      <c r="F40" s="598"/>
      <c r="G40" s="3793"/>
      <c r="H40" s="3793"/>
      <c r="I40" s="3793"/>
      <c r="J40" s="3793"/>
      <c r="K40" s="3793"/>
      <c r="L40" s="3793"/>
      <c r="M40" s="3793"/>
      <c r="N40" s="3793"/>
      <c r="O40" s="3793"/>
      <c r="P40" s="3793"/>
      <c r="Q40" s="3793"/>
      <c r="R40" s="3793"/>
      <c r="S40" s="3793"/>
      <c r="T40" s="3793"/>
      <c r="U40" s="3793"/>
      <c r="V40" s="3793"/>
      <c r="W40" s="3795"/>
      <c r="X40" s="3795"/>
      <c r="Y40" s="3795"/>
      <c r="Z40" s="3795"/>
      <c r="AA40" s="3795"/>
      <c r="AB40" s="3795"/>
      <c r="AC40" s="3795"/>
      <c r="AD40" s="3795"/>
      <c r="AE40" s="3795"/>
      <c r="AF40" s="3795"/>
      <c r="AG40" s="3797"/>
      <c r="AH40" s="3798"/>
      <c r="AI40" s="3799"/>
      <c r="AJ40" s="3800"/>
      <c r="AK40" s="3801"/>
      <c r="AL40" s="3801"/>
      <c r="AM40" s="3801"/>
      <c r="AN40" s="3801"/>
      <c r="AO40" s="3801"/>
      <c r="AP40" s="3802"/>
      <c r="AQ40" s="598"/>
      <c r="AR40" s="610"/>
    </row>
    <row r="41" spans="1:45" ht="15" customHeight="1">
      <c r="A41" s="3783"/>
      <c r="B41" s="3784"/>
      <c r="C41" s="3788"/>
      <c r="D41" s="3784"/>
      <c r="E41" s="598"/>
      <c r="F41" s="598"/>
      <c r="G41" s="3793"/>
      <c r="H41" s="3793"/>
      <c r="I41" s="3793"/>
      <c r="J41" s="3793"/>
      <c r="K41" s="3793"/>
      <c r="L41" s="3793"/>
      <c r="M41" s="3793"/>
      <c r="N41" s="3793"/>
      <c r="O41" s="3793"/>
      <c r="P41" s="3793"/>
      <c r="Q41" s="3793"/>
      <c r="R41" s="3793"/>
      <c r="S41" s="3793"/>
      <c r="T41" s="3793"/>
      <c r="U41" s="3793"/>
      <c r="V41" s="3793"/>
      <c r="W41" s="3795"/>
      <c r="X41" s="3795"/>
      <c r="Y41" s="3795"/>
      <c r="Z41" s="3795"/>
      <c r="AA41" s="3795"/>
      <c r="AB41" s="3795"/>
      <c r="AC41" s="3795"/>
      <c r="AD41" s="3795"/>
      <c r="AE41" s="3795"/>
      <c r="AF41" s="3795"/>
      <c r="AG41" s="3797"/>
      <c r="AH41" s="3798"/>
      <c r="AI41" s="3799"/>
      <c r="AJ41" s="3800"/>
      <c r="AK41" s="3801"/>
      <c r="AL41" s="3801"/>
      <c r="AM41" s="3801"/>
      <c r="AN41" s="3801"/>
      <c r="AO41" s="3801"/>
      <c r="AP41" s="3802"/>
      <c r="AQ41" s="598"/>
      <c r="AR41" s="610"/>
    </row>
    <row r="42" spans="1:45" ht="15" customHeight="1">
      <c r="A42" s="3783"/>
      <c r="B42" s="3784"/>
      <c r="C42" s="3788"/>
      <c r="D42" s="3784"/>
      <c r="E42" s="598"/>
      <c r="F42" s="598"/>
      <c r="G42" s="598"/>
      <c r="H42" s="598"/>
      <c r="I42" s="598"/>
      <c r="J42" s="598"/>
      <c r="K42" s="598"/>
      <c r="L42" s="598"/>
      <c r="M42" s="598"/>
      <c r="N42" s="605"/>
      <c r="O42" s="605"/>
      <c r="P42" s="605"/>
      <c r="Q42" s="621"/>
      <c r="R42" s="621"/>
      <c r="S42" s="621"/>
      <c r="T42" s="621"/>
      <c r="U42" s="621"/>
      <c r="V42" s="621"/>
      <c r="W42" s="621"/>
      <c r="X42" s="621"/>
      <c r="Y42" s="621"/>
      <c r="Z42" s="621"/>
      <c r="AA42" s="621"/>
      <c r="AB42" s="621"/>
      <c r="AC42" s="621"/>
      <c r="AD42" s="621"/>
      <c r="AE42" s="621"/>
      <c r="AF42" s="621"/>
      <c r="AG42" s="621"/>
      <c r="AH42" s="621"/>
      <c r="AI42" s="621" t="s">
        <v>1162</v>
      </c>
      <c r="AJ42" s="3837">
        <f>SUM(AJ37:AP41)</f>
        <v>0</v>
      </c>
      <c r="AK42" s="3837"/>
      <c r="AL42" s="3837"/>
      <c r="AM42" s="3837"/>
      <c r="AN42" s="3837"/>
      <c r="AO42" s="3837"/>
      <c r="AP42" s="3837"/>
      <c r="AQ42" s="605" t="s">
        <v>608</v>
      </c>
      <c r="AR42" s="610"/>
      <c r="AS42" s="598"/>
    </row>
    <row r="43" spans="1:45" ht="15" customHeight="1">
      <c r="A43" s="3783"/>
      <c r="B43" s="3784"/>
      <c r="C43" s="3788"/>
      <c r="D43" s="3784"/>
      <c r="E43" s="598"/>
      <c r="F43" s="598"/>
      <c r="G43" s="598"/>
      <c r="H43" s="598"/>
      <c r="I43" s="598"/>
      <c r="J43" s="598"/>
      <c r="K43" s="598"/>
      <c r="L43" s="598"/>
      <c r="M43" s="598"/>
      <c r="N43" s="605"/>
      <c r="O43" s="605"/>
      <c r="P43" s="605"/>
      <c r="Q43" s="621"/>
      <c r="R43" s="621"/>
      <c r="S43" s="621"/>
      <c r="T43" s="621"/>
      <c r="U43" s="621"/>
      <c r="V43" s="621"/>
      <c r="W43" s="621"/>
      <c r="X43" s="621"/>
      <c r="Y43" s="621"/>
      <c r="Z43" s="621"/>
      <c r="AA43" s="621"/>
      <c r="AB43" s="621"/>
      <c r="AC43" s="621"/>
      <c r="AD43" s="621"/>
      <c r="AE43" s="621"/>
      <c r="AF43" s="621"/>
      <c r="AG43" s="621"/>
      <c r="AH43" s="621"/>
      <c r="AI43" s="621"/>
      <c r="AJ43" s="624"/>
      <c r="AK43" s="624"/>
      <c r="AL43" s="624"/>
      <c r="AM43" s="624"/>
      <c r="AN43" s="624"/>
      <c r="AO43" s="624"/>
      <c r="AP43" s="624"/>
      <c r="AQ43" s="605"/>
      <c r="AR43" s="610"/>
      <c r="AS43" s="598"/>
    </row>
    <row r="44" spans="1:45" ht="15" customHeight="1">
      <c r="A44" s="3783"/>
      <c r="B44" s="3784"/>
      <c r="C44" s="3788"/>
      <c r="D44" s="3784"/>
      <c r="E44" s="598"/>
      <c r="F44" s="598"/>
      <c r="G44" s="605" t="s">
        <v>1163</v>
      </c>
      <c r="H44" s="605"/>
      <c r="I44" s="605"/>
      <c r="J44" s="605"/>
      <c r="K44" s="605"/>
      <c r="L44" s="605"/>
      <c r="M44" s="605"/>
      <c r="N44" s="605"/>
      <c r="O44" s="605"/>
      <c r="P44" s="605"/>
      <c r="Q44" s="605"/>
      <c r="R44" s="605"/>
      <c r="S44" s="605"/>
      <c r="T44" s="598"/>
      <c r="U44" s="598"/>
      <c r="V44" s="598"/>
      <c r="W44" s="598"/>
      <c r="X44" s="598"/>
      <c r="Y44" s="598"/>
      <c r="Z44" s="598"/>
      <c r="AA44" s="598"/>
      <c r="AB44" s="598"/>
      <c r="AC44" s="605"/>
      <c r="AD44" s="605"/>
      <c r="AE44" s="598"/>
      <c r="AF44" s="3834">
        <f>入力シート!C24</f>
        <v>13000000</v>
      </c>
      <c r="AG44" s="3834"/>
      <c r="AH44" s="3834"/>
      <c r="AI44" s="3834"/>
      <c r="AJ44" s="3834"/>
      <c r="AK44" s="3834"/>
      <c r="AL44" s="3834"/>
      <c r="AM44" s="3834"/>
      <c r="AN44" s="3834"/>
      <c r="AO44" s="605" t="s">
        <v>608</v>
      </c>
      <c r="AP44" s="605"/>
      <c r="AQ44" s="621"/>
      <c r="AR44" s="610"/>
      <c r="AS44" s="598"/>
    </row>
    <row r="45" spans="1:45" ht="15" customHeight="1">
      <c r="A45" s="3783"/>
      <c r="B45" s="3784"/>
      <c r="C45" s="3788"/>
      <c r="D45" s="3784"/>
      <c r="E45" s="598"/>
      <c r="F45" s="598"/>
      <c r="G45" s="605" t="s">
        <v>1164</v>
      </c>
      <c r="H45" s="605"/>
      <c r="I45" s="605"/>
      <c r="J45" s="605"/>
      <c r="K45" s="605"/>
      <c r="L45" s="605"/>
      <c r="M45" s="605"/>
      <c r="N45" s="605"/>
      <c r="O45" s="605"/>
      <c r="P45" s="605"/>
      <c r="Q45" s="605"/>
      <c r="R45" s="605"/>
      <c r="S45" s="605"/>
      <c r="T45" s="598"/>
      <c r="U45" s="598"/>
      <c r="V45" s="598"/>
      <c r="W45" s="598"/>
      <c r="X45" s="598"/>
      <c r="Y45" s="598"/>
      <c r="Z45" s="598"/>
      <c r="AA45" s="598"/>
      <c r="AB45" s="598"/>
      <c r="AC45" s="605"/>
      <c r="AD45" s="605"/>
      <c r="AE45" s="598"/>
      <c r="AF45" s="3835">
        <f>AJ42</f>
        <v>0</v>
      </c>
      <c r="AG45" s="3835"/>
      <c r="AH45" s="3835"/>
      <c r="AI45" s="3835"/>
      <c r="AJ45" s="3835"/>
      <c r="AK45" s="3835"/>
      <c r="AL45" s="3835"/>
      <c r="AM45" s="3835"/>
      <c r="AN45" s="3835"/>
      <c r="AO45" s="605" t="s">
        <v>608</v>
      </c>
      <c r="AP45" s="605"/>
      <c r="AQ45" s="621"/>
      <c r="AR45" s="610"/>
      <c r="AS45" s="598"/>
    </row>
    <row r="46" spans="1:45" ht="15" customHeight="1">
      <c r="A46" s="3783"/>
      <c r="B46" s="3784"/>
      <c r="C46" s="3788"/>
      <c r="D46" s="3784"/>
      <c r="E46" s="598"/>
      <c r="F46" s="598"/>
      <c r="G46" s="605" t="s">
        <v>1165</v>
      </c>
      <c r="H46" s="605"/>
      <c r="I46" s="605"/>
      <c r="J46" s="605"/>
      <c r="K46" s="605"/>
      <c r="L46" s="605"/>
      <c r="N46" s="605"/>
      <c r="O46" s="605"/>
      <c r="Q46" s="605" t="s">
        <v>1166</v>
      </c>
      <c r="R46" s="605"/>
      <c r="S46" s="605"/>
      <c r="T46" s="598"/>
      <c r="U46" s="598"/>
      <c r="V46" s="598"/>
      <c r="W46" s="598"/>
      <c r="X46" s="598"/>
      <c r="Y46" s="598"/>
      <c r="Z46" s="598"/>
      <c r="AA46" s="598"/>
      <c r="AB46" s="598"/>
      <c r="AC46" s="605"/>
      <c r="AD46" s="605"/>
      <c r="AE46" s="598"/>
      <c r="AF46" s="3835">
        <f>AF44+AF45</f>
        <v>13000000</v>
      </c>
      <c r="AG46" s="3835"/>
      <c r="AH46" s="3835"/>
      <c r="AI46" s="3835"/>
      <c r="AJ46" s="3835"/>
      <c r="AK46" s="3835"/>
      <c r="AL46" s="3835"/>
      <c r="AM46" s="3835"/>
      <c r="AN46" s="3835"/>
      <c r="AO46" s="605" t="s">
        <v>608</v>
      </c>
      <c r="AP46" s="605"/>
      <c r="AQ46" s="621"/>
      <c r="AR46" s="610"/>
      <c r="AS46" s="598"/>
    </row>
    <row r="47" spans="1:45" ht="15" customHeight="1">
      <c r="A47" s="3783"/>
      <c r="B47" s="3784"/>
      <c r="C47" s="3788"/>
      <c r="D47" s="3784"/>
      <c r="E47" s="598"/>
      <c r="F47" s="598"/>
      <c r="G47" s="605" t="s">
        <v>1167</v>
      </c>
      <c r="H47" s="605"/>
      <c r="I47" s="605"/>
      <c r="J47" s="605"/>
      <c r="K47" s="605"/>
      <c r="L47" s="605"/>
      <c r="M47" s="605"/>
      <c r="N47" s="605"/>
      <c r="O47" s="605"/>
      <c r="P47" s="605"/>
      <c r="Q47" s="605"/>
      <c r="R47" s="605"/>
      <c r="S47" s="605"/>
      <c r="T47" s="598"/>
      <c r="U47" s="598"/>
      <c r="V47" s="598"/>
      <c r="W47" s="598"/>
      <c r="X47" s="598"/>
      <c r="Y47" s="598"/>
      <c r="Z47" s="598"/>
      <c r="AA47" s="598"/>
      <c r="AB47" s="598"/>
      <c r="AC47" s="605"/>
      <c r="AD47" s="605"/>
      <c r="AE47" s="598"/>
      <c r="AF47" s="3836">
        <f>ROUND(AF45/AF44,2)*100</f>
        <v>0</v>
      </c>
      <c r="AG47" s="3836"/>
      <c r="AH47" s="3836"/>
      <c r="AI47" s="3836"/>
      <c r="AJ47" s="3836"/>
      <c r="AK47" s="3836"/>
      <c r="AL47" s="3836"/>
      <c r="AM47" s="3836"/>
      <c r="AN47" s="3836"/>
      <c r="AO47" s="605" t="s">
        <v>1168</v>
      </c>
      <c r="AP47" s="605"/>
      <c r="AQ47" s="621"/>
      <c r="AR47" s="610"/>
      <c r="AS47" s="598"/>
    </row>
    <row r="48" spans="1:45" ht="15" customHeight="1">
      <c r="A48" s="3783"/>
      <c r="B48" s="3784"/>
      <c r="C48" s="3789"/>
      <c r="D48" s="3790"/>
      <c r="E48" s="625"/>
      <c r="F48" s="625"/>
      <c r="G48" s="625" t="s">
        <v>1169</v>
      </c>
      <c r="H48" s="625"/>
      <c r="I48" s="625"/>
      <c r="J48" s="625"/>
      <c r="K48" s="625"/>
      <c r="L48" s="625"/>
      <c r="M48" s="625"/>
      <c r="N48" s="625"/>
      <c r="O48" s="625"/>
      <c r="P48" s="625"/>
      <c r="Q48" s="625"/>
      <c r="R48" s="625"/>
      <c r="S48" s="625"/>
      <c r="T48" s="625"/>
      <c r="U48" s="603"/>
      <c r="V48" s="603"/>
      <c r="W48" s="603"/>
      <c r="X48" s="603"/>
      <c r="Y48" s="626"/>
      <c r="Z48" s="626"/>
      <c r="AA48" s="626"/>
      <c r="AB48" s="626"/>
      <c r="AC48" s="627"/>
      <c r="AD48" s="627"/>
      <c r="AE48" s="627"/>
      <c r="AF48" s="627"/>
      <c r="AG48" s="627"/>
      <c r="AH48" s="627"/>
      <c r="AI48" s="627"/>
      <c r="AJ48" s="627"/>
      <c r="AK48" s="627"/>
      <c r="AL48" s="627"/>
      <c r="AM48" s="627"/>
      <c r="AN48" s="627"/>
      <c r="AO48" s="627"/>
      <c r="AP48" s="627"/>
      <c r="AQ48" s="627"/>
      <c r="AR48" s="628"/>
      <c r="AS48" s="598"/>
    </row>
    <row r="49" spans="1:45" ht="15" customHeight="1">
      <c r="A49" s="3783"/>
      <c r="B49" s="3784"/>
      <c r="C49" s="3803" t="s">
        <v>172</v>
      </c>
      <c r="D49" s="3804"/>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600"/>
      <c r="AS49" s="605"/>
    </row>
    <row r="50" spans="1:45" ht="15" customHeight="1">
      <c r="A50" s="3783"/>
      <c r="B50" s="3784"/>
      <c r="C50" s="3788"/>
      <c r="D50" s="3784"/>
      <c r="E50" s="3806" t="s">
        <v>1170</v>
      </c>
      <c r="F50" s="3791"/>
      <c r="G50" s="3791"/>
      <c r="H50" s="3791"/>
      <c r="I50" s="3791"/>
      <c r="J50" s="3791"/>
      <c r="K50" s="3791"/>
      <c r="L50" s="605" t="s">
        <v>1149</v>
      </c>
      <c r="M50" s="605"/>
      <c r="N50" s="605"/>
      <c r="O50" s="605"/>
      <c r="P50" s="605"/>
      <c r="Q50" s="605"/>
      <c r="R50" s="605"/>
      <c r="S50" s="605"/>
      <c r="T50" s="605"/>
      <c r="U50" s="605"/>
      <c r="V50" s="605"/>
      <c r="W50" s="605"/>
      <c r="X50" s="605"/>
      <c r="Y50" s="629" t="s">
        <v>678</v>
      </c>
      <c r="Z50" s="3791"/>
      <c r="AA50" s="3791"/>
      <c r="AB50" s="619" t="s">
        <v>5</v>
      </c>
      <c r="AC50" s="3791"/>
      <c r="AD50" s="3791"/>
      <c r="AE50" s="619" t="s">
        <v>1153</v>
      </c>
      <c r="AF50" s="3791"/>
      <c r="AG50" s="3791"/>
      <c r="AH50" s="619" t="s">
        <v>1154</v>
      </c>
      <c r="AI50" s="598"/>
      <c r="AJ50" s="619"/>
      <c r="AK50" s="598"/>
      <c r="AL50" s="619"/>
      <c r="AM50" s="598"/>
      <c r="AN50" s="598"/>
      <c r="AO50" s="598"/>
      <c r="AP50" s="598"/>
      <c r="AQ50" s="598"/>
      <c r="AR50" s="630"/>
      <c r="AS50" s="605"/>
    </row>
    <row r="51" spans="1:45" ht="15" customHeight="1">
      <c r="A51" s="3783"/>
      <c r="B51" s="3784"/>
      <c r="C51" s="3788"/>
      <c r="D51" s="3784"/>
      <c r="E51" s="605"/>
      <c r="F51" s="605"/>
      <c r="G51" s="605"/>
      <c r="H51" s="605"/>
      <c r="I51" s="605"/>
      <c r="J51" s="605"/>
      <c r="K51" s="605"/>
      <c r="L51" s="605" t="s">
        <v>1171</v>
      </c>
      <c r="M51" s="605"/>
      <c r="N51" s="605"/>
      <c r="O51" s="605"/>
      <c r="P51" s="605"/>
      <c r="Q51" s="605" t="s">
        <v>1172</v>
      </c>
      <c r="R51" s="605"/>
      <c r="S51" s="605"/>
      <c r="T51" s="605"/>
      <c r="U51" s="605"/>
      <c r="V51" s="605"/>
      <c r="W51" s="605"/>
      <c r="X51" s="605"/>
      <c r="Y51" s="598"/>
      <c r="Z51" s="598"/>
      <c r="AA51" s="605"/>
      <c r="AB51" s="605"/>
      <c r="AC51" s="605"/>
      <c r="AD51" s="605"/>
      <c r="AE51" s="605"/>
      <c r="AF51" s="605"/>
      <c r="AG51" s="605"/>
      <c r="AH51" s="605"/>
      <c r="AI51" s="605"/>
      <c r="AJ51" s="605"/>
      <c r="AK51" s="605"/>
      <c r="AL51" s="605"/>
      <c r="AM51" s="605"/>
      <c r="AN51" s="605"/>
      <c r="AO51" s="605"/>
      <c r="AP51" s="605"/>
      <c r="AQ51" s="605"/>
      <c r="AR51" s="630"/>
      <c r="AS51" s="605"/>
    </row>
    <row r="52" spans="1:45" ht="15" customHeight="1">
      <c r="A52" s="3783"/>
      <c r="B52" s="3784"/>
      <c r="C52" s="3788"/>
      <c r="D52" s="3784"/>
      <c r="E52" s="605"/>
      <c r="F52" s="605"/>
      <c r="G52" s="605"/>
      <c r="H52" s="605"/>
      <c r="I52" s="605"/>
      <c r="J52" s="598"/>
      <c r="K52" s="598"/>
      <c r="L52" s="605"/>
      <c r="M52" s="605"/>
      <c r="N52" s="605"/>
      <c r="O52" s="605"/>
      <c r="P52" s="605"/>
      <c r="Q52" s="605"/>
      <c r="R52" s="605"/>
      <c r="S52" s="605"/>
      <c r="T52" s="605"/>
      <c r="U52" s="605"/>
      <c r="V52" s="605"/>
      <c r="W52" s="605"/>
      <c r="X52" s="605"/>
      <c r="Y52" s="3779" t="s">
        <v>1173</v>
      </c>
      <c r="Z52" s="3779"/>
      <c r="AA52" s="3779"/>
      <c r="AB52" s="3779"/>
      <c r="AC52" s="3779"/>
      <c r="AD52" s="3779"/>
      <c r="AE52" s="603"/>
      <c r="AF52" s="3763"/>
      <c r="AG52" s="3763"/>
      <c r="AH52" s="3763"/>
      <c r="AI52" s="3763"/>
      <c r="AJ52" s="3763"/>
      <c r="AK52" s="3763"/>
      <c r="AL52" s="3763"/>
      <c r="AM52" s="3763"/>
      <c r="AN52" s="3763"/>
      <c r="AO52" s="3763"/>
      <c r="AP52" s="598"/>
      <c r="AQ52" s="598"/>
      <c r="AR52" s="630"/>
      <c r="AS52" s="605"/>
    </row>
    <row r="53" spans="1:45" ht="15" customHeight="1" thickBot="1">
      <c r="A53" s="3785"/>
      <c r="B53" s="3786"/>
      <c r="C53" s="3805"/>
      <c r="D53" s="3786"/>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2"/>
      <c r="AD53" s="632"/>
      <c r="AE53" s="632"/>
      <c r="AF53" s="632"/>
      <c r="AG53" s="632"/>
      <c r="AH53" s="632"/>
      <c r="AI53" s="632"/>
      <c r="AJ53" s="632"/>
      <c r="AK53" s="632"/>
      <c r="AL53" s="632"/>
      <c r="AM53" s="632"/>
      <c r="AN53" s="632"/>
      <c r="AO53" s="632"/>
      <c r="AP53" s="632"/>
      <c r="AQ53" s="632"/>
      <c r="AR53" s="633"/>
      <c r="AS53" s="605"/>
    </row>
    <row r="54" spans="1:45" ht="15" customHeight="1"/>
    <row r="55" spans="1:45" ht="15" customHeight="1">
      <c r="N55" s="3816" t="s">
        <v>1174</v>
      </c>
      <c r="O55" s="3817"/>
      <c r="P55" s="3807"/>
      <c r="Q55" s="3807"/>
      <c r="R55" s="3808"/>
      <c r="S55" s="3818" t="s">
        <v>1175</v>
      </c>
      <c r="T55" s="3819"/>
      <c r="U55" s="3807"/>
      <c r="V55" s="3807"/>
      <c r="W55" s="3808"/>
      <c r="AA55" s="3820" t="s">
        <v>1176</v>
      </c>
      <c r="AB55" s="3821"/>
      <c r="AC55" s="3821"/>
      <c r="AD55" s="3821"/>
      <c r="AE55" s="3822"/>
      <c r="AF55" s="3826" t="s">
        <v>1177</v>
      </c>
      <c r="AG55" s="3827"/>
      <c r="AH55" s="3827"/>
      <c r="AI55" s="3827"/>
      <c r="AJ55" s="3828"/>
      <c r="AK55" s="3826" t="s">
        <v>1178</v>
      </c>
      <c r="AL55" s="3827"/>
      <c r="AM55" s="3827"/>
      <c r="AN55" s="3827"/>
      <c r="AO55" s="3828"/>
    </row>
    <row r="56" spans="1:45" ht="15" customHeight="1">
      <c r="N56" s="3812"/>
      <c r="O56" s="3813"/>
      <c r="P56" s="3813"/>
      <c r="Q56" s="3813"/>
      <c r="R56" s="3814"/>
      <c r="S56" s="3832" t="s">
        <v>1179</v>
      </c>
      <c r="T56" s="3833"/>
      <c r="U56" s="3813"/>
      <c r="V56" s="3813"/>
      <c r="W56" s="3814"/>
      <c r="AA56" s="3823"/>
      <c r="AB56" s="3824"/>
      <c r="AC56" s="3824"/>
      <c r="AD56" s="3824"/>
      <c r="AE56" s="3825"/>
      <c r="AF56" s="3829"/>
      <c r="AG56" s="3830"/>
      <c r="AH56" s="3830"/>
      <c r="AI56" s="3830"/>
      <c r="AJ56" s="3831"/>
      <c r="AK56" s="3829"/>
      <c r="AL56" s="3830"/>
      <c r="AM56" s="3830"/>
      <c r="AN56" s="3830"/>
      <c r="AO56" s="3831"/>
    </row>
    <row r="57" spans="1:45" ht="15" customHeight="1">
      <c r="N57" s="3775"/>
      <c r="O57" s="3776"/>
      <c r="P57" s="3807"/>
      <c r="Q57" s="3807"/>
      <c r="R57" s="3808"/>
      <c r="S57" s="3775"/>
      <c r="T57" s="3776"/>
      <c r="U57" s="3807"/>
      <c r="V57" s="3807"/>
      <c r="W57" s="3808"/>
      <c r="AA57" s="3775"/>
      <c r="AB57" s="3776"/>
      <c r="AC57" s="3776"/>
      <c r="AD57" s="3776"/>
      <c r="AE57" s="3777"/>
      <c r="AF57" s="3775"/>
      <c r="AG57" s="3776"/>
      <c r="AH57" s="3776"/>
      <c r="AI57" s="3776"/>
      <c r="AJ57" s="3777"/>
      <c r="AK57" s="3775"/>
      <c r="AL57" s="3776"/>
      <c r="AM57" s="3776"/>
      <c r="AN57" s="3776"/>
      <c r="AO57" s="3777"/>
    </row>
    <row r="58" spans="1:45" ht="15" customHeight="1">
      <c r="N58" s="3809"/>
      <c r="O58" s="3810"/>
      <c r="P58" s="3810"/>
      <c r="Q58" s="3810"/>
      <c r="R58" s="3811"/>
      <c r="S58" s="3809"/>
      <c r="T58" s="3810"/>
      <c r="U58" s="3810"/>
      <c r="V58" s="3810"/>
      <c r="W58" s="3811"/>
      <c r="AA58" s="3806"/>
      <c r="AB58" s="3791"/>
      <c r="AC58" s="3791"/>
      <c r="AD58" s="3791"/>
      <c r="AE58" s="3815"/>
      <c r="AF58" s="3806"/>
      <c r="AG58" s="3791"/>
      <c r="AH58" s="3791"/>
      <c r="AI58" s="3791"/>
      <c r="AJ58" s="3815"/>
      <c r="AK58" s="3806"/>
      <c r="AL58" s="3791"/>
      <c r="AM58" s="3791"/>
      <c r="AN58" s="3791"/>
      <c r="AO58" s="3815"/>
    </row>
    <row r="59" spans="1:45" ht="5.0999999999999996" customHeight="1">
      <c r="N59" s="3809"/>
      <c r="O59" s="3810"/>
      <c r="P59" s="3810"/>
      <c r="Q59" s="3810"/>
      <c r="R59" s="3811"/>
      <c r="S59" s="3809"/>
      <c r="T59" s="3810"/>
      <c r="U59" s="3810"/>
      <c r="V59" s="3810"/>
      <c r="W59" s="3811"/>
      <c r="AA59" s="3806"/>
      <c r="AB59" s="3791"/>
      <c r="AC59" s="3791"/>
      <c r="AD59" s="3791"/>
      <c r="AE59" s="3815"/>
      <c r="AF59" s="3806"/>
      <c r="AG59" s="3791"/>
      <c r="AH59" s="3791"/>
      <c r="AI59" s="3791"/>
      <c r="AJ59" s="3815"/>
      <c r="AK59" s="3806"/>
      <c r="AL59" s="3791"/>
      <c r="AM59" s="3791"/>
      <c r="AN59" s="3791"/>
      <c r="AO59" s="3815"/>
    </row>
    <row r="60" spans="1:45" ht="15" customHeight="1">
      <c r="N60" s="3812"/>
      <c r="O60" s="3813"/>
      <c r="P60" s="3813"/>
      <c r="Q60" s="3813"/>
      <c r="R60" s="3814"/>
      <c r="S60" s="3812"/>
      <c r="T60" s="3813"/>
      <c r="U60" s="3813"/>
      <c r="V60" s="3813"/>
      <c r="W60" s="3814"/>
      <c r="AA60" s="3778"/>
      <c r="AB60" s="3779"/>
      <c r="AC60" s="3779"/>
      <c r="AD60" s="3779"/>
      <c r="AE60" s="3780"/>
      <c r="AF60" s="3778"/>
      <c r="AG60" s="3779"/>
      <c r="AH60" s="3779"/>
      <c r="AI60" s="3779"/>
      <c r="AJ60" s="3780"/>
      <c r="AK60" s="3778"/>
      <c r="AL60" s="3779"/>
      <c r="AM60" s="3779"/>
      <c r="AN60" s="3779"/>
      <c r="AO60" s="3780"/>
    </row>
  </sheetData>
  <mergeCells count="105">
    <mergeCell ref="N57:R60"/>
    <mergeCell ref="S57:W60"/>
    <mergeCell ref="AA57:AE60"/>
    <mergeCell ref="AF57:AJ60"/>
    <mergeCell ref="AK57:AO60"/>
    <mergeCell ref="AF52:AO52"/>
    <mergeCell ref="N55:R56"/>
    <mergeCell ref="S55:W55"/>
    <mergeCell ref="AA55:AE56"/>
    <mergeCell ref="AF55:AJ56"/>
    <mergeCell ref="AK55:AO56"/>
    <mergeCell ref="S56:W56"/>
    <mergeCell ref="AF44:AN44"/>
    <mergeCell ref="AF45:AN45"/>
    <mergeCell ref="AF46:AN46"/>
    <mergeCell ref="AF47:AN47"/>
    <mergeCell ref="C49:D53"/>
    <mergeCell ref="E50:K50"/>
    <mergeCell ref="Z50:AA50"/>
    <mergeCell ref="AC50:AD50"/>
    <mergeCell ref="AF50:AG50"/>
    <mergeCell ref="Y52:AD52"/>
    <mergeCell ref="N41:V41"/>
    <mergeCell ref="W41:AA41"/>
    <mergeCell ref="AB41:AF41"/>
    <mergeCell ref="AG41:AI41"/>
    <mergeCell ref="AJ41:AP41"/>
    <mergeCell ref="AJ42:AP42"/>
    <mergeCell ref="W39:AA39"/>
    <mergeCell ref="AB39:AF39"/>
    <mergeCell ref="AG39:AI39"/>
    <mergeCell ref="AJ39:AP39"/>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L5"/>
    <mergeCell ref="O5:P5"/>
    <mergeCell ref="Q5:S5"/>
    <mergeCell ref="U5:V5"/>
    <mergeCell ref="W5:Y5"/>
    <mergeCell ref="AA5:AB5"/>
    <mergeCell ref="A8:G8"/>
    <mergeCell ref="A2:AR2"/>
    <mergeCell ref="A3:G3"/>
    <mergeCell ref="H3:T3"/>
    <mergeCell ref="U3:AA3"/>
    <mergeCell ref="AB3:AR3"/>
    <mergeCell ref="A4:G4"/>
    <mergeCell ref="H4:I4"/>
    <mergeCell ref="J4:L4"/>
    <mergeCell ref="M4:N4"/>
    <mergeCell ref="O4:T4"/>
    <mergeCell ref="U4:AA4"/>
    <mergeCell ref="AB4:AR4"/>
  </mergeCells>
  <phoneticPr fontId="14"/>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#REF!</xm:f>
          </x14:formula1>
          <xm:sqref>JF4:JG4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O5:P5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WVR4:WVS4 WLV4:WLW4 WBZ4:WCA4 VSD4:VSE4 VIH4:VII4 UYL4:UYM4 UOP4:UOQ4 UET4:UEU4 TUX4:TUY4 TLB4:TLC4 TBF4:TBG4 SRJ4:SRK4 SHN4:SHO4 RXR4:RXS4 RNV4:RNW4 RDZ4:REA4 QUD4:QUE4 QKH4:QKI4 QAL4:QAM4 PQP4:PQQ4 PGT4:PGU4 OWX4:OWY4 ONB4:ONC4 ODF4:ODG4 NTJ4:NTK4 NJN4:NJO4 MZR4:MZS4 MPV4:MPW4 MFZ4:MGA4 LWD4:LWE4 LMH4:LMI4 LCL4:LCM4 KSP4:KSQ4 KIT4:KIU4 JYX4:JYY4 JPB4:JPC4 JFF4:JFG4 IVJ4:IVK4 ILN4:ILO4 IBR4:IBS4 HRV4:HRW4 HHZ4:HIA4 GYD4:GYE4 GOH4:GOI4 GEL4:GEM4 FUP4:FUQ4 FKT4:FKU4 FAX4:FAY4 ERB4:ERC4 EHF4:EHG4 DXJ4:DXK4 DNN4:DNO4 DDR4:DDS4 CTV4:CTW4 CJZ4:CKA4 CAD4:CAE4 BQH4:BQI4 BGL4:BGM4 AWP4:AWQ4 AMT4:AMU4 ACX4:ACY4 TB4:TC4 M4:N4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AC20:AD20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WVM4:WVN4 WVP5:WVQ6 WLQ4:WLR4 WLT5:WLU6 WBU4:WBV4 WBX5:WBY6 VRY4:VRZ4 VSB5:VSC6 VIC4:VID4 VIF5:VIG6 UYG4:UYH4 UYJ5:UYK6 UOK4:UOL4 UON5:UOO6 UEO4:UEP4 UER5:UES6 TUS4:TUT4 TUV5:TUW6 TKW4:TKX4 TKZ5:TLA6 TBA4:TBB4 TBD5:TBE6 SRE4:SRF4 SRH5:SRI6 SHI4:SHJ4 SHL5:SHM6 RXM4:RXN4 RXP5:RXQ6 RNQ4:RNR4 RNT5:RNU6 RDU4:RDV4 RDX5:RDY6 QTY4:QTZ4 QUB5:QUC6 QKC4:QKD4 QKF5:QKG6 QAG4:QAH4 QAJ5:QAK6 PQK4:PQL4 PQN5:PQO6 PGO4:PGP4 PGR5:PGS6 OWS4:OWT4 OWV5:OWW6 OMW4:OMX4 OMZ5:ONA6 ODA4:ODB4 ODD5:ODE6 NTE4:NTF4 NTH5:NTI6 NJI4:NJJ4 NJL5:NJM6 MZM4:MZN4 MZP5:MZQ6 MPQ4:MPR4 MPT5:MPU6 MFU4:MFV4 MFX5:MFY6 LVY4:LVZ4 LWB5:LWC6 LMC4:LMD4 LMF5:LMG6 LCG4:LCH4 LCJ5:LCK6 KSK4:KSL4 KSN5:KSO6 KIO4:KIP4 KIR5:KIS6 JYS4:JYT4 JYV5:JYW6 JOW4:JOX4 JOZ5:JPA6 JFA4:JFB4 JFD5:JFE6 IVE4:IVF4 IVH5:IVI6 ILI4:ILJ4 ILL5:ILM6 IBM4:IBN4 IBP5:IBQ6 HRQ4:HRR4 HRT5:HRU6 HHU4:HHV4 HHX5:HHY6 GXY4:GXZ4 GYB5:GYC6 GOC4:GOD4 GOF5:GOG6 GEG4:GEH4 GEJ5:GEK6 FUK4:FUL4 FUN5:FUO6 FKO4:FKP4 FKR5:FKS6 FAS4:FAT4 FAV5:FAW6 EQW4:EQX4 EQZ5:ERA6 EHA4:EHB4 EHD5:EHE6 DXE4:DXF4 DXH5:DXI6 DNI4:DNJ4 DNL5:DNM6 DDM4:DDN4 DDP5:DDQ6 CTQ4:CTR4 CTT5:CTU6 CJU4:CJV4 CJX5:CJY6 BZY4:BZZ4 CAB5:CAC6 BQC4:BQD4 BQF5:BQG6 BGG4:BGH4 BGJ5:BGK6 AWK4:AWL4 AWN5:AWO6 AMO4:AMP4 AMR5:AMS6 ACS4:ACT4 ACV5:ACW6 SW4:SX4 SZ5:TA6 JA4:JB4 JD5:JE6 H4:I6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Q20:R20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AG5:AH5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AA5:AB5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 BQS5:BQT5 BGW5:BGX5 AXA5:AXB5 ANE5:ANF5 ADI5:ADJ5 TM5:TN5 JQ5:JR5 U5:V5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K41"/>
  <sheetViews>
    <sheetView view="pageBreakPreview" zoomScale="85" zoomScaleNormal="100" zoomScaleSheetLayoutView="85" workbookViewId="0"/>
  </sheetViews>
  <sheetFormatPr defaultColWidth="9" defaultRowHeight="13.2"/>
  <cols>
    <col min="1" max="1" width="2.44140625" style="1501" customWidth="1"/>
    <col min="2" max="2" width="4.44140625" style="1501" customWidth="1"/>
    <col min="3" max="3" width="12.88671875" style="1501" customWidth="1"/>
    <col min="4" max="4" width="10.44140625" style="1501" customWidth="1"/>
    <col min="5" max="5" width="9.6640625" style="1501" customWidth="1"/>
    <col min="6" max="6" width="10.6640625" style="1501" customWidth="1"/>
    <col min="7" max="9" width="9" style="1501"/>
    <col min="10" max="10" width="6" style="1501" customWidth="1"/>
    <col min="11" max="11" width="3.6640625" style="1501" customWidth="1"/>
    <col min="12" max="256" width="9" style="1501"/>
    <col min="257" max="258" width="3.6640625" style="1501" customWidth="1"/>
    <col min="259" max="259" width="11" style="1501" customWidth="1"/>
    <col min="260" max="261" width="9" style="1501"/>
    <col min="262" max="262" width="10.6640625" style="1501" customWidth="1"/>
    <col min="263" max="265" width="9" style="1501"/>
    <col min="266" max="266" width="6" style="1501" customWidth="1"/>
    <col min="267" max="267" width="3.6640625" style="1501" customWidth="1"/>
    <col min="268" max="512" width="9" style="1501"/>
    <col min="513" max="514" width="3.6640625" style="1501" customWidth="1"/>
    <col min="515" max="515" width="11" style="1501" customWidth="1"/>
    <col min="516" max="517" width="9" style="1501"/>
    <col min="518" max="518" width="10.6640625" style="1501" customWidth="1"/>
    <col min="519" max="521" width="9" style="1501"/>
    <col min="522" max="522" width="6" style="1501" customWidth="1"/>
    <col min="523" max="523" width="3.6640625" style="1501" customWidth="1"/>
    <col min="524" max="768" width="9" style="1501"/>
    <col min="769" max="770" width="3.6640625" style="1501" customWidth="1"/>
    <col min="771" max="771" width="11" style="1501" customWidth="1"/>
    <col min="772" max="773" width="9" style="1501"/>
    <col min="774" max="774" width="10.6640625" style="1501" customWidth="1"/>
    <col min="775" max="777" width="9" style="1501"/>
    <col min="778" max="778" width="6" style="1501" customWidth="1"/>
    <col min="779" max="779" width="3.6640625" style="1501" customWidth="1"/>
    <col min="780" max="1024" width="9" style="1501"/>
    <col min="1025" max="1026" width="3.6640625" style="1501" customWidth="1"/>
    <col min="1027" max="1027" width="11" style="1501" customWidth="1"/>
    <col min="1028" max="1029" width="9" style="1501"/>
    <col min="1030" max="1030" width="10.6640625" style="1501" customWidth="1"/>
    <col min="1031" max="1033" width="9" style="1501"/>
    <col min="1034" max="1034" width="6" style="1501" customWidth="1"/>
    <col min="1035" max="1035" width="3.6640625" style="1501" customWidth="1"/>
    <col min="1036" max="1280" width="9" style="1501"/>
    <col min="1281" max="1282" width="3.6640625" style="1501" customWidth="1"/>
    <col min="1283" max="1283" width="11" style="1501" customWidth="1"/>
    <col min="1284" max="1285" width="9" style="1501"/>
    <col min="1286" max="1286" width="10.6640625" style="1501" customWidth="1"/>
    <col min="1287" max="1289" width="9" style="1501"/>
    <col min="1290" max="1290" width="6" style="1501" customWidth="1"/>
    <col min="1291" max="1291" width="3.6640625" style="1501" customWidth="1"/>
    <col min="1292" max="1536" width="9" style="1501"/>
    <col min="1537" max="1538" width="3.6640625" style="1501" customWidth="1"/>
    <col min="1539" max="1539" width="11" style="1501" customWidth="1"/>
    <col min="1540" max="1541" width="9" style="1501"/>
    <col min="1542" max="1542" width="10.6640625" style="1501" customWidth="1"/>
    <col min="1543" max="1545" width="9" style="1501"/>
    <col min="1546" max="1546" width="6" style="1501" customWidth="1"/>
    <col min="1547" max="1547" width="3.6640625" style="1501" customWidth="1"/>
    <col min="1548" max="1792" width="9" style="1501"/>
    <col min="1793" max="1794" width="3.6640625" style="1501" customWidth="1"/>
    <col min="1795" max="1795" width="11" style="1501" customWidth="1"/>
    <col min="1796" max="1797" width="9" style="1501"/>
    <col min="1798" max="1798" width="10.6640625" style="1501" customWidth="1"/>
    <col min="1799" max="1801" width="9" style="1501"/>
    <col min="1802" max="1802" width="6" style="1501" customWidth="1"/>
    <col min="1803" max="1803" width="3.6640625" style="1501" customWidth="1"/>
    <col min="1804" max="2048" width="9" style="1501"/>
    <col min="2049" max="2050" width="3.6640625" style="1501" customWidth="1"/>
    <col min="2051" max="2051" width="11" style="1501" customWidth="1"/>
    <col min="2052" max="2053" width="9" style="1501"/>
    <col min="2054" max="2054" width="10.6640625" style="1501" customWidth="1"/>
    <col min="2055" max="2057" width="9" style="1501"/>
    <col min="2058" max="2058" width="6" style="1501" customWidth="1"/>
    <col min="2059" max="2059" width="3.6640625" style="1501" customWidth="1"/>
    <col min="2060" max="2304" width="9" style="1501"/>
    <col min="2305" max="2306" width="3.6640625" style="1501" customWidth="1"/>
    <col min="2307" max="2307" width="11" style="1501" customWidth="1"/>
    <col min="2308" max="2309" width="9" style="1501"/>
    <col min="2310" max="2310" width="10.6640625" style="1501" customWidth="1"/>
    <col min="2311" max="2313" width="9" style="1501"/>
    <col min="2314" max="2314" width="6" style="1501" customWidth="1"/>
    <col min="2315" max="2315" width="3.6640625" style="1501" customWidth="1"/>
    <col min="2316" max="2560" width="9" style="1501"/>
    <col min="2561" max="2562" width="3.6640625" style="1501" customWidth="1"/>
    <col min="2563" max="2563" width="11" style="1501" customWidth="1"/>
    <col min="2564" max="2565" width="9" style="1501"/>
    <col min="2566" max="2566" width="10.6640625" style="1501" customWidth="1"/>
    <col min="2567" max="2569" width="9" style="1501"/>
    <col min="2570" max="2570" width="6" style="1501" customWidth="1"/>
    <col min="2571" max="2571" width="3.6640625" style="1501" customWidth="1"/>
    <col min="2572" max="2816" width="9" style="1501"/>
    <col min="2817" max="2818" width="3.6640625" style="1501" customWidth="1"/>
    <col min="2819" max="2819" width="11" style="1501" customWidth="1"/>
    <col min="2820" max="2821" width="9" style="1501"/>
    <col min="2822" max="2822" width="10.6640625" style="1501" customWidth="1"/>
    <col min="2823" max="2825" width="9" style="1501"/>
    <col min="2826" max="2826" width="6" style="1501" customWidth="1"/>
    <col min="2827" max="2827" width="3.6640625" style="1501" customWidth="1"/>
    <col min="2828" max="3072" width="9" style="1501"/>
    <col min="3073" max="3074" width="3.6640625" style="1501" customWidth="1"/>
    <col min="3075" max="3075" width="11" style="1501" customWidth="1"/>
    <col min="3076" max="3077" width="9" style="1501"/>
    <col min="3078" max="3078" width="10.6640625" style="1501" customWidth="1"/>
    <col min="3079" max="3081" width="9" style="1501"/>
    <col min="3082" max="3082" width="6" style="1501" customWidth="1"/>
    <col min="3083" max="3083" width="3.6640625" style="1501" customWidth="1"/>
    <col min="3084" max="3328" width="9" style="1501"/>
    <col min="3329" max="3330" width="3.6640625" style="1501" customWidth="1"/>
    <col min="3331" max="3331" width="11" style="1501" customWidth="1"/>
    <col min="3332" max="3333" width="9" style="1501"/>
    <col min="3334" max="3334" width="10.6640625" style="1501" customWidth="1"/>
    <col min="3335" max="3337" width="9" style="1501"/>
    <col min="3338" max="3338" width="6" style="1501" customWidth="1"/>
    <col min="3339" max="3339" width="3.6640625" style="1501" customWidth="1"/>
    <col min="3340" max="3584" width="9" style="1501"/>
    <col min="3585" max="3586" width="3.6640625" style="1501" customWidth="1"/>
    <col min="3587" max="3587" width="11" style="1501" customWidth="1"/>
    <col min="3588" max="3589" width="9" style="1501"/>
    <col min="3590" max="3590" width="10.6640625" style="1501" customWidth="1"/>
    <col min="3591" max="3593" width="9" style="1501"/>
    <col min="3594" max="3594" width="6" style="1501" customWidth="1"/>
    <col min="3595" max="3595" width="3.6640625" style="1501" customWidth="1"/>
    <col min="3596" max="3840" width="9" style="1501"/>
    <col min="3841" max="3842" width="3.6640625" style="1501" customWidth="1"/>
    <col min="3843" max="3843" width="11" style="1501" customWidth="1"/>
    <col min="3844" max="3845" width="9" style="1501"/>
    <col min="3846" max="3846" width="10.6640625" style="1501" customWidth="1"/>
    <col min="3847" max="3849" width="9" style="1501"/>
    <col min="3850" max="3850" width="6" style="1501" customWidth="1"/>
    <col min="3851" max="3851" width="3.6640625" style="1501" customWidth="1"/>
    <col min="3852" max="4096" width="9" style="1501"/>
    <col min="4097" max="4098" width="3.6640625" style="1501" customWidth="1"/>
    <col min="4099" max="4099" width="11" style="1501" customWidth="1"/>
    <col min="4100" max="4101" width="9" style="1501"/>
    <col min="4102" max="4102" width="10.6640625" style="1501" customWidth="1"/>
    <col min="4103" max="4105" width="9" style="1501"/>
    <col min="4106" max="4106" width="6" style="1501" customWidth="1"/>
    <col min="4107" max="4107" width="3.6640625" style="1501" customWidth="1"/>
    <col min="4108" max="4352" width="9" style="1501"/>
    <col min="4353" max="4354" width="3.6640625" style="1501" customWidth="1"/>
    <col min="4355" max="4355" width="11" style="1501" customWidth="1"/>
    <col min="4356" max="4357" width="9" style="1501"/>
    <col min="4358" max="4358" width="10.6640625" style="1501" customWidth="1"/>
    <col min="4359" max="4361" width="9" style="1501"/>
    <col min="4362" max="4362" width="6" style="1501" customWidth="1"/>
    <col min="4363" max="4363" width="3.6640625" style="1501" customWidth="1"/>
    <col min="4364" max="4608" width="9" style="1501"/>
    <col min="4609" max="4610" width="3.6640625" style="1501" customWidth="1"/>
    <col min="4611" max="4611" width="11" style="1501" customWidth="1"/>
    <col min="4612" max="4613" width="9" style="1501"/>
    <col min="4614" max="4614" width="10.6640625" style="1501" customWidth="1"/>
    <col min="4615" max="4617" width="9" style="1501"/>
    <col min="4618" max="4618" width="6" style="1501" customWidth="1"/>
    <col min="4619" max="4619" width="3.6640625" style="1501" customWidth="1"/>
    <col min="4620" max="4864" width="9" style="1501"/>
    <col min="4865" max="4866" width="3.6640625" style="1501" customWidth="1"/>
    <col min="4867" max="4867" width="11" style="1501" customWidth="1"/>
    <col min="4868" max="4869" width="9" style="1501"/>
    <col min="4870" max="4870" width="10.6640625" style="1501" customWidth="1"/>
    <col min="4871" max="4873" width="9" style="1501"/>
    <col min="4874" max="4874" width="6" style="1501" customWidth="1"/>
    <col min="4875" max="4875" width="3.6640625" style="1501" customWidth="1"/>
    <col min="4876" max="5120" width="9" style="1501"/>
    <col min="5121" max="5122" width="3.6640625" style="1501" customWidth="1"/>
    <col min="5123" max="5123" width="11" style="1501" customWidth="1"/>
    <col min="5124" max="5125" width="9" style="1501"/>
    <col min="5126" max="5126" width="10.6640625" style="1501" customWidth="1"/>
    <col min="5127" max="5129" width="9" style="1501"/>
    <col min="5130" max="5130" width="6" style="1501" customWidth="1"/>
    <col min="5131" max="5131" width="3.6640625" style="1501" customWidth="1"/>
    <col min="5132" max="5376" width="9" style="1501"/>
    <col min="5377" max="5378" width="3.6640625" style="1501" customWidth="1"/>
    <col min="5379" max="5379" width="11" style="1501" customWidth="1"/>
    <col min="5380" max="5381" width="9" style="1501"/>
    <col min="5382" max="5382" width="10.6640625" style="1501" customWidth="1"/>
    <col min="5383" max="5385" width="9" style="1501"/>
    <col min="5386" max="5386" width="6" style="1501" customWidth="1"/>
    <col min="5387" max="5387" width="3.6640625" style="1501" customWidth="1"/>
    <col min="5388" max="5632" width="9" style="1501"/>
    <col min="5633" max="5634" width="3.6640625" style="1501" customWidth="1"/>
    <col min="5635" max="5635" width="11" style="1501" customWidth="1"/>
    <col min="5636" max="5637" width="9" style="1501"/>
    <col min="5638" max="5638" width="10.6640625" style="1501" customWidth="1"/>
    <col min="5639" max="5641" width="9" style="1501"/>
    <col min="5642" max="5642" width="6" style="1501" customWidth="1"/>
    <col min="5643" max="5643" width="3.6640625" style="1501" customWidth="1"/>
    <col min="5644" max="5888" width="9" style="1501"/>
    <col min="5889" max="5890" width="3.6640625" style="1501" customWidth="1"/>
    <col min="5891" max="5891" width="11" style="1501" customWidth="1"/>
    <col min="5892" max="5893" width="9" style="1501"/>
    <col min="5894" max="5894" width="10.6640625" style="1501" customWidth="1"/>
    <col min="5895" max="5897" width="9" style="1501"/>
    <col min="5898" max="5898" width="6" style="1501" customWidth="1"/>
    <col min="5899" max="5899" width="3.6640625" style="1501" customWidth="1"/>
    <col min="5900" max="6144" width="9" style="1501"/>
    <col min="6145" max="6146" width="3.6640625" style="1501" customWidth="1"/>
    <col min="6147" max="6147" width="11" style="1501" customWidth="1"/>
    <col min="6148" max="6149" width="9" style="1501"/>
    <col min="6150" max="6150" width="10.6640625" style="1501" customWidth="1"/>
    <col min="6151" max="6153" width="9" style="1501"/>
    <col min="6154" max="6154" width="6" style="1501" customWidth="1"/>
    <col min="6155" max="6155" width="3.6640625" style="1501" customWidth="1"/>
    <col min="6156" max="6400" width="9" style="1501"/>
    <col min="6401" max="6402" width="3.6640625" style="1501" customWidth="1"/>
    <col min="6403" max="6403" width="11" style="1501" customWidth="1"/>
    <col min="6404" max="6405" width="9" style="1501"/>
    <col min="6406" max="6406" width="10.6640625" style="1501" customWidth="1"/>
    <col min="6407" max="6409" width="9" style="1501"/>
    <col min="6410" max="6410" width="6" style="1501" customWidth="1"/>
    <col min="6411" max="6411" width="3.6640625" style="1501" customWidth="1"/>
    <col min="6412" max="6656" width="9" style="1501"/>
    <col min="6657" max="6658" width="3.6640625" style="1501" customWidth="1"/>
    <col min="6659" max="6659" width="11" style="1501" customWidth="1"/>
    <col min="6660" max="6661" width="9" style="1501"/>
    <col min="6662" max="6662" width="10.6640625" style="1501" customWidth="1"/>
    <col min="6663" max="6665" width="9" style="1501"/>
    <col min="6666" max="6666" width="6" style="1501" customWidth="1"/>
    <col min="6667" max="6667" width="3.6640625" style="1501" customWidth="1"/>
    <col min="6668" max="6912" width="9" style="1501"/>
    <col min="6913" max="6914" width="3.6640625" style="1501" customWidth="1"/>
    <col min="6915" max="6915" width="11" style="1501" customWidth="1"/>
    <col min="6916" max="6917" width="9" style="1501"/>
    <col min="6918" max="6918" width="10.6640625" style="1501" customWidth="1"/>
    <col min="6919" max="6921" width="9" style="1501"/>
    <col min="6922" max="6922" width="6" style="1501" customWidth="1"/>
    <col min="6923" max="6923" width="3.6640625" style="1501" customWidth="1"/>
    <col min="6924" max="7168" width="9" style="1501"/>
    <col min="7169" max="7170" width="3.6640625" style="1501" customWidth="1"/>
    <col min="7171" max="7171" width="11" style="1501" customWidth="1"/>
    <col min="7172" max="7173" width="9" style="1501"/>
    <col min="7174" max="7174" width="10.6640625" style="1501" customWidth="1"/>
    <col min="7175" max="7177" width="9" style="1501"/>
    <col min="7178" max="7178" width="6" style="1501" customWidth="1"/>
    <col min="7179" max="7179" width="3.6640625" style="1501" customWidth="1"/>
    <col min="7180" max="7424" width="9" style="1501"/>
    <col min="7425" max="7426" width="3.6640625" style="1501" customWidth="1"/>
    <col min="7427" max="7427" width="11" style="1501" customWidth="1"/>
    <col min="7428" max="7429" width="9" style="1501"/>
    <col min="7430" max="7430" width="10.6640625" style="1501" customWidth="1"/>
    <col min="7431" max="7433" width="9" style="1501"/>
    <col min="7434" max="7434" width="6" style="1501" customWidth="1"/>
    <col min="7435" max="7435" width="3.6640625" style="1501" customWidth="1"/>
    <col min="7436" max="7680" width="9" style="1501"/>
    <col min="7681" max="7682" width="3.6640625" style="1501" customWidth="1"/>
    <col min="7683" max="7683" width="11" style="1501" customWidth="1"/>
    <col min="7684" max="7685" width="9" style="1501"/>
    <col min="7686" max="7686" width="10.6640625" style="1501" customWidth="1"/>
    <col min="7687" max="7689" width="9" style="1501"/>
    <col min="7690" max="7690" width="6" style="1501" customWidth="1"/>
    <col min="7691" max="7691" width="3.6640625" style="1501" customWidth="1"/>
    <col min="7692" max="7936" width="9" style="1501"/>
    <col min="7937" max="7938" width="3.6640625" style="1501" customWidth="1"/>
    <col min="7939" max="7939" width="11" style="1501" customWidth="1"/>
    <col min="7940" max="7941" width="9" style="1501"/>
    <col min="7942" max="7942" width="10.6640625" style="1501" customWidth="1"/>
    <col min="7943" max="7945" width="9" style="1501"/>
    <col min="7946" max="7946" width="6" style="1501" customWidth="1"/>
    <col min="7947" max="7947" width="3.6640625" style="1501" customWidth="1"/>
    <col min="7948" max="8192" width="9" style="1501"/>
    <col min="8193" max="8194" width="3.6640625" style="1501" customWidth="1"/>
    <col min="8195" max="8195" width="11" style="1501" customWidth="1"/>
    <col min="8196" max="8197" width="9" style="1501"/>
    <col min="8198" max="8198" width="10.6640625" style="1501" customWidth="1"/>
    <col min="8199" max="8201" width="9" style="1501"/>
    <col min="8202" max="8202" width="6" style="1501" customWidth="1"/>
    <col min="8203" max="8203" width="3.6640625" style="1501" customWidth="1"/>
    <col min="8204" max="8448" width="9" style="1501"/>
    <col min="8449" max="8450" width="3.6640625" style="1501" customWidth="1"/>
    <col min="8451" max="8451" width="11" style="1501" customWidth="1"/>
    <col min="8452" max="8453" width="9" style="1501"/>
    <col min="8454" max="8454" width="10.6640625" style="1501" customWidth="1"/>
    <col min="8455" max="8457" width="9" style="1501"/>
    <col min="8458" max="8458" width="6" style="1501" customWidth="1"/>
    <col min="8459" max="8459" width="3.6640625" style="1501" customWidth="1"/>
    <col min="8460" max="8704" width="9" style="1501"/>
    <col min="8705" max="8706" width="3.6640625" style="1501" customWidth="1"/>
    <col min="8707" max="8707" width="11" style="1501" customWidth="1"/>
    <col min="8708" max="8709" width="9" style="1501"/>
    <col min="8710" max="8710" width="10.6640625" style="1501" customWidth="1"/>
    <col min="8711" max="8713" width="9" style="1501"/>
    <col min="8714" max="8714" width="6" style="1501" customWidth="1"/>
    <col min="8715" max="8715" width="3.6640625" style="1501" customWidth="1"/>
    <col min="8716" max="8960" width="9" style="1501"/>
    <col min="8961" max="8962" width="3.6640625" style="1501" customWidth="1"/>
    <col min="8963" max="8963" width="11" style="1501" customWidth="1"/>
    <col min="8964" max="8965" width="9" style="1501"/>
    <col min="8966" max="8966" width="10.6640625" style="1501" customWidth="1"/>
    <col min="8967" max="8969" width="9" style="1501"/>
    <col min="8970" max="8970" width="6" style="1501" customWidth="1"/>
    <col min="8971" max="8971" width="3.6640625" style="1501" customWidth="1"/>
    <col min="8972" max="9216" width="9" style="1501"/>
    <col min="9217" max="9218" width="3.6640625" style="1501" customWidth="1"/>
    <col min="9219" max="9219" width="11" style="1501" customWidth="1"/>
    <col min="9220" max="9221" width="9" style="1501"/>
    <col min="9222" max="9222" width="10.6640625" style="1501" customWidth="1"/>
    <col min="9223" max="9225" width="9" style="1501"/>
    <col min="9226" max="9226" width="6" style="1501" customWidth="1"/>
    <col min="9227" max="9227" width="3.6640625" style="1501" customWidth="1"/>
    <col min="9228" max="9472" width="9" style="1501"/>
    <col min="9473" max="9474" width="3.6640625" style="1501" customWidth="1"/>
    <col min="9475" max="9475" width="11" style="1501" customWidth="1"/>
    <col min="9476" max="9477" width="9" style="1501"/>
    <col min="9478" max="9478" width="10.6640625" style="1501" customWidth="1"/>
    <col min="9479" max="9481" width="9" style="1501"/>
    <col min="9482" max="9482" width="6" style="1501" customWidth="1"/>
    <col min="9483" max="9483" width="3.6640625" style="1501" customWidth="1"/>
    <col min="9484" max="9728" width="9" style="1501"/>
    <col min="9729" max="9730" width="3.6640625" style="1501" customWidth="1"/>
    <col min="9731" max="9731" width="11" style="1501" customWidth="1"/>
    <col min="9732" max="9733" width="9" style="1501"/>
    <col min="9734" max="9734" width="10.6640625" style="1501" customWidth="1"/>
    <col min="9735" max="9737" width="9" style="1501"/>
    <col min="9738" max="9738" width="6" style="1501" customWidth="1"/>
    <col min="9739" max="9739" width="3.6640625" style="1501" customWidth="1"/>
    <col min="9740" max="9984" width="9" style="1501"/>
    <col min="9985" max="9986" width="3.6640625" style="1501" customWidth="1"/>
    <col min="9987" max="9987" width="11" style="1501" customWidth="1"/>
    <col min="9988" max="9989" width="9" style="1501"/>
    <col min="9990" max="9990" width="10.6640625" style="1501" customWidth="1"/>
    <col min="9991" max="9993" width="9" style="1501"/>
    <col min="9994" max="9994" width="6" style="1501" customWidth="1"/>
    <col min="9995" max="9995" width="3.6640625" style="1501" customWidth="1"/>
    <col min="9996" max="10240" width="9" style="1501"/>
    <col min="10241" max="10242" width="3.6640625" style="1501" customWidth="1"/>
    <col min="10243" max="10243" width="11" style="1501" customWidth="1"/>
    <col min="10244" max="10245" width="9" style="1501"/>
    <col min="10246" max="10246" width="10.6640625" style="1501" customWidth="1"/>
    <col min="10247" max="10249" width="9" style="1501"/>
    <col min="10250" max="10250" width="6" style="1501" customWidth="1"/>
    <col min="10251" max="10251" width="3.6640625" style="1501" customWidth="1"/>
    <col min="10252" max="10496" width="9" style="1501"/>
    <col min="10497" max="10498" width="3.6640625" style="1501" customWidth="1"/>
    <col min="10499" max="10499" width="11" style="1501" customWidth="1"/>
    <col min="10500" max="10501" width="9" style="1501"/>
    <col min="10502" max="10502" width="10.6640625" style="1501" customWidth="1"/>
    <col min="10503" max="10505" width="9" style="1501"/>
    <col min="10506" max="10506" width="6" style="1501" customWidth="1"/>
    <col min="10507" max="10507" width="3.6640625" style="1501" customWidth="1"/>
    <col min="10508" max="10752" width="9" style="1501"/>
    <col min="10753" max="10754" width="3.6640625" style="1501" customWidth="1"/>
    <col min="10755" max="10755" width="11" style="1501" customWidth="1"/>
    <col min="10756" max="10757" width="9" style="1501"/>
    <col min="10758" max="10758" width="10.6640625" style="1501" customWidth="1"/>
    <col min="10759" max="10761" width="9" style="1501"/>
    <col min="10762" max="10762" width="6" style="1501" customWidth="1"/>
    <col min="10763" max="10763" width="3.6640625" style="1501" customWidth="1"/>
    <col min="10764" max="11008" width="9" style="1501"/>
    <col min="11009" max="11010" width="3.6640625" style="1501" customWidth="1"/>
    <col min="11011" max="11011" width="11" style="1501" customWidth="1"/>
    <col min="11012" max="11013" width="9" style="1501"/>
    <col min="11014" max="11014" width="10.6640625" style="1501" customWidth="1"/>
    <col min="11015" max="11017" width="9" style="1501"/>
    <col min="11018" max="11018" width="6" style="1501" customWidth="1"/>
    <col min="11019" max="11019" width="3.6640625" style="1501" customWidth="1"/>
    <col min="11020" max="11264" width="9" style="1501"/>
    <col min="11265" max="11266" width="3.6640625" style="1501" customWidth="1"/>
    <col min="11267" max="11267" width="11" style="1501" customWidth="1"/>
    <col min="11268" max="11269" width="9" style="1501"/>
    <col min="11270" max="11270" width="10.6640625" style="1501" customWidth="1"/>
    <col min="11271" max="11273" width="9" style="1501"/>
    <col min="11274" max="11274" width="6" style="1501" customWidth="1"/>
    <col min="11275" max="11275" width="3.6640625" style="1501" customWidth="1"/>
    <col min="11276" max="11520" width="9" style="1501"/>
    <col min="11521" max="11522" width="3.6640625" style="1501" customWidth="1"/>
    <col min="11523" max="11523" width="11" style="1501" customWidth="1"/>
    <col min="11524" max="11525" width="9" style="1501"/>
    <col min="11526" max="11526" width="10.6640625" style="1501" customWidth="1"/>
    <col min="11527" max="11529" width="9" style="1501"/>
    <col min="11530" max="11530" width="6" style="1501" customWidth="1"/>
    <col min="11531" max="11531" width="3.6640625" style="1501" customWidth="1"/>
    <col min="11532" max="11776" width="9" style="1501"/>
    <col min="11777" max="11778" width="3.6640625" style="1501" customWidth="1"/>
    <col min="11779" max="11779" width="11" style="1501" customWidth="1"/>
    <col min="11780" max="11781" width="9" style="1501"/>
    <col min="11782" max="11782" width="10.6640625" style="1501" customWidth="1"/>
    <col min="11783" max="11785" width="9" style="1501"/>
    <col min="11786" max="11786" width="6" style="1501" customWidth="1"/>
    <col min="11787" max="11787" width="3.6640625" style="1501" customWidth="1"/>
    <col min="11788" max="12032" width="9" style="1501"/>
    <col min="12033" max="12034" width="3.6640625" style="1501" customWidth="1"/>
    <col min="12035" max="12035" width="11" style="1501" customWidth="1"/>
    <col min="12036" max="12037" width="9" style="1501"/>
    <col min="12038" max="12038" width="10.6640625" style="1501" customWidth="1"/>
    <col min="12039" max="12041" width="9" style="1501"/>
    <col min="12042" max="12042" width="6" style="1501" customWidth="1"/>
    <col min="12043" max="12043" width="3.6640625" style="1501" customWidth="1"/>
    <col min="12044" max="12288" width="9" style="1501"/>
    <col min="12289" max="12290" width="3.6640625" style="1501" customWidth="1"/>
    <col min="12291" max="12291" width="11" style="1501" customWidth="1"/>
    <col min="12292" max="12293" width="9" style="1501"/>
    <col min="12294" max="12294" width="10.6640625" style="1501" customWidth="1"/>
    <col min="12295" max="12297" width="9" style="1501"/>
    <col min="12298" max="12298" width="6" style="1501" customWidth="1"/>
    <col min="12299" max="12299" width="3.6640625" style="1501" customWidth="1"/>
    <col min="12300" max="12544" width="9" style="1501"/>
    <col min="12545" max="12546" width="3.6640625" style="1501" customWidth="1"/>
    <col min="12547" max="12547" width="11" style="1501" customWidth="1"/>
    <col min="12548" max="12549" width="9" style="1501"/>
    <col min="12550" max="12550" width="10.6640625" style="1501" customWidth="1"/>
    <col min="12551" max="12553" width="9" style="1501"/>
    <col min="12554" max="12554" width="6" style="1501" customWidth="1"/>
    <col min="12555" max="12555" width="3.6640625" style="1501" customWidth="1"/>
    <col min="12556" max="12800" width="9" style="1501"/>
    <col min="12801" max="12802" width="3.6640625" style="1501" customWidth="1"/>
    <col min="12803" max="12803" width="11" style="1501" customWidth="1"/>
    <col min="12804" max="12805" width="9" style="1501"/>
    <col min="12806" max="12806" width="10.6640625" style="1501" customWidth="1"/>
    <col min="12807" max="12809" width="9" style="1501"/>
    <col min="12810" max="12810" width="6" style="1501" customWidth="1"/>
    <col min="12811" max="12811" width="3.6640625" style="1501" customWidth="1"/>
    <col min="12812" max="13056" width="9" style="1501"/>
    <col min="13057" max="13058" width="3.6640625" style="1501" customWidth="1"/>
    <col min="13059" max="13059" width="11" style="1501" customWidth="1"/>
    <col min="13060" max="13061" width="9" style="1501"/>
    <col min="13062" max="13062" width="10.6640625" style="1501" customWidth="1"/>
    <col min="13063" max="13065" width="9" style="1501"/>
    <col min="13066" max="13066" width="6" style="1501" customWidth="1"/>
    <col min="13067" max="13067" width="3.6640625" style="1501" customWidth="1"/>
    <col min="13068" max="13312" width="9" style="1501"/>
    <col min="13313" max="13314" width="3.6640625" style="1501" customWidth="1"/>
    <col min="13315" max="13315" width="11" style="1501" customWidth="1"/>
    <col min="13316" max="13317" width="9" style="1501"/>
    <col min="13318" max="13318" width="10.6640625" style="1501" customWidth="1"/>
    <col min="13319" max="13321" width="9" style="1501"/>
    <col min="13322" max="13322" width="6" style="1501" customWidth="1"/>
    <col min="13323" max="13323" width="3.6640625" style="1501" customWidth="1"/>
    <col min="13324" max="13568" width="9" style="1501"/>
    <col min="13569" max="13570" width="3.6640625" style="1501" customWidth="1"/>
    <col min="13571" max="13571" width="11" style="1501" customWidth="1"/>
    <col min="13572" max="13573" width="9" style="1501"/>
    <col min="13574" max="13574" width="10.6640625" style="1501" customWidth="1"/>
    <col min="13575" max="13577" width="9" style="1501"/>
    <col min="13578" max="13578" width="6" style="1501" customWidth="1"/>
    <col min="13579" max="13579" width="3.6640625" style="1501" customWidth="1"/>
    <col min="13580" max="13824" width="9" style="1501"/>
    <col min="13825" max="13826" width="3.6640625" style="1501" customWidth="1"/>
    <col min="13827" max="13827" width="11" style="1501" customWidth="1"/>
    <col min="13828" max="13829" width="9" style="1501"/>
    <col min="13830" max="13830" width="10.6640625" style="1501" customWidth="1"/>
    <col min="13831" max="13833" width="9" style="1501"/>
    <col min="13834" max="13834" width="6" style="1501" customWidth="1"/>
    <col min="13835" max="13835" width="3.6640625" style="1501" customWidth="1"/>
    <col min="13836" max="14080" width="9" style="1501"/>
    <col min="14081" max="14082" width="3.6640625" style="1501" customWidth="1"/>
    <col min="14083" max="14083" width="11" style="1501" customWidth="1"/>
    <col min="14084" max="14085" width="9" style="1501"/>
    <col min="14086" max="14086" width="10.6640625" style="1501" customWidth="1"/>
    <col min="14087" max="14089" width="9" style="1501"/>
    <col min="14090" max="14090" width="6" style="1501" customWidth="1"/>
    <col min="14091" max="14091" width="3.6640625" style="1501" customWidth="1"/>
    <col min="14092" max="14336" width="9" style="1501"/>
    <col min="14337" max="14338" width="3.6640625" style="1501" customWidth="1"/>
    <col min="14339" max="14339" width="11" style="1501" customWidth="1"/>
    <col min="14340" max="14341" width="9" style="1501"/>
    <col min="14342" max="14342" width="10.6640625" style="1501" customWidth="1"/>
    <col min="14343" max="14345" width="9" style="1501"/>
    <col min="14346" max="14346" width="6" style="1501" customWidth="1"/>
    <col min="14347" max="14347" width="3.6640625" style="1501" customWidth="1"/>
    <col min="14348" max="14592" width="9" style="1501"/>
    <col min="14593" max="14594" width="3.6640625" style="1501" customWidth="1"/>
    <col min="14595" max="14595" width="11" style="1501" customWidth="1"/>
    <col min="14596" max="14597" width="9" style="1501"/>
    <col min="14598" max="14598" width="10.6640625" style="1501" customWidth="1"/>
    <col min="14599" max="14601" width="9" style="1501"/>
    <col min="14602" max="14602" width="6" style="1501" customWidth="1"/>
    <col min="14603" max="14603" width="3.6640625" style="1501" customWidth="1"/>
    <col min="14604" max="14848" width="9" style="1501"/>
    <col min="14849" max="14850" width="3.6640625" style="1501" customWidth="1"/>
    <col min="14851" max="14851" width="11" style="1501" customWidth="1"/>
    <col min="14852" max="14853" width="9" style="1501"/>
    <col min="14854" max="14854" width="10.6640625" style="1501" customWidth="1"/>
    <col min="14855" max="14857" width="9" style="1501"/>
    <col min="14858" max="14858" width="6" style="1501" customWidth="1"/>
    <col min="14859" max="14859" width="3.6640625" style="1501" customWidth="1"/>
    <col min="14860" max="15104" width="9" style="1501"/>
    <col min="15105" max="15106" width="3.6640625" style="1501" customWidth="1"/>
    <col min="15107" max="15107" width="11" style="1501" customWidth="1"/>
    <col min="15108" max="15109" width="9" style="1501"/>
    <col min="15110" max="15110" width="10.6640625" style="1501" customWidth="1"/>
    <col min="15111" max="15113" width="9" style="1501"/>
    <col min="15114" max="15114" width="6" style="1501" customWidth="1"/>
    <col min="15115" max="15115" width="3.6640625" style="1501" customWidth="1"/>
    <col min="15116" max="15360" width="9" style="1501"/>
    <col min="15361" max="15362" width="3.6640625" style="1501" customWidth="1"/>
    <col min="15363" max="15363" width="11" style="1501" customWidth="1"/>
    <col min="15364" max="15365" width="9" style="1501"/>
    <col min="15366" max="15366" width="10.6640625" style="1501" customWidth="1"/>
    <col min="15367" max="15369" width="9" style="1501"/>
    <col min="15370" max="15370" width="6" style="1501" customWidth="1"/>
    <col min="15371" max="15371" width="3.6640625" style="1501" customWidth="1"/>
    <col min="15372" max="15616" width="9" style="1501"/>
    <col min="15617" max="15618" width="3.6640625" style="1501" customWidth="1"/>
    <col min="15619" max="15619" width="11" style="1501" customWidth="1"/>
    <col min="15620" max="15621" width="9" style="1501"/>
    <col min="15622" max="15622" width="10.6640625" style="1501" customWidth="1"/>
    <col min="15623" max="15625" width="9" style="1501"/>
    <col min="15626" max="15626" width="6" style="1501" customWidth="1"/>
    <col min="15627" max="15627" width="3.6640625" style="1501" customWidth="1"/>
    <col min="15628" max="15872" width="9" style="1501"/>
    <col min="15873" max="15874" width="3.6640625" style="1501" customWidth="1"/>
    <col min="15875" max="15875" width="11" style="1501" customWidth="1"/>
    <col min="15876" max="15877" width="9" style="1501"/>
    <col min="15878" max="15878" width="10.6640625" style="1501" customWidth="1"/>
    <col min="15879" max="15881" width="9" style="1501"/>
    <col min="15882" max="15882" width="6" style="1501" customWidth="1"/>
    <col min="15883" max="15883" width="3.6640625" style="1501" customWidth="1"/>
    <col min="15884" max="16128" width="9" style="1501"/>
    <col min="16129" max="16130" width="3.6640625" style="1501" customWidth="1"/>
    <col min="16131" max="16131" width="11" style="1501" customWidth="1"/>
    <col min="16132" max="16133" width="9" style="1501"/>
    <col min="16134" max="16134" width="10.6640625" style="1501" customWidth="1"/>
    <col min="16135" max="16137" width="9" style="1501"/>
    <col min="16138" max="16138" width="6" style="1501" customWidth="1"/>
    <col min="16139" max="16139" width="3.6640625" style="1501" customWidth="1"/>
    <col min="16140" max="16384" width="9" style="1501"/>
  </cols>
  <sheetData>
    <row r="2" spans="2:11">
      <c r="B2" s="1500"/>
    </row>
    <row r="3" spans="2:11" ht="7.5" customHeight="1">
      <c r="B3" s="1502"/>
      <c r="C3" s="1503"/>
      <c r="D3" s="1503"/>
      <c r="E3" s="1503"/>
      <c r="F3" s="1503"/>
      <c r="G3" s="1503"/>
      <c r="H3" s="4021"/>
      <c r="I3" s="4021"/>
      <c r="J3" s="4021"/>
      <c r="K3" s="4022"/>
    </row>
    <row r="4" spans="2:11">
      <c r="B4" s="1504"/>
      <c r="C4" s="1505"/>
      <c r="D4" s="1505"/>
      <c r="E4" s="1505"/>
      <c r="F4" s="1505"/>
      <c r="G4" s="1505"/>
      <c r="H4" s="4023" t="s">
        <v>954</v>
      </c>
      <c r="I4" s="4023"/>
      <c r="J4" s="4023"/>
      <c r="K4" s="4024"/>
    </row>
    <row r="5" spans="2:11">
      <c r="B5" s="1504"/>
      <c r="E5" s="1505"/>
      <c r="F5" s="1505"/>
      <c r="G5" s="1505"/>
      <c r="H5" s="1505"/>
      <c r="I5" s="1505"/>
      <c r="J5" s="1505"/>
      <c r="K5" s="1506"/>
    </row>
    <row r="6" spans="2:11">
      <c r="B6" s="1504"/>
      <c r="C6" s="4025" t="str">
        <f>入力シート!C5&amp;"　殿"</f>
        <v>久留米市長　殿</v>
      </c>
      <c r="D6" s="4025"/>
      <c r="E6" s="4025"/>
      <c r="F6" s="1505"/>
      <c r="G6" s="1505"/>
      <c r="H6" s="1505"/>
      <c r="I6" s="1505"/>
      <c r="J6" s="1505"/>
      <c r="K6" s="1506"/>
    </row>
    <row r="7" spans="2:11">
      <c r="B7" s="1504"/>
      <c r="C7" s="1505"/>
      <c r="D7" s="1505"/>
      <c r="E7" s="1505"/>
      <c r="F7" s="1505"/>
      <c r="G7" s="1505"/>
      <c r="H7" s="1505"/>
      <c r="I7" s="1505"/>
      <c r="J7" s="1505"/>
      <c r="K7" s="1506"/>
    </row>
    <row r="8" spans="2:11" ht="18.600000000000001" customHeight="1">
      <c r="B8" s="1504"/>
      <c r="C8" s="1505"/>
      <c r="D8" s="1505" t="s">
        <v>950</v>
      </c>
      <c r="E8" s="1507" t="s">
        <v>1216</v>
      </c>
      <c r="F8" s="4020" t="str">
        <f>入力シート!C25</f>
        <v>久留米市〇〇町１２３</v>
      </c>
      <c r="G8" s="4020"/>
      <c r="H8" s="4020"/>
      <c r="I8" s="4020"/>
      <c r="J8" s="1505"/>
      <c r="K8" s="1506"/>
    </row>
    <row r="9" spans="2:11" ht="18.600000000000001" customHeight="1">
      <c r="B9" s="1504"/>
      <c r="C9" s="1505"/>
      <c r="D9" s="1505"/>
      <c r="E9" s="1507" t="s">
        <v>1217</v>
      </c>
      <c r="F9" s="4020" t="str">
        <f>入力シート!C26</f>
        <v>(株）○○○○建設</v>
      </c>
      <c r="G9" s="4020"/>
      <c r="H9" s="4020"/>
      <c r="I9" s="4020"/>
      <c r="J9" s="1505"/>
      <c r="K9" s="1506"/>
    </row>
    <row r="10" spans="2:11" ht="18.600000000000001" customHeight="1">
      <c r="B10" s="1504"/>
      <c r="C10" s="1505"/>
      <c r="D10" s="1505"/>
      <c r="E10" s="1507" t="s">
        <v>1218</v>
      </c>
      <c r="F10" s="4020" t="str">
        <f>入力シート!C27</f>
        <v>代表取締役　久留米一郎</v>
      </c>
      <c r="G10" s="4020"/>
      <c r="H10" s="4020"/>
      <c r="I10" s="1508"/>
      <c r="J10" s="1505"/>
      <c r="K10" s="1506"/>
    </row>
    <row r="11" spans="2:11">
      <c r="B11" s="1504"/>
      <c r="C11" s="1505"/>
      <c r="D11" s="1505"/>
      <c r="E11" s="1507"/>
      <c r="F11" s="1505"/>
      <c r="G11" s="1505"/>
      <c r="H11" s="1505"/>
      <c r="I11" s="1505"/>
      <c r="J11" s="1505"/>
      <c r="K11" s="1506"/>
    </row>
    <row r="12" spans="2:11">
      <c r="B12" s="1504"/>
      <c r="C12" s="1505"/>
      <c r="D12" s="1505"/>
      <c r="E12" s="1505"/>
      <c r="F12" s="1505"/>
      <c r="G12" s="1505"/>
      <c r="H12" s="1505"/>
      <c r="I12" s="1505"/>
      <c r="J12" s="1505"/>
      <c r="K12" s="1506"/>
    </row>
    <row r="13" spans="2:11" ht="19.2">
      <c r="B13" s="4037" t="s">
        <v>1219</v>
      </c>
      <c r="C13" s="4038"/>
      <c r="D13" s="4038"/>
      <c r="E13" s="4038"/>
      <c r="F13" s="4038"/>
      <c r="G13" s="4038"/>
      <c r="H13" s="4038"/>
      <c r="I13" s="4038"/>
      <c r="J13" s="4038"/>
      <c r="K13" s="4039"/>
    </row>
    <row r="14" spans="2:11">
      <c r="B14" s="1504"/>
      <c r="C14" s="1505"/>
      <c r="D14" s="1505"/>
      <c r="E14" s="1505"/>
      <c r="F14" s="1505"/>
      <c r="G14" s="1505"/>
      <c r="H14" s="1505"/>
      <c r="I14" s="1505"/>
      <c r="J14" s="1505"/>
      <c r="K14" s="1506"/>
    </row>
    <row r="15" spans="2:11" ht="20.100000000000001" customHeight="1">
      <c r="B15" s="1504"/>
      <c r="C15" s="4040" t="s">
        <v>1220</v>
      </c>
      <c r="D15" s="4042" t="str">
        <f>入力シート!C9</f>
        <v>〇〇整備事業</v>
      </c>
      <c r="E15" s="4043"/>
      <c r="F15" s="4046" t="s">
        <v>1144</v>
      </c>
      <c r="G15" s="4042" t="str">
        <f>入力シート!C10</f>
        <v>○○校区道路改良工事</v>
      </c>
      <c r="H15" s="4048"/>
      <c r="I15" s="4048"/>
      <c r="J15" s="4043"/>
      <c r="K15" s="1506"/>
    </row>
    <row r="16" spans="2:11" ht="20.100000000000001" customHeight="1">
      <c r="B16" s="1504"/>
      <c r="C16" s="4041"/>
      <c r="D16" s="4044"/>
      <c r="E16" s="4045"/>
      <c r="F16" s="4047"/>
      <c r="G16" s="4044"/>
      <c r="H16" s="4049"/>
      <c r="I16" s="4049"/>
      <c r="J16" s="4045"/>
      <c r="K16" s="1506"/>
    </row>
    <row r="17" spans="2:11" ht="20.100000000000001" customHeight="1">
      <c r="B17" s="1504"/>
      <c r="C17" s="1509" t="s">
        <v>1221</v>
      </c>
      <c r="D17" s="4050" t="str">
        <f>入力シート!C11</f>
        <v>市道B○○○号線</v>
      </c>
      <c r="E17" s="4051"/>
      <c r="F17" s="4046" t="s">
        <v>55</v>
      </c>
      <c r="G17" s="4050" t="str">
        <f>入力シート!C12&amp;"　地内"</f>
        <v>久留米市○○町　地内</v>
      </c>
      <c r="H17" s="4054"/>
      <c r="I17" s="4054"/>
      <c r="J17" s="4051"/>
      <c r="K17" s="1506"/>
    </row>
    <row r="18" spans="2:11" ht="20.100000000000001" customHeight="1">
      <c r="B18" s="1504"/>
      <c r="C18" s="1510" t="s">
        <v>1222</v>
      </c>
      <c r="D18" s="4052"/>
      <c r="E18" s="4053"/>
      <c r="F18" s="4047"/>
      <c r="G18" s="4052"/>
      <c r="H18" s="4055"/>
      <c r="I18" s="4055"/>
      <c r="J18" s="4053"/>
      <c r="K18" s="1506"/>
    </row>
    <row r="19" spans="2:11" ht="34.5" customHeight="1">
      <c r="B19" s="1504"/>
      <c r="C19" s="1511" t="s">
        <v>1223</v>
      </c>
      <c r="D19" s="4035" t="str">
        <f>TEXT(入力シート!C14,"令和e年m月d日")</f>
        <v>令和6年4月2日</v>
      </c>
      <c r="E19" s="4036"/>
      <c r="F19" s="1512" t="s">
        <v>1133</v>
      </c>
      <c r="G19" s="4036" t="str">
        <f>TEXT(入力シート!C15,"令和e年m月d日")</f>
        <v>令和6年6月30日</v>
      </c>
      <c r="H19" s="4036"/>
      <c r="I19" s="1513" t="s">
        <v>260</v>
      </c>
      <c r="J19" s="1514"/>
      <c r="K19" s="1506"/>
    </row>
    <row r="20" spans="2:11" ht="34.5" customHeight="1">
      <c r="B20" s="1504"/>
      <c r="C20" s="1515" t="s">
        <v>1224</v>
      </c>
      <c r="D20" s="4026" t="s">
        <v>1225</v>
      </c>
      <c r="E20" s="4027"/>
      <c r="F20" s="4027"/>
      <c r="G20" s="4027"/>
      <c r="H20" s="4027"/>
      <c r="I20" s="4027"/>
      <c r="J20" s="4028"/>
      <c r="K20" s="1506"/>
    </row>
    <row r="21" spans="2:11" s="1518" customFormat="1" ht="20.100000000000001" customHeight="1">
      <c r="B21" s="1516"/>
      <c r="C21" s="4029" t="s">
        <v>67</v>
      </c>
      <c r="D21" s="4030"/>
      <c r="E21" s="4030"/>
      <c r="F21" s="4030"/>
      <c r="G21" s="4030"/>
      <c r="H21" s="4030"/>
      <c r="I21" s="4030"/>
      <c r="J21" s="4031"/>
      <c r="K21" s="1517"/>
    </row>
    <row r="22" spans="2:11" s="1518" customFormat="1" ht="20.100000000000001" customHeight="1">
      <c r="B22" s="1516"/>
      <c r="C22" s="4032"/>
      <c r="D22" s="4033"/>
      <c r="E22" s="4033"/>
      <c r="F22" s="4033"/>
      <c r="G22" s="4033"/>
      <c r="H22" s="4033"/>
      <c r="I22" s="4033"/>
      <c r="J22" s="4034"/>
      <c r="K22" s="1517"/>
    </row>
    <row r="23" spans="2:11" s="1518" customFormat="1" ht="15" customHeight="1">
      <c r="B23" s="1516"/>
      <c r="C23" s="1519"/>
      <c r="D23" s="1520"/>
      <c r="E23" s="1520"/>
      <c r="F23" s="1520"/>
      <c r="G23" s="1520"/>
      <c r="H23" s="1520"/>
      <c r="I23" s="1520"/>
      <c r="J23" s="1521"/>
      <c r="K23" s="1517"/>
    </row>
    <row r="24" spans="2:11" s="1518" customFormat="1" ht="15" customHeight="1">
      <c r="B24" s="1516"/>
      <c r="C24" s="1522"/>
      <c r="D24" s="1523"/>
      <c r="E24" s="1523"/>
      <c r="F24" s="1523"/>
      <c r="G24" s="1523"/>
      <c r="H24" s="1523"/>
      <c r="I24" s="1523"/>
      <c r="J24" s="1524"/>
      <c r="K24" s="1517"/>
    </row>
    <row r="25" spans="2:11" s="1518" customFormat="1" ht="15" customHeight="1">
      <c r="B25" s="1516"/>
      <c r="C25" s="1525"/>
      <c r="D25" s="1526"/>
      <c r="E25" s="1526"/>
      <c r="F25" s="1526"/>
      <c r="G25" s="1526"/>
      <c r="H25" s="1526"/>
      <c r="I25" s="1526"/>
      <c r="J25" s="1527"/>
      <c r="K25" s="1517"/>
    </row>
    <row r="26" spans="2:11" s="1518" customFormat="1" ht="15" customHeight="1">
      <c r="B26" s="1516"/>
      <c r="C26" s="1522"/>
      <c r="D26" s="1523"/>
      <c r="E26" s="1523"/>
      <c r="F26" s="1523"/>
      <c r="G26" s="1523"/>
      <c r="H26" s="1523"/>
      <c r="I26" s="1523"/>
      <c r="J26" s="1524"/>
      <c r="K26" s="1517"/>
    </row>
    <row r="27" spans="2:11" s="1518" customFormat="1" ht="15" customHeight="1">
      <c r="B27" s="1516"/>
      <c r="C27" s="1525"/>
      <c r="D27" s="1526"/>
      <c r="E27" s="1526"/>
      <c r="F27" s="1526"/>
      <c r="G27" s="1526"/>
      <c r="H27" s="1526"/>
      <c r="I27" s="1526"/>
      <c r="J27" s="1527"/>
      <c r="K27" s="1517"/>
    </row>
    <row r="28" spans="2:11" s="1518" customFormat="1" ht="15" customHeight="1">
      <c r="B28" s="1516"/>
      <c r="C28" s="1522"/>
      <c r="D28" s="1523"/>
      <c r="E28" s="1523"/>
      <c r="F28" s="1523"/>
      <c r="G28" s="1523"/>
      <c r="H28" s="1523"/>
      <c r="I28" s="1523"/>
      <c r="J28" s="1524"/>
      <c r="K28" s="1517"/>
    </row>
    <row r="29" spans="2:11" s="1518" customFormat="1" ht="15" customHeight="1">
      <c r="B29" s="1516"/>
      <c r="C29" s="1525"/>
      <c r="D29" s="1526"/>
      <c r="E29" s="1526"/>
      <c r="F29" s="1526"/>
      <c r="G29" s="1526"/>
      <c r="H29" s="1526"/>
      <c r="I29" s="1526"/>
      <c r="J29" s="1527"/>
      <c r="K29" s="1517"/>
    </row>
    <row r="30" spans="2:11" s="1518" customFormat="1" ht="15" customHeight="1">
      <c r="B30" s="1516"/>
      <c r="C30" s="1522"/>
      <c r="D30" s="1523"/>
      <c r="E30" s="1523"/>
      <c r="F30" s="1523"/>
      <c r="G30" s="1523"/>
      <c r="H30" s="1523"/>
      <c r="I30" s="1523"/>
      <c r="J30" s="1524"/>
      <c r="K30" s="1517"/>
    </row>
    <row r="31" spans="2:11" s="1518" customFormat="1" ht="15" customHeight="1">
      <c r="B31" s="1516"/>
      <c r="C31" s="1528"/>
      <c r="D31" s="1529"/>
      <c r="E31" s="1529"/>
      <c r="F31" s="1529"/>
      <c r="G31" s="1529"/>
      <c r="H31" s="1529"/>
      <c r="I31" s="1529"/>
      <c r="J31" s="1530"/>
      <c r="K31" s="1517"/>
    </row>
    <row r="32" spans="2:11" s="1518" customFormat="1" ht="15" customHeight="1">
      <c r="B32" s="1516"/>
      <c r="C32" s="1528"/>
      <c r="D32" s="1529"/>
      <c r="E32" s="1529"/>
      <c r="F32" s="1529"/>
      <c r="G32" s="1529"/>
      <c r="H32" s="1529"/>
      <c r="I32" s="1529"/>
      <c r="J32" s="1530"/>
      <c r="K32" s="1517"/>
    </row>
    <row r="33" spans="2:11" s="1518" customFormat="1" ht="15" customHeight="1">
      <c r="B33" s="1516"/>
      <c r="C33" s="1525"/>
      <c r="D33" s="1526"/>
      <c r="E33" s="1526"/>
      <c r="F33" s="1526"/>
      <c r="G33" s="1526"/>
      <c r="H33" s="1526"/>
      <c r="I33" s="1526"/>
      <c r="J33" s="1527"/>
      <c r="K33" s="1517"/>
    </row>
    <row r="34" spans="2:11" s="1518" customFormat="1" ht="15" customHeight="1">
      <c r="B34" s="1516"/>
      <c r="C34" s="1522"/>
      <c r="D34" s="1523"/>
      <c r="E34" s="1523"/>
      <c r="F34" s="1523"/>
      <c r="G34" s="1523"/>
      <c r="H34" s="1523"/>
      <c r="I34" s="1523"/>
      <c r="J34" s="1524"/>
      <c r="K34" s="1517"/>
    </row>
    <row r="35" spans="2:11" s="1518" customFormat="1" ht="15" customHeight="1">
      <c r="B35" s="1516"/>
      <c r="C35" s="1525"/>
      <c r="D35" s="1526"/>
      <c r="E35" s="1526"/>
      <c r="F35" s="1526"/>
      <c r="G35" s="1526"/>
      <c r="H35" s="1526"/>
      <c r="I35" s="1526"/>
      <c r="J35" s="1527"/>
      <c r="K35" s="1517"/>
    </row>
    <row r="36" spans="2:11" s="1518" customFormat="1" ht="15" customHeight="1">
      <c r="B36" s="1516"/>
      <c r="C36" s="1522"/>
      <c r="D36" s="1523"/>
      <c r="E36" s="1523"/>
      <c r="F36" s="1523"/>
      <c r="G36" s="1523"/>
      <c r="H36" s="1523"/>
      <c r="I36" s="1523"/>
      <c r="J36" s="1524"/>
      <c r="K36" s="1517"/>
    </row>
    <row r="37" spans="2:11" s="1518" customFormat="1" ht="15" customHeight="1">
      <c r="B37" s="1516"/>
      <c r="C37" s="1525"/>
      <c r="D37" s="1526"/>
      <c r="E37" s="1526"/>
      <c r="F37" s="1526"/>
      <c r="G37" s="1526"/>
      <c r="H37" s="1526"/>
      <c r="I37" s="1526"/>
      <c r="J37" s="1527"/>
      <c r="K37" s="1517"/>
    </row>
    <row r="38" spans="2:11" s="1518" customFormat="1" ht="15" customHeight="1">
      <c r="B38" s="1516"/>
      <c r="C38" s="1522"/>
      <c r="D38" s="1523"/>
      <c r="E38" s="1523"/>
      <c r="F38" s="1523"/>
      <c r="G38" s="1523"/>
      <c r="H38" s="1523"/>
      <c r="I38" s="1523"/>
      <c r="J38" s="1524"/>
      <c r="K38" s="1517"/>
    </row>
    <row r="39" spans="2:11" s="1518" customFormat="1" ht="15" customHeight="1">
      <c r="B39" s="1516"/>
      <c r="C39" s="1525"/>
      <c r="D39" s="1526"/>
      <c r="E39" s="1526"/>
      <c r="F39" s="1526"/>
      <c r="G39" s="1526"/>
      <c r="H39" s="1526"/>
      <c r="I39" s="1526"/>
      <c r="J39" s="1527"/>
      <c r="K39" s="1517"/>
    </row>
    <row r="40" spans="2:11" s="1518" customFormat="1" ht="15" customHeight="1">
      <c r="B40" s="1516"/>
      <c r="C40" s="1531"/>
      <c r="D40" s="1532"/>
      <c r="E40" s="1532"/>
      <c r="F40" s="1532"/>
      <c r="G40" s="1532"/>
      <c r="H40" s="1532"/>
      <c r="I40" s="1532"/>
      <c r="J40" s="1533"/>
      <c r="K40" s="1517"/>
    </row>
    <row r="41" spans="2:11">
      <c r="B41" s="1534"/>
      <c r="C41" s="1535"/>
      <c r="D41" s="1535"/>
      <c r="E41" s="1535"/>
      <c r="F41" s="1535"/>
      <c r="G41" s="1535"/>
      <c r="H41" s="1535"/>
      <c r="I41" s="1535"/>
      <c r="J41" s="1535"/>
      <c r="K41" s="1536"/>
    </row>
  </sheetData>
  <mergeCells count="18">
    <mergeCell ref="D20:J20"/>
    <mergeCell ref="C21:J22"/>
    <mergeCell ref="D19:E19"/>
    <mergeCell ref="G19:H19"/>
    <mergeCell ref="B13:K13"/>
    <mergeCell ref="C15:C16"/>
    <mergeCell ref="D15:E16"/>
    <mergeCell ref="F15:F16"/>
    <mergeCell ref="G15:J16"/>
    <mergeCell ref="D17:E18"/>
    <mergeCell ref="F17:F18"/>
    <mergeCell ref="G17:J18"/>
    <mergeCell ref="F10:H10"/>
    <mergeCell ref="H3:K3"/>
    <mergeCell ref="H4:K4"/>
    <mergeCell ref="C6:E6"/>
    <mergeCell ref="F8:I8"/>
    <mergeCell ref="F9:I9"/>
  </mergeCells>
  <phoneticPr fontId="14"/>
  <pageMargins left="0.74803149606299213" right="0.74803149606299213" top="0.98425196850393704" bottom="0.98425196850393704" header="0.51181102362204722" footer="0.51181102362204722"/>
  <pageSetup paperSize="9" orientation="portrait" blackAndWhite="1"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V65"/>
  <sheetViews>
    <sheetView showGridLines="0" view="pageBreakPreview" zoomScale="80" zoomScaleNormal="75" zoomScaleSheetLayoutView="80" workbookViewId="0"/>
  </sheetViews>
  <sheetFormatPr defaultColWidth="9" defaultRowHeight="14.4"/>
  <cols>
    <col min="1" max="1" width="3.88671875" style="1537" customWidth="1"/>
    <col min="2" max="2" width="9" style="1537"/>
    <col min="3" max="3" width="12.88671875" style="1537" customWidth="1"/>
    <col min="4" max="4" width="12.109375" style="1537" customWidth="1"/>
    <col min="5" max="5" width="5.88671875" style="1537" customWidth="1"/>
    <col min="6" max="6" width="4.6640625" style="1537" customWidth="1"/>
    <col min="7" max="7" width="5.88671875" style="1537" customWidth="1"/>
    <col min="8" max="8" width="4.6640625" style="1537" customWidth="1"/>
    <col min="9" max="9" width="6.6640625" style="1537" customWidth="1"/>
    <col min="10" max="10" width="4.6640625" style="1537" customWidth="1"/>
    <col min="11" max="11" width="7.109375" style="1537" customWidth="1"/>
    <col min="12" max="12" width="12" style="1537" customWidth="1"/>
    <col min="13" max="13" width="3.33203125" style="1537" customWidth="1"/>
    <col min="14" max="14" width="2.33203125" style="1537" customWidth="1"/>
    <col min="15" max="15" width="5.88671875" style="1537" customWidth="1"/>
    <col min="16" max="16" width="4.6640625" style="1537" customWidth="1"/>
    <col min="17" max="17" width="6.88671875" style="1537" customWidth="1"/>
    <col min="18" max="18" width="12.88671875" style="1537" customWidth="1"/>
    <col min="19" max="19" width="10.88671875" style="1537" customWidth="1"/>
    <col min="20" max="20" width="3" style="1537" customWidth="1"/>
    <col min="21" max="16384" width="9" style="1537"/>
  </cols>
  <sheetData>
    <row r="1" spans="2:22" ht="29.25" customHeight="1">
      <c r="H1" s="4135"/>
      <c r="I1" s="4135"/>
      <c r="J1" s="4135"/>
      <c r="K1" s="4135"/>
      <c r="L1" s="1538"/>
      <c r="M1" s="4135"/>
      <c r="N1" s="4135"/>
      <c r="O1" s="4135"/>
      <c r="P1" s="1539"/>
      <c r="Q1" s="1539"/>
      <c r="R1" s="1538"/>
      <c r="S1" s="1538"/>
    </row>
    <row r="2" spans="2:22" ht="66.75" customHeight="1">
      <c r="B2" s="1540" t="s">
        <v>101</v>
      </c>
      <c r="C2" s="1540"/>
      <c r="D2" s="1540"/>
      <c r="E2" s="1540"/>
      <c r="F2" s="1540"/>
      <c r="G2" s="1540"/>
      <c r="H2" s="1540"/>
      <c r="I2" s="1540"/>
      <c r="J2" s="4135"/>
      <c r="K2" s="4135"/>
      <c r="L2" s="1541"/>
      <c r="M2" s="4135"/>
      <c r="N2" s="4135"/>
      <c r="O2" s="4135"/>
      <c r="P2" s="1539"/>
      <c r="Q2" s="1539"/>
      <c r="R2" s="1541"/>
      <c r="S2" s="1541"/>
    </row>
    <row r="3" spans="2:22" ht="12" customHeight="1">
      <c r="H3" s="1538"/>
      <c r="I3" s="1538"/>
      <c r="J3" s="1538"/>
      <c r="K3" s="1538"/>
      <c r="L3" s="1541"/>
      <c r="M3" s="1538"/>
      <c r="N3" s="1538"/>
      <c r="O3" s="1538"/>
      <c r="P3" s="1538"/>
      <c r="Q3" s="1538"/>
      <c r="R3" s="1541"/>
    </row>
    <row r="4" spans="2:22" ht="32.25" customHeight="1">
      <c r="C4" s="1542"/>
      <c r="N4" s="1537" t="s">
        <v>1226</v>
      </c>
      <c r="Q4" s="4127" t="str">
        <f>入力シート!C5</f>
        <v>久留米市長</v>
      </c>
      <c r="R4" s="4127"/>
      <c r="S4" s="4127"/>
    </row>
    <row r="5" spans="2:22" ht="21" customHeight="1"/>
    <row r="6" spans="2:22" ht="21.75" customHeight="1">
      <c r="D6" s="1543" t="s">
        <v>102</v>
      </c>
      <c r="E6" s="1544"/>
      <c r="F6" s="1545" t="s">
        <v>5</v>
      </c>
      <c r="G6" s="1544"/>
      <c r="H6" s="1545" t="s">
        <v>6</v>
      </c>
      <c r="I6" s="1544"/>
      <c r="J6" s="1545" t="s">
        <v>7</v>
      </c>
      <c r="L6" s="1543" t="s">
        <v>103</v>
      </c>
      <c r="M6" s="4128"/>
      <c r="N6" s="4128"/>
      <c r="O6" s="4128"/>
      <c r="P6" s="4128"/>
      <c r="Q6" s="4128"/>
      <c r="R6" s="4128"/>
      <c r="V6" s="1537" t="str">
        <f>入力シート!C16</f>
        <v>久留米次郎</v>
      </c>
    </row>
    <row r="7" spans="2:22" ht="21.75" customHeight="1">
      <c r="D7" s="1546" t="s">
        <v>104</v>
      </c>
      <c r="E7" s="4129" t="str">
        <f>入力シート!C4</f>
        <v>街第101号</v>
      </c>
      <c r="F7" s="4129"/>
      <c r="G7" s="4129"/>
      <c r="H7" s="4129"/>
      <c r="I7" s="4129"/>
      <c r="J7" s="4129"/>
      <c r="V7" s="1537" t="str">
        <f>入力シート!C20</f>
        <v>久留米三郎</v>
      </c>
    </row>
    <row r="8" spans="2:22" ht="21.75" customHeight="1">
      <c r="D8" s="1543" t="s">
        <v>105</v>
      </c>
      <c r="E8" s="4130" t="str">
        <f>入力シート!C10</f>
        <v>○○校区道路改良工事</v>
      </c>
      <c r="F8" s="4130"/>
      <c r="G8" s="4130"/>
      <c r="H8" s="4130"/>
      <c r="I8" s="4130"/>
      <c r="J8" s="4130"/>
      <c r="K8" s="4130"/>
      <c r="L8" s="4130"/>
      <c r="M8" s="4130"/>
      <c r="N8" s="4130"/>
      <c r="O8" s="4130"/>
      <c r="P8" s="1543"/>
      <c r="R8" s="4131"/>
    </row>
    <row r="9" spans="2:22" ht="21.75" customHeight="1" thickBot="1">
      <c r="D9" s="1537" t="s">
        <v>106</v>
      </c>
      <c r="E9" s="4133" t="str">
        <f>入力シート!C26</f>
        <v>(株）○○○○建設</v>
      </c>
      <c r="F9" s="4133"/>
      <c r="G9" s="4133"/>
      <c r="H9" s="4133"/>
      <c r="I9" s="4133"/>
      <c r="J9" s="4133"/>
      <c r="K9" s="1537" t="s">
        <v>107</v>
      </c>
      <c r="M9" s="4134"/>
      <c r="N9" s="4134"/>
      <c r="O9" s="4134"/>
      <c r="P9" s="4134"/>
      <c r="Q9" s="4134"/>
      <c r="R9" s="4132"/>
    </row>
    <row r="10" spans="2:22" ht="45" customHeight="1" thickBot="1">
      <c r="B10" s="1547" t="s">
        <v>20</v>
      </c>
      <c r="C10" s="4110" t="s">
        <v>108</v>
      </c>
      <c r="D10" s="4111"/>
      <c r="E10" s="4110" t="s">
        <v>109</v>
      </c>
      <c r="F10" s="4111"/>
      <c r="G10" s="4111"/>
      <c r="H10" s="4111"/>
      <c r="I10" s="4111"/>
      <c r="J10" s="4111"/>
      <c r="K10" s="4111"/>
      <c r="L10" s="4111"/>
      <c r="M10" s="4111"/>
      <c r="N10" s="4111"/>
      <c r="O10" s="4111"/>
      <c r="P10" s="4111"/>
      <c r="Q10" s="4111"/>
      <c r="R10" s="4112"/>
      <c r="S10" s="1548" t="s">
        <v>110</v>
      </c>
    </row>
    <row r="11" spans="2:22" ht="20.25" customHeight="1">
      <c r="B11" s="4096" t="s">
        <v>111</v>
      </c>
      <c r="C11" s="4087" t="s">
        <v>112</v>
      </c>
      <c r="D11" s="4088"/>
      <c r="E11" s="4113" t="s">
        <v>113</v>
      </c>
      <c r="F11" s="4114"/>
      <c r="G11" s="4114"/>
      <c r="H11" s="4114"/>
      <c r="I11" s="4114"/>
      <c r="J11" s="4114"/>
      <c r="K11" s="4114"/>
      <c r="L11" s="4114"/>
      <c r="M11" s="4114"/>
      <c r="N11" s="4114"/>
      <c r="O11" s="4114"/>
      <c r="P11" s="4114"/>
      <c r="Q11" s="4114"/>
      <c r="R11" s="4115"/>
      <c r="S11" s="1549"/>
    </row>
    <row r="12" spans="2:22" ht="20.25" customHeight="1">
      <c r="B12" s="4096"/>
      <c r="C12" s="4098"/>
      <c r="D12" s="4099"/>
      <c r="E12" s="4089" t="s">
        <v>114</v>
      </c>
      <c r="F12" s="4090"/>
      <c r="G12" s="4090"/>
      <c r="H12" s="4090"/>
      <c r="I12" s="4090"/>
      <c r="J12" s="4090"/>
      <c r="K12" s="4090"/>
      <c r="L12" s="4090"/>
      <c r="M12" s="4090"/>
      <c r="N12" s="4090"/>
      <c r="O12" s="4090"/>
      <c r="P12" s="4090"/>
      <c r="Q12" s="4090"/>
      <c r="R12" s="4091"/>
      <c r="S12" s="1550"/>
    </row>
    <row r="13" spans="2:22" ht="20.25" customHeight="1">
      <c r="B13" s="4096"/>
      <c r="C13" s="4098"/>
      <c r="D13" s="4099"/>
      <c r="E13" s="4089" t="s">
        <v>115</v>
      </c>
      <c r="F13" s="4090"/>
      <c r="G13" s="4090"/>
      <c r="H13" s="4090"/>
      <c r="I13" s="4090"/>
      <c r="J13" s="4090"/>
      <c r="K13" s="4090"/>
      <c r="L13" s="4090"/>
      <c r="M13" s="4090"/>
      <c r="N13" s="4090"/>
      <c r="O13" s="4090"/>
      <c r="P13" s="4090"/>
      <c r="Q13" s="4090"/>
      <c r="R13" s="4091"/>
      <c r="S13" s="1550"/>
    </row>
    <row r="14" spans="2:22" ht="20.25" customHeight="1">
      <c r="B14" s="4096"/>
      <c r="C14" s="4098"/>
      <c r="D14" s="4099"/>
      <c r="E14" s="4089" t="s">
        <v>116</v>
      </c>
      <c r="F14" s="4090"/>
      <c r="G14" s="4090"/>
      <c r="H14" s="4090"/>
      <c r="I14" s="4090"/>
      <c r="J14" s="4090"/>
      <c r="K14" s="4090"/>
      <c r="L14" s="4090"/>
      <c r="M14" s="4090"/>
      <c r="N14" s="4090"/>
      <c r="O14" s="4090"/>
      <c r="P14" s="4090"/>
      <c r="Q14" s="4090"/>
      <c r="R14" s="4091"/>
      <c r="S14" s="1550"/>
    </row>
    <row r="15" spans="2:22" ht="20.25" customHeight="1">
      <c r="B15" s="4096"/>
      <c r="C15" s="4105"/>
      <c r="D15" s="4106"/>
      <c r="E15" s="4116" t="s">
        <v>117</v>
      </c>
      <c r="F15" s="4117"/>
      <c r="G15" s="4117"/>
      <c r="H15" s="4117"/>
      <c r="I15" s="4117"/>
      <c r="J15" s="4117"/>
      <c r="K15" s="4117"/>
      <c r="L15" s="4117"/>
      <c r="M15" s="4117"/>
      <c r="N15" s="4117"/>
      <c r="O15" s="4117"/>
      <c r="P15" s="4117"/>
      <c r="Q15" s="4117"/>
      <c r="R15" s="4118"/>
      <c r="S15" s="1551"/>
    </row>
    <row r="16" spans="2:22" ht="20.25" customHeight="1">
      <c r="B16" s="4096"/>
      <c r="C16" s="4087" t="s">
        <v>118</v>
      </c>
      <c r="D16" s="4088"/>
      <c r="E16" s="4119" t="s">
        <v>119</v>
      </c>
      <c r="F16" s="4120"/>
      <c r="G16" s="4120"/>
      <c r="H16" s="4120"/>
      <c r="I16" s="4120"/>
      <c r="J16" s="4120"/>
      <c r="K16" s="4120"/>
      <c r="L16" s="4120"/>
      <c r="M16" s="4120"/>
      <c r="N16" s="4120"/>
      <c r="O16" s="4120"/>
      <c r="P16" s="4120"/>
      <c r="Q16" s="4120"/>
      <c r="R16" s="4121"/>
      <c r="S16" s="1552"/>
    </row>
    <row r="17" spans="2:19" ht="20.25" customHeight="1">
      <c r="B17" s="4096"/>
      <c r="C17" s="4105"/>
      <c r="D17" s="4106"/>
      <c r="E17" s="4102" t="s">
        <v>120</v>
      </c>
      <c r="F17" s="4103"/>
      <c r="G17" s="4103"/>
      <c r="H17" s="4103"/>
      <c r="I17" s="4103"/>
      <c r="J17" s="4103"/>
      <c r="K17" s="4103"/>
      <c r="L17" s="4103"/>
      <c r="M17" s="4103"/>
      <c r="N17" s="4103"/>
      <c r="O17" s="4103"/>
      <c r="P17" s="4103"/>
      <c r="Q17" s="4103"/>
      <c r="R17" s="4104"/>
      <c r="S17" s="1551"/>
    </row>
    <row r="18" spans="2:19" ht="20.25" customHeight="1">
      <c r="B18" s="4096"/>
      <c r="C18" s="4098" t="s">
        <v>121</v>
      </c>
      <c r="D18" s="4099"/>
      <c r="E18" s="4124" t="s">
        <v>122</v>
      </c>
      <c r="F18" s="4125"/>
      <c r="G18" s="4125"/>
      <c r="H18" s="4125"/>
      <c r="I18" s="4125"/>
      <c r="J18" s="4125"/>
      <c r="K18" s="4125"/>
      <c r="L18" s="4125"/>
      <c r="M18" s="4125"/>
      <c r="N18" s="4125"/>
      <c r="O18" s="4125"/>
      <c r="P18" s="4125"/>
      <c r="Q18" s="4125"/>
      <c r="R18" s="4126"/>
      <c r="S18" s="1552"/>
    </row>
    <row r="19" spans="2:19" ht="20.25" customHeight="1">
      <c r="B19" s="4096"/>
      <c r="C19" s="4098"/>
      <c r="D19" s="4099"/>
      <c r="E19" s="4089" t="s">
        <v>123</v>
      </c>
      <c r="F19" s="4090"/>
      <c r="G19" s="4090"/>
      <c r="H19" s="4090"/>
      <c r="I19" s="4090"/>
      <c r="J19" s="4090"/>
      <c r="K19" s="4090"/>
      <c r="L19" s="4090"/>
      <c r="M19" s="4090"/>
      <c r="N19" s="4090"/>
      <c r="O19" s="4090"/>
      <c r="P19" s="4090"/>
      <c r="Q19" s="4090"/>
      <c r="R19" s="4091"/>
      <c r="S19" s="1550"/>
    </row>
    <row r="20" spans="2:19" ht="20.25" customHeight="1">
      <c r="B20" s="4096"/>
      <c r="C20" s="4098"/>
      <c r="D20" s="4099"/>
      <c r="E20" s="4089" t="s">
        <v>124</v>
      </c>
      <c r="F20" s="4090"/>
      <c r="G20" s="4090"/>
      <c r="H20" s="4090"/>
      <c r="I20" s="4090"/>
      <c r="J20" s="4090"/>
      <c r="K20" s="4090"/>
      <c r="L20" s="4090"/>
      <c r="M20" s="4090"/>
      <c r="N20" s="4090"/>
      <c r="O20" s="4090"/>
      <c r="P20" s="4090"/>
      <c r="Q20" s="4090"/>
      <c r="R20" s="4091"/>
      <c r="S20" s="1550"/>
    </row>
    <row r="21" spans="2:19" ht="20.25" customHeight="1">
      <c r="B21" s="4096"/>
      <c r="C21" s="4098"/>
      <c r="D21" s="4099"/>
      <c r="E21" s="4089" t="s">
        <v>125</v>
      </c>
      <c r="F21" s="4090"/>
      <c r="G21" s="4090"/>
      <c r="H21" s="4090"/>
      <c r="I21" s="4090"/>
      <c r="J21" s="4090"/>
      <c r="K21" s="4090"/>
      <c r="L21" s="4090"/>
      <c r="M21" s="4090"/>
      <c r="N21" s="4090"/>
      <c r="O21" s="4090"/>
      <c r="P21" s="4090"/>
      <c r="Q21" s="4090"/>
      <c r="R21" s="4091"/>
      <c r="S21" s="1550"/>
    </row>
    <row r="22" spans="2:19" ht="20.25" customHeight="1" thickBot="1">
      <c r="B22" s="4096"/>
      <c r="C22" s="4122"/>
      <c r="D22" s="4123"/>
      <c r="E22" s="4092" t="s">
        <v>126</v>
      </c>
      <c r="F22" s="4093"/>
      <c r="G22" s="4093"/>
      <c r="H22" s="4093"/>
      <c r="I22" s="4093"/>
      <c r="J22" s="4093"/>
      <c r="K22" s="4093"/>
      <c r="L22" s="4093"/>
      <c r="M22" s="4093"/>
      <c r="N22" s="4093"/>
      <c r="O22" s="4093"/>
      <c r="P22" s="4093"/>
      <c r="Q22" s="4093"/>
      <c r="R22" s="4094"/>
      <c r="S22" s="1551"/>
    </row>
    <row r="23" spans="2:19" ht="20.25" customHeight="1">
      <c r="B23" s="4095" t="s">
        <v>127</v>
      </c>
      <c r="C23" s="4082" t="s">
        <v>128</v>
      </c>
      <c r="D23" s="4083"/>
      <c r="E23" s="4084" t="s">
        <v>129</v>
      </c>
      <c r="F23" s="4085"/>
      <c r="G23" s="4085"/>
      <c r="H23" s="4085"/>
      <c r="I23" s="4085"/>
      <c r="J23" s="4085"/>
      <c r="K23" s="4085"/>
      <c r="L23" s="4100"/>
      <c r="M23" s="4100"/>
      <c r="N23" s="4100"/>
      <c r="O23" s="4100"/>
      <c r="P23" s="4100"/>
      <c r="Q23" s="4100"/>
      <c r="R23" s="4101"/>
      <c r="S23" s="1553"/>
    </row>
    <row r="24" spans="2:19" ht="20.25" customHeight="1">
      <c r="B24" s="4096"/>
      <c r="C24" s="4098"/>
      <c r="D24" s="4099"/>
      <c r="E24" s="4073" t="s">
        <v>130</v>
      </c>
      <c r="F24" s="4074"/>
      <c r="G24" s="4074"/>
      <c r="H24" s="4074"/>
      <c r="I24" s="4074"/>
      <c r="J24" s="4074"/>
      <c r="K24" s="4074"/>
      <c r="L24" s="4074"/>
      <c r="M24" s="4074"/>
      <c r="N24" s="4074"/>
      <c r="O24" s="4074"/>
      <c r="P24" s="4074"/>
      <c r="Q24" s="4074"/>
      <c r="R24" s="4075"/>
      <c r="S24" s="1550"/>
    </row>
    <row r="25" spans="2:19" ht="20.25" customHeight="1">
      <c r="B25" s="4096"/>
      <c r="C25" s="4098"/>
      <c r="D25" s="4099"/>
      <c r="E25" s="4102" t="s">
        <v>131</v>
      </c>
      <c r="F25" s="4103"/>
      <c r="G25" s="4103"/>
      <c r="H25" s="4103"/>
      <c r="I25" s="4103"/>
      <c r="J25" s="4103"/>
      <c r="K25" s="4103"/>
      <c r="L25" s="4103"/>
      <c r="M25" s="4103"/>
      <c r="N25" s="4103"/>
      <c r="O25" s="4103"/>
      <c r="P25" s="4103"/>
      <c r="Q25" s="4103"/>
      <c r="R25" s="4104"/>
      <c r="S25" s="1551"/>
    </row>
    <row r="26" spans="2:19" ht="20.25" customHeight="1">
      <c r="B26" s="4096"/>
      <c r="C26" s="4087" t="s">
        <v>132</v>
      </c>
      <c r="D26" s="4088"/>
      <c r="E26" s="4107" t="s">
        <v>133</v>
      </c>
      <c r="F26" s="4108"/>
      <c r="G26" s="4108"/>
      <c r="H26" s="4108"/>
      <c r="I26" s="4108"/>
      <c r="J26" s="4108"/>
      <c r="K26" s="4108"/>
      <c r="L26" s="4108"/>
      <c r="M26" s="4108"/>
      <c r="N26" s="4108"/>
      <c r="O26" s="4108"/>
      <c r="P26" s="4108"/>
      <c r="Q26" s="4108"/>
      <c r="R26" s="4109"/>
      <c r="S26" s="1552"/>
    </row>
    <row r="27" spans="2:19" ht="20.25" customHeight="1">
      <c r="B27" s="4096"/>
      <c r="C27" s="4098"/>
      <c r="D27" s="4099"/>
      <c r="E27" s="4073" t="s">
        <v>134</v>
      </c>
      <c r="F27" s="4074"/>
      <c r="G27" s="4074"/>
      <c r="H27" s="4074"/>
      <c r="I27" s="4074"/>
      <c r="J27" s="4074"/>
      <c r="K27" s="4074"/>
      <c r="L27" s="4074"/>
      <c r="M27" s="4074"/>
      <c r="N27" s="4074"/>
      <c r="O27" s="4074"/>
      <c r="P27" s="4074"/>
      <c r="Q27" s="4074"/>
      <c r="R27" s="4075"/>
      <c r="S27" s="1550"/>
    </row>
    <row r="28" spans="2:19" ht="20.25" customHeight="1">
      <c r="B28" s="4096"/>
      <c r="C28" s="4098"/>
      <c r="D28" s="4099"/>
      <c r="E28" s="4073" t="s">
        <v>135</v>
      </c>
      <c r="F28" s="4074"/>
      <c r="G28" s="4074"/>
      <c r="H28" s="4074"/>
      <c r="I28" s="4074"/>
      <c r="J28" s="4074"/>
      <c r="K28" s="4074"/>
      <c r="L28" s="4074"/>
      <c r="M28" s="4074"/>
      <c r="N28" s="4074"/>
      <c r="O28" s="4074"/>
      <c r="P28" s="4074"/>
      <c r="Q28" s="4074"/>
      <c r="R28" s="4075"/>
      <c r="S28" s="1550"/>
    </row>
    <row r="29" spans="2:19" ht="20.25" customHeight="1" thickBot="1">
      <c r="B29" s="4096"/>
      <c r="C29" s="4105"/>
      <c r="D29" s="4106"/>
      <c r="E29" s="4076" t="s">
        <v>136</v>
      </c>
      <c r="F29" s="4077"/>
      <c r="G29" s="4077"/>
      <c r="H29" s="4077"/>
      <c r="I29" s="4077"/>
      <c r="J29" s="4077"/>
      <c r="K29" s="4077"/>
      <c r="L29" s="4077"/>
      <c r="M29" s="4077"/>
      <c r="N29" s="4077"/>
      <c r="O29" s="4077"/>
      <c r="P29" s="4077"/>
      <c r="Q29" s="4077"/>
      <c r="R29" s="4078"/>
      <c r="S29" s="1554"/>
    </row>
    <row r="30" spans="2:19" ht="20.25" customHeight="1">
      <c r="B30" s="4096"/>
      <c r="C30" s="4098" t="s">
        <v>137</v>
      </c>
      <c r="D30" s="4099"/>
      <c r="E30" s="4107" t="s">
        <v>138</v>
      </c>
      <c r="F30" s="4108"/>
      <c r="G30" s="4108"/>
      <c r="H30" s="4108"/>
      <c r="I30" s="4108"/>
      <c r="J30" s="4108"/>
      <c r="K30" s="4108"/>
      <c r="L30" s="4108"/>
      <c r="M30" s="4108"/>
      <c r="N30" s="4108"/>
      <c r="O30" s="4108"/>
      <c r="P30" s="4108"/>
      <c r="Q30" s="4108"/>
      <c r="R30" s="4109"/>
      <c r="S30" s="1552"/>
    </row>
    <row r="31" spans="2:19" ht="20.25" customHeight="1">
      <c r="B31" s="4096"/>
      <c r="C31" s="4098"/>
      <c r="D31" s="4099"/>
      <c r="E31" s="4073" t="s">
        <v>139</v>
      </c>
      <c r="F31" s="4074"/>
      <c r="G31" s="4074"/>
      <c r="H31" s="4074"/>
      <c r="I31" s="4074"/>
      <c r="J31" s="4074"/>
      <c r="K31" s="4074"/>
      <c r="L31" s="4074"/>
      <c r="M31" s="4074"/>
      <c r="N31" s="4074"/>
      <c r="O31" s="4074"/>
      <c r="P31" s="4074"/>
      <c r="Q31" s="4074"/>
      <c r="R31" s="4075"/>
      <c r="S31" s="1550"/>
    </row>
    <row r="32" spans="2:19" ht="20.25" customHeight="1">
      <c r="B32" s="4096"/>
      <c r="C32" s="4098"/>
      <c r="D32" s="4099"/>
      <c r="E32" s="4073" t="s">
        <v>140</v>
      </c>
      <c r="F32" s="4074"/>
      <c r="G32" s="4074"/>
      <c r="H32" s="4074"/>
      <c r="I32" s="4074"/>
      <c r="J32" s="4074"/>
      <c r="K32" s="4074"/>
      <c r="L32" s="4074"/>
      <c r="M32" s="4074"/>
      <c r="N32" s="4074"/>
      <c r="O32" s="4074"/>
      <c r="P32" s="4074"/>
      <c r="Q32" s="4074"/>
      <c r="R32" s="4075"/>
      <c r="S32" s="1550"/>
    </row>
    <row r="33" spans="2:19" ht="20.25" customHeight="1" thickBot="1">
      <c r="B33" s="4097"/>
      <c r="C33" s="4098"/>
      <c r="D33" s="4099"/>
      <c r="E33" s="4073" t="s">
        <v>141</v>
      </c>
      <c r="F33" s="4074"/>
      <c r="G33" s="4074"/>
      <c r="H33" s="4074"/>
      <c r="I33" s="4074"/>
      <c r="J33" s="4074"/>
      <c r="K33" s="4074"/>
      <c r="L33" s="4074"/>
      <c r="M33" s="4074"/>
      <c r="N33" s="4074"/>
      <c r="O33" s="4074"/>
      <c r="P33" s="4074"/>
      <c r="Q33" s="4074"/>
      <c r="R33" s="4075"/>
      <c r="S33" s="1555"/>
    </row>
    <row r="34" spans="2:19" ht="20.25" customHeight="1">
      <c r="B34" s="4079" t="s">
        <v>1227</v>
      </c>
      <c r="C34" s="4082"/>
      <c r="D34" s="4083"/>
      <c r="E34" s="4084"/>
      <c r="F34" s="4085"/>
      <c r="G34" s="4085"/>
      <c r="H34" s="4085"/>
      <c r="I34" s="4085"/>
      <c r="J34" s="4085"/>
      <c r="K34" s="4085"/>
      <c r="L34" s="4085"/>
      <c r="M34" s="4085"/>
      <c r="N34" s="4085"/>
      <c r="O34" s="4085"/>
      <c r="P34" s="4085"/>
      <c r="Q34" s="4085"/>
      <c r="R34" s="4086"/>
      <c r="S34" s="1553"/>
    </row>
    <row r="35" spans="2:19" ht="20.25" customHeight="1">
      <c r="B35" s="4080"/>
      <c r="C35" s="4071"/>
      <c r="D35" s="4072"/>
      <c r="E35" s="4073"/>
      <c r="F35" s="4074"/>
      <c r="G35" s="4074"/>
      <c r="H35" s="4074"/>
      <c r="I35" s="4074"/>
      <c r="J35" s="4074"/>
      <c r="K35" s="4074"/>
      <c r="L35" s="4074"/>
      <c r="M35" s="4074"/>
      <c r="N35" s="4074"/>
      <c r="O35" s="4074"/>
      <c r="P35" s="4074"/>
      <c r="Q35" s="4074"/>
      <c r="R35" s="4075"/>
      <c r="S35" s="1550"/>
    </row>
    <row r="36" spans="2:19" ht="20.25" customHeight="1">
      <c r="B36" s="4080"/>
      <c r="C36" s="4071"/>
      <c r="D36" s="4072"/>
      <c r="E36" s="4073"/>
      <c r="F36" s="4074"/>
      <c r="G36" s="4074"/>
      <c r="H36" s="4074"/>
      <c r="I36" s="4074"/>
      <c r="J36" s="4074"/>
      <c r="K36" s="4074"/>
      <c r="L36" s="4074"/>
      <c r="M36" s="4074"/>
      <c r="N36" s="4074"/>
      <c r="O36" s="4074"/>
      <c r="P36" s="4074"/>
      <c r="Q36" s="4074"/>
      <c r="R36" s="4075"/>
      <c r="S36" s="1550"/>
    </row>
    <row r="37" spans="2:19" ht="20.25" customHeight="1">
      <c r="B37" s="4080"/>
      <c r="C37" s="4087"/>
      <c r="D37" s="4088"/>
      <c r="E37" s="4073"/>
      <c r="F37" s="4074"/>
      <c r="G37" s="4074"/>
      <c r="H37" s="4074"/>
      <c r="I37" s="4074"/>
      <c r="J37" s="4074"/>
      <c r="K37" s="4074"/>
      <c r="L37" s="4074"/>
      <c r="M37" s="4074"/>
      <c r="N37" s="4074"/>
      <c r="O37" s="4074"/>
      <c r="P37" s="4074"/>
      <c r="Q37" s="4074"/>
      <c r="R37" s="4075"/>
      <c r="S37" s="1550"/>
    </row>
    <row r="38" spans="2:19" ht="20.25" customHeight="1">
      <c r="B38" s="4080"/>
      <c r="C38" s="4087"/>
      <c r="D38" s="4088"/>
      <c r="E38" s="4073"/>
      <c r="F38" s="4074"/>
      <c r="G38" s="4074"/>
      <c r="H38" s="4074"/>
      <c r="I38" s="4074"/>
      <c r="J38" s="4074"/>
      <c r="K38" s="4074"/>
      <c r="L38" s="4074"/>
      <c r="M38" s="4074"/>
      <c r="N38" s="4074"/>
      <c r="O38" s="4074"/>
      <c r="P38" s="4074"/>
      <c r="Q38" s="4074"/>
      <c r="R38" s="4075"/>
      <c r="S38" s="1550"/>
    </row>
    <row r="39" spans="2:19" ht="20.25" customHeight="1">
      <c r="B39" s="4080"/>
      <c r="C39" s="4071"/>
      <c r="D39" s="4072"/>
      <c r="E39" s="4073"/>
      <c r="F39" s="4074"/>
      <c r="G39" s="4074"/>
      <c r="H39" s="4074"/>
      <c r="I39" s="4074"/>
      <c r="J39" s="4074"/>
      <c r="K39" s="4074"/>
      <c r="L39" s="4074"/>
      <c r="M39" s="4074"/>
      <c r="N39" s="4074"/>
      <c r="O39" s="4074"/>
      <c r="P39" s="4074"/>
      <c r="Q39" s="4074"/>
      <c r="R39" s="4075"/>
      <c r="S39" s="1550"/>
    </row>
    <row r="40" spans="2:19" ht="20.25" customHeight="1">
      <c r="B40" s="4080"/>
      <c r="C40" s="4071"/>
      <c r="D40" s="4072"/>
      <c r="E40" s="4073"/>
      <c r="F40" s="4074"/>
      <c r="G40" s="4074"/>
      <c r="H40" s="4074"/>
      <c r="I40" s="4074"/>
      <c r="J40" s="4074"/>
      <c r="K40" s="4074"/>
      <c r="L40" s="4074"/>
      <c r="M40" s="4074"/>
      <c r="N40" s="4074"/>
      <c r="O40" s="4074"/>
      <c r="P40" s="4074"/>
      <c r="Q40" s="4074"/>
      <c r="R40" s="4075"/>
      <c r="S40" s="1550"/>
    </row>
    <row r="41" spans="2:19" ht="20.25" customHeight="1">
      <c r="B41" s="4080"/>
      <c r="C41" s="4071"/>
      <c r="D41" s="4072"/>
      <c r="E41" s="4073"/>
      <c r="F41" s="4074"/>
      <c r="G41" s="4074"/>
      <c r="H41" s="4074"/>
      <c r="I41" s="4074"/>
      <c r="J41" s="4074"/>
      <c r="K41" s="4074"/>
      <c r="L41" s="4074"/>
      <c r="M41" s="4074"/>
      <c r="N41" s="4074"/>
      <c r="O41" s="4074"/>
      <c r="P41" s="4074"/>
      <c r="Q41" s="4074"/>
      <c r="R41" s="4075"/>
      <c r="S41" s="1550"/>
    </row>
    <row r="42" spans="2:19" ht="20.25" customHeight="1">
      <c r="B42" s="4080"/>
      <c r="C42" s="4071"/>
      <c r="D42" s="4072"/>
      <c r="E42" s="4073"/>
      <c r="F42" s="4074"/>
      <c r="G42" s="4074"/>
      <c r="H42" s="4074"/>
      <c r="I42" s="4074"/>
      <c r="J42" s="4074"/>
      <c r="K42" s="4074"/>
      <c r="L42" s="4074"/>
      <c r="M42" s="4074"/>
      <c r="N42" s="4074"/>
      <c r="O42" s="4074"/>
      <c r="P42" s="4074"/>
      <c r="Q42" s="4074"/>
      <c r="R42" s="4075"/>
      <c r="S42" s="1550"/>
    </row>
    <row r="43" spans="2:19" ht="20.25" customHeight="1">
      <c r="B43" s="4080"/>
      <c r="C43" s="4071"/>
      <c r="D43" s="4072"/>
      <c r="E43" s="4073"/>
      <c r="F43" s="4074"/>
      <c r="G43" s="4074"/>
      <c r="H43" s="4074"/>
      <c r="I43" s="4074"/>
      <c r="J43" s="4074"/>
      <c r="K43" s="4074"/>
      <c r="L43" s="4074"/>
      <c r="M43" s="4074"/>
      <c r="N43" s="4074"/>
      <c r="O43" s="4074"/>
      <c r="P43" s="4074"/>
      <c r="Q43" s="4074"/>
      <c r="R43" s="4075"/>
      <c r="S43" s="1550"/>
    </row>
    <row r="44" spans="2:19" ht="20.25" customHeight="1">
      <c r="B44" s="4080"/>
      <c r="C44" s="4071"/>
      <c r="D44" s="4072"/>
      <c r="E44" s="4073"/>
      <c r="F44" s="4074"/>
      <c r="G44" s="4074"/>
      <c r="H44" s="4074"/>
      <c r="I44" s="4074"/>
      <c r="J44" s="4074"/>
      <c r="K44" s="4074"/>
      <c r="L44" s="4074"/>
      <c r="M44" s="4074"/>
      <c r="N44" s="4074"/>
      <c r="O44" s="4074"/>
      <c r="P44" s="4074"/>
      <c r="Q44" s="4074"/>
      <c r="R44" s="4075"/>
      <c r="S44" s="1550"/>
    </row>
    <row r="45" spans="2:19" ht="20.25" customHeight="1">
      <c r="B45" s="4080"/>
      <c r="C45" s="4071"/>
      <c r="D45" s="4072"/>
      <c r="E45" s="4073"/>
      <c r="F45" s="4074"/>
      <c r="G45" s="4074"/>
      <c r="H45" s="4074"/>
      <c r="I45" s="4074"/>
      <c r="J45" s="4074"/>
      <c r="K45" s="4074"/>
      <c r="L45" s="4074"/>
      <c r="M45" s="4074"/>
      <c r="N45" s="4074"/>
      <c r="O45" s="4074"/>
      <c r="P45" s="4074"/>
      <c r="Q45" s="4074"/>
      <c r="R45" s="4075"/>
      <c r="S45" s="1550"/>
    </row>
    <row r="46" spans="2:19" ht="20.25" customHeight="1" thickBot="1">
      <c r="B46" s="4081"/>
      <c r="C46" s="1556"/>
      <c r="D46" s="1557"/>
      <c r="E46" s="4076"/>
      <c r="F46" s="4077"/>
      <c r="G46" s="4077"/>
      <c r="H46" s="4077"/>
      <c r="I46" s="4077"/>
      <c r="J46" s="4077"/>
      <c r="K46" s="4077"/>
      <c r="L46" s="4077"/>
      <c r="M46" s="4077"/>
      <c r="N46" s="4077"/>
      <c r="O46" s="4077"/>
      <c r="P46" s="4077"/>
      <c r="Q46" s="4077"/>
      <c r="R46" s="4078"/>
      <c r="S46" s="1554"/>
    </row>
    <row r="47" spans="2:19" ht="15" thickBot="1"/>
    <row r="48" spans="2:19" ht="25.35" customHeight="1">
      <c r="B48" s="4056" t="s">
        <v>142</v>
      </c>
      <c r="C48" s="4057"/>
      <c r="D48" s="4058"/>
      <c r="E48" s="4065"/>
      <c r="F48" s="4066"/>
      <c r="G48" s="4066"/>
      <c r="H48" s="4066"/>
      <c r="I48" s="4066"/>
      <c r="J48" s="4066"/>
      <c r="K48" s="4066"/>
      <c r="L48" s="4066"/>
      <c r="M48" s="4066"/>
      <c r="N48" s="4066"/>
      <c r="O48" s="4066"/>
      <c r="P48" s="4066"/>
      <c r="Q48" s="4066"/>
      <c r="R48" s="4066"/>
      <c r="S48" s="4067"/>
    </row>
    <row r="49" spans="2:19" ht="25.35" customHeight="1">
      <c r="B49" s="4059"/>
      <c r="C49" s="4060"/>
      <c r="D49" s="4061"/>
      <c r="E49" s="4068"/>
      <c r="F49" s="4069"/>
      <c r="G49" s="4069"/>
      <c r="H49" s="4069"/>
      <c r="I49" s="4069"/>
      <c r="J49" s="4069"/>
      <c r="K49" s="4069"/>
      <c r="L49" s="4069"/>
      <c r="M49" s="4069"/>
      <c r="N49" s="4069"/>
      <c r="O49" s="4069"/>
      <c r="P49" s="4069"/>
      <c r="Q49" s="4069"/>
      <c r="R49" s="4069"/>
      <c r="S49" s="4070"/>
    </row>
    <row r="50" spans="2:19" ht="25.35" customHeight="1">
      <c r="B50" s="4059"/>
      <c r="C50" s="4060"/>
      <c r="D50" s="4061"/>
      <c r="E50" s="4068"/>
      <c r="F50" s="4069"/>
      <c r="G50" s="4069"/>
      <c r="H50" s="4069"/>
      <c r="I50" s="4069"/>
      <c r="J50" s="4069"/>
      <c r="K50" s="4069"/>
      <c r="L50" s="4069"/>
      <c r="M50" s="4069"/>
      <c r="N50" s="4069"/>
      <c r="O50" s="4069"/>
      <c r="P50" s="4069"/>
      <c r="Q50" s="4069"/>
      <c r="R50" s="4069"/>
      <c r="S50" s="4070"/>
    </row>
    <row r="51" spans="2:19" ht="25.35" customHeight="1">
      <c r="B51" s="4059"/>
      <c r="C51" s="4060"/>
      <c r="D51" s="4061"/>
      <c r="E51" s="4068"/>
      <c r="F51" s="4069"/>
      <c r="G51" s="4069"/>
      <c r="H51" s="4069"/>
      <c r="I51" s="4069"/>
      <c r="J51" s="4069"/>
      <c r="K51" s="4069"/>
      <c r="L51" s="4069"/>
      <c r="M51" s="4069"/>
      <c r="N51" s="4069"/>
      <c r="O51" s="4069"/>
      <c r="P51" s="4069"/>
      <c r="Q51" s="4069"/>
      <c r="R51" s="4069"/>
      <c r="S51" s="4070"/>
    </row>
    <row r="52" spans="2:19" ht="25.35" customHeight="1" thickBot="1">
      <c r="B52" s="4062"/>
      <c r="C52" s="4063"/>
      <c r="D52" s="4064"/>
      <c r="E52" s="1558"/>
      <c r="F52" s="1559"/>
      <c r="G52" s="1559"/>
      <c r="H52" s="1559"/>
      <c r="I52" s="1559"/>
      <c r="J52" s="1559"/>
      <c r="K52" s="1559"/>
      <c r="L52" s="1559"/>
      <c r="M52" s="1559"/>
      <c r="N52" s="1559"/>
      <c r="O52" s="1559"/>
      <c r="P52" s="1559"/>
      <c r="Q52" s="1559"/>
      <c r="R52" s="1559"/>
      <c r="S52" s="1560"/>
    </row>
    <row r="53" spans="2:19" ht="25.35" customHeight="1">
      <c r="B53" s="1537" t="s">
        <v>143</v>
      </c>
      <c r="C53" s="1537" t="s">
        <v>144</v>
      </c>
    </row>
    <row r="54" spans="2:19" ht="25.35" customHeight="1">
      <c r="B54" s="1537" t="s">
        <v>145</v>
      </c>
    </row>
    <row r="55" spans="2:19" ht="25.35" customHeight="1">
      <c r="B55" s="1537" t="s">
        <v>146</v>
      </c>
    </row>
    <row r="56" spans="2:19">
      <c r="B56" s="1537" t="s">
        <v>147</v>
      </c>
    </row>
    <row r="57" spans="2:19">
      <c r="B57" s="1537" t="s">
        <v>148</v>
      </c>
    </row>
    <row r="58" spans="2:19">
      <c r="B58" s="1537" t="s">
        <v>149</v>
      </c>
    </row>
    <row r="59" spans="2:19">
      <c r="B59" s="1537" t="s">
        <v>150</v>
      </c>
    </row>
    <row r="60" spans="2:19">
      <c r="B60" s="1537" t="s">
        <v>151</v>
      </c>
    </row>
    <row r="61" spans="2:19">
      <c r="B61" s="1537" t="s">
        <v>152</v>
      </c>
    </row>
    <row r="62" spans="2:19">
      <c r="B62" s="1537" t="s">
        <v>153</v>
      </c>
    </row>
    <row r="63" spans="2:19">
      <c r="B63" s="1537" t="s">
        <v>154</v>
      </c>
    </row>
    <row r="64" spans="2:19">
      <c r="B64" s="1537" t="s">
        <v>155</v>
      </c>
    </row>
    <row r="65" spans="2:2">
      <c r="B65" s="1537" t="s">
        <v>156</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4"/>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44"/>
  <sheetViews>
    <sheetView view="pageBreakPreview" zoomScale="80" zoomScaleNormal="95" zoomScaleSheetLayoutView="80" workbookViewId="0">
      <selection activeCell="I8" sqref="I8:K8"/>
    </sheetView>
  </sheetViews>
  <sheetFormatPr defaultColWidth="9" defaultRowHeight="13.2"/>
  <cols>
    <col min="1" max="1" width="9.88671875" style="37" customWidth="1"/>
    <col min="2" max="2" width="2.88671875" style="37" customWidth="1"/>
    <col min="3" max="3" width="13.88671875" style="37" customWidth="1"/>
    <col min="4" max="4" width="7.109375" style="37" customWidth="1"/>
    <col min="5" max="5" width="10.88671875" style="37" customWidth="1"/>
    <col min="6" max="6" width="7" style="37" customWidth="1"/>
    <col min="7" max="7" width="5.88671875" style="37" customWidth="1"/>
    <col min="8" max="8" width="3.88671875" style="37" customWidth="1"/>
    <col min="9" max="9" width="7.88671875" style="37" customWidth="1"/>
    <col min="10" max="10" width="14" style="37" customWidth="1"/>
    <col min="11" max="11" width="4.109375" style="37" customWidth="1"/>
    <col min="12" max="16384" width="9" style="37"/>
  </cols>
  <sheetData>
    <row r="1" spans="1:11">
      <c r="A1" s="98"/>
      <c r="B1" s="98"/>
      <c r="C1" s="98"/>
      <c r="D1" s="98"/>
      <c r="E1" s="98"/>
      <c r="F1" s="98"/>
      <c r="G1" s="98"/>
      <c r="H1" s="98"/>
      <c r="I1" s="98"/>
      <c r="J1" s="98"/>
      <c r="K1" s="98"/>
    </row>
    <row r="2" spans="1:11" ht="19.2">
      <c r="A2" s="4136" t="s">
        <v>225</v>
      </c>
      <c r="B2" s="4136"/>
      <c r="C2" s="4136"/>
      <c r="D2" s="4136"/>
      <c r="E2" s="4136"/>
      <c r="F2" s="4136"/>
      <c r="G2" s="4136"/>
      <c r="H2" s="4136"/>
      <c r="I2" s="4136"/>
      <c r="J2" s="4136"/>
      <c r="K2" s="4136"/>
    </row>
    <row r="3" spans="1:11">
      <c r="A3" s="98"/>
      <c r="B3" s="98"/>
      <c r="C3" s="98"/>
      <c r="D3" s="98"/>
      <c r="E3" s="98"/>
      <c r="F3" s="98"/>
      <c r="G3" s="98"/>
      <c r="H3" s="98"/>
      <c r="I3" s="98"/>
      <c r="J3" s="98"/>
      <c r="K3" s="98"/>
    </row>
    <row r="4" spans="1:11">
      <c r="A4" s="98"/>
      <c r="B4" s="98"/>
      <c r="C4" s="98"/>
      <c r="D4" s="98"/>
      <c r="E4" s="98"/>
      <c r="F4" s="98"/>
      <c r="G4" s="98"/>
      <c r="H4" s="98"/>
      <c r="I4" s="98"/>
      <c r="J4" s="98"/>
      <c r="K4" s="98"/>
    </row>
    <row r="5" spans="1:11">
      <c r="A5" s="98"/>
      <c r="B5" s="98"/>
      <c r="C5" s="98"/>
      <c r="D5" s="98"/>
      <c r="E5" s="98"/>
      <c r="F5" s="98"/>
      <c r="G5" s="98"/>
      <c r="H5" s="98"/>
      <c r="I5" s="98"/>
      <c r="J5" s="98"/>
      <c r="K5" s="98"/>
    </row>
    <row r="6" spans="1:11">
      <c r="A6" s="98"/>
      <c r="B6" s="98"/>
      <c r="C6" s="98"/>
      <c r="D6" s="98"/>
      <c r="E6" s="98"/>
      <c r="F6" s="98"/>
      <c r="G6" s="98"/>
      <c r="H6" s="98"/>
      <c r="I6" s="98"/>
      <c r="J6" s="98"/>
      <c r="K6" s="98"/>
    </row>
    <row r="7" spans="1:11">
      <c r="A7" s="4137" t="str">
        <f>入力シート!C5</f>
        <v>久留米市長</v>
      </c>
      <c r="B7" s="4137"/>
      <c r="C7" s="4137"/>
      <c r="D7" s="4137"/>
      <c r="E7" s="98"/>
      <c r="F7" s="98"/>
      <c r="G7" s="98"/>
      <c r="H7" s="98"/>
      <c r="I7" s="98"/>
      <c r="J7" s="98"/>
      <c r="K7" s="98"/>
    </row>
    <row r="8" spans="1:11">
      <c r="A8" s="98"/>
      <c r="B8" s="98"/>
      <c r="C8" s="98"/>
      <c r="D8" s="98"/>
      <c r="E8" s="98"/>
      <c r="F8" s="98"/>
      <c r="G8" s="98"/>
      <c r="H8" s="99" t="s">
        <v>167</v>
      </c>
      <c r="I8" s="4138">
        <v>45413</v>
      </c>
      <c r="J8" s="4138"/>
      <c r="K8" s="4138"/>
    </row>
    <row r="9" spans="1:11">
      <c r="A9" s="98"/>
      <c r="B9" s="98"/>
      <c r="C9" s="98"/>
      <c r="D9" s="98"/>
      <c r="E9" s="98"/>
      <c r="F9" s="98"/>
      <c r="G9" s="98"/>
      <c r="I9" s="134"/>
      <c r="J9" s="134"/>
      <c r="K9" s="134"/>
    </row>
    <row r="10" spans="1:11">
      <c r="A10" s="98"/>
      <c r="B10" s="98"/>
      <c r="C10" s="98"/>
      <c r="D10" s="98"/>
      <c r="E10" s="98"/>
      <c r="F10" s="98"/>
      <c r="G10" s="138" t="s">
        <v>274</v>
      </c>
      <c r="H10" s="4139" t="str">
        <f>入力シート!C25</f>
        <v>久留米市〇〇町１２３</v>
      </c>
      <c r="I10" s="4140"/>
      <c r="J10" s="4140"/>
      <c r="K10" s="4140"/>
    </row>
    <row r="11" spans="1:11">
      <c r="A11" s="98"/>
      <c r="B11" s="98"/>
      <c r="C11" s="98"/>
      <c r="D11" s="98"/>
      <c r="E11" s="98"/>
      <c r="F11" s="98"/>
      <c r="G11" s="98"/>
      <c r="H11" s="4140"/>
      <c r="I11" s="4140"/>
      <c r="J11" s="4140"/>
      <c r="K11" s="4140"/>
    </row>
    <row r="12" spans="1:11" ht="13.5" customHeight="1">
      <c r="A12" s="98"/>
      <c r="B12" s="98"/>
      <c r="C12" s="98"/>
      <c r="D12" s="98"/>
      <c r="E12" s="98"/>
      <c r="F12" s="100"/>
      <c r="G12" s="98"/>
      <c r="H12" s="4147" t="str">
        <f>入力シート!C26</f>
        <v>(株）○○○○建設</v>
      </c>
      <c r="I12" s="4148"/>
      <c r="J12" s="4148"/>
      <c r="K12" s="4148"/>
    </row>
    <row r="13" spans="1:11">
      <c r="A13" s="98"/>
      <c r="B13" s="98"/>
      <c r="C13" s="98"/>
      <c r="D13" s="98"/>
      <c r="E13" s="98"/>
      <c r="F13" s="100"/>
      <c r="G13" s="142" t="s">
        <v>226</v>
      </c>
      <c r="H13" s="4147" t="str">
        <f>入力シート!C27</f>
        <v>代表取締役　久留米一郎</v>
      </c>
      <c r="I13" s="4148"/>
      <c r="J13" s="4148"/>
      <c r="K13" s="169"/>
    </row>
    <row r="14" spans="1:11">
      <c r="A14" s="98"/>
      <c r="B14" s="98"/>
      <c r="C14" s="98"/>
      <c r="D14" s="98"/>
      <c r="E14" s="98"/>
      <c r="F14" s="98"/>
      <c r="G14" s="143" t="s">
        <v>227</v>
      </c>
      <c r="H14" s="4147" t="str">
        <f>入力シート!C16</f>
        <v>久留米次郎</v>
      </c>
      <c r="I14" s="4147"/>
      <c r="J14" s="4147"/>
      <c r="K14" s="170"/>
    </row>
    <row r="15" spans="1:11">
      <c r="A15" s="98"/>
      <c r="B15" s="98"/>
      <c r="C15" s="98"/>
      <c r="D15" s="98"/>
      <c r="E15" s="98"/>
      <c r="F15" s="98"/>
      <c r="G15" s="98"/>
      <c r="H15" s="98"/>
      <c r="I15" s="98"/>
      <c r="J15" s="98"/>
      <c r="K15" s="98"/>
    </row>
    <row r="16" spans="1:11">
      <c r="A16" s="98" t="s">
        <v>228</v>
      </c>
      <c r="B16" s="98"/>
      <c r="C16" s="98"/>
      <c r="D16" s="98"/>
      <c r="E16" s="98"/>
      <c r="F16" s="98"/>
      <c r="G16" s="98"/>
      <c r="H16" s="98"/>
      <c r="I16" s="98"/>
      <c r="J16" s="98"/>
      <c r="K16" s="98"/>
    </row>
    <row r="17" spans="1:11" ht="6" customHeight="1">
      <c r="A17" s="98"/>
      <c r="B17" s="98"/>
      <c r="C17" s="98"/>
      <c r="D17" s="98"/>
      <c r="E17" s="98"/>
      <c r="F17" s="98"/>
      <c r="G17" s="98"/>
      <c r="H17" s="98"/>
      <c r="I17" s="98"/>
      <c r="J17" s="98"/>
      <c r="K17" s="98"/>
    </row>
    <row r="18" spans="1:11">
      <c r="A18" s="101" t="s">
        <v>8</v>
      </c>
      <c r="B18" s="101"/>
      <c r="C18" s="101"/>
      <c r="D18" s="101"/>
      <c r="E18" s="101"/>
      <c r="F18" s="101"/>
      <c r="G18" s="101"/>
      <c r="H18" s="101"/>
      <c r="I18" s="101"/>
      <c r="J18" s="101"/>
      <c r="K18" s="101"/>
    </row>
    <row r="19" spans="1:11">
      <c r="A19" s="98"/>
      <c r="B19" s="98"/>
      <c r="C19" s="98"/>
      <c r="D19" s="98"/>
      <c r="E19" s="98"/>
      <c r="F19" s="98"/>
      <c r="G19" s="98"/>
      <c r="H19" s="98"/>
      <c r="I19" s="98"/>
      <c r="J19" s="98"/>
      <c r="K19" s="98"/>
    </row>
    <row r="20" spans="1:11" ht="33" customHeight="1">
      <c r="A20" s="131" t="s">
        <v>229</v>
      </c>
      <c r="B20" s="4149" t="str">
        <f>入力シート!C10</f>
        <v>○○校区道路改良工事</v>
      </c>
      <c r="C20" s="4150"/>
      <c r="D20" s="4150"/>
      <c r="E20" s="4150"/>
      <c r="F20" s="4150"/>
      <c r="G20" s="4151"/>
      <c r="H20" s="4152" t="s">
        <v>169</v>
      </c>
      <c r="I20" s="4153"/>
      <c r="J20" s="4154">
        <f>入力シート!C13</f>
        <v>45383</v>
      </c>
      <c r="K20" s="4155"/>
    </row>
    <row r="21" spans="1:11" ht="30" customHeight="1">
      <c r="A21" s="4143" t="s">
        <v>283</v>
      </c>
      <c r="B21" s="4144"/>
      <c r="C21" s="4156" t="s">
        <v>276</v>
      </c>
      <c r="D21" s="4156" t="s">
        <v>284</v>
      </c>
      <c r="E21" s="4170" t="s">
        <v>277</v>
      </c>
      <c r="F21" s="4171"/>
      <c r="G21" s="4171"/>
      <c r="H21" s="4171"/>
      <c r="I21" s="4172"/>
      <c r="J21" s="4143" t="s">
        <v>287</v>
      </c>
      <c r="K21" s="4144"/>
    </row>
    <row r="22" spans="1:11" ht="30" customHeight="1">
      <c r="A22" s="4145"/>
      <c r="B22" s="4146"/>
      <c r="C22" s="4157"/>
      <c r="D22" s="4157"/>
      <c r="E22" s="144" t="s">
        <v>231</v>
      </c>
      <c r="F22" s="4141" t="s">
        <v>285</v>
      </c>
      <c r="G22" s="4142"/>
      <c r="H22" s="4141" t="s">
        <v>286</v>
      </c>
      <c r="I22" s="4142"/>
      <c r="J22" s="4145"/>
      <c r="K22" s="4146"/>
    </row>
    <row r="23" spans="1:11" ht="20.25" customHeight="1">
      <c r="A23" s="4164" t="s">
        <v>631</v>
      </c>
      <c r="B23" s="4165"/>
      <c r="C23" s="4173" t="s">
        <v>632</v>
      </c>
      <c r="D23" s="4173" t="s">
        <v>633</v>
      </c>
      <c r="E23" s="4176">
        <v>10</v>
      </c>
      <c r="F23" s="4158">
        <v>6</v>
      </c>
      <c r="G23" s="4159"/>
      <c r="H23" s="4158">
        <v>16</v>
      </c>
      <c r="I23" s="4159"/>
      <c r="J23" s="4164"/>
      <c r="K23" s="4165"/>
    </row>
    <row r="24" spans="1:11" ht="20.25" customHeight="1">
      <c r="A24" s="4166"/>
      <c r="B24" s="4167"/>
      <c r="C24" s="4174"/>
      <c r="D24" s="4174"/>
      <c r="E24" s="4177"/>
      <c r="F24" s="4160"/>
      <c r="G24" s="4161"/>
      <c r="H24" s="4160"/>
      <c r="I24" s="4161"/>
      <c r="J24" s="4166"/>
      <c r="K24" s="4167"/>
    </row>
    <row r="25" spans="1:11" ht="20.25" customHeight="1">
      <c r="A25" s="4168"/>
      <c r="B25" s="4169"/>
      <c r="C25" s="4175"/>
      <c r="D25" s="4175"/>
      <c r="E25" s="4178"/>
      <c r="F25" s="4162"/>
      <c r="G25" s="4163"/>
      <c r="H25" s="4162"/>
      <c r="I25" s="4163"/>
      <c r="J25" s="4168"/>
      <c r="K25" s="4169"/>
    </row>
    <row r="26" spans="1:11" ht="20.25" customHeight="1">
      <c r="A26" s="4164"/>
      <c r="B26" s="4165"/>
      <c r="C26" s="4173"/>
      <c r="D26" s="4173"/>
      <c r="E26" s="4176"/>
      <c r="F26" s="4158"/>
      <c r="G26" s="4159"/>
      <c r="H26" s="4158"/>
      <c r="I26" s="4159"/>
      <c r="J26" s="4164"/>
      <c r="K26" s="4165"/>
    </row>
    <row r="27" spans="1:11" ht="20.25" customHeight="1">
      <c r="A27" s="4166"/>
      <c r="B27" s="4167"/>
      <c r="C27" s="4174"/>
      <c r="D27" s="4174"/>
      <c r="E27" s="4177"/>
      <c r="F27" s="4160"/>
      <c r="G27" s="4161"/>
      <c r="H27" s="4160"/>
      <c r="I27" s="4161"/>
      <c r="J27" s="4166"/>
      <c r="K27" s="4167"/>
    </row>
    <row r="28" spans="1:11" ht="20.25" customHeight="1">
      <c r="A28" s="4168"/>
      <c r="B28" s="4169"/>
      <c r="C28" s="4175"/>
      <c r="D28" s="4175"/>
      <c r="E28" s="4178"/>
      <c r="F28" s="4162"/>
      <c r="G28" s="4163"/>
      <c r="H28" s="4162"/>
      <c r="I28" s="4163"/>
      <c r="J28" s="4168"/>
      <c r="K28" s="4169"/>
    </row>
    <row r="29" spans="1:11" ht="20.25" customHeight="1">
      <c r="A29" s="4164"/>
      <c r="B29" s="4165"/>
      <c r="C29" s="4173"/>
      <c r="D29" s="4173"/>
      <c r="E29" s="4176"/>
      <c r="F29" s="4158"/>
      <c r="G29" s="4159"/>
      <c r="H29" s="4158"/>
      <c r="I29" s="4159"/>
      <c r="J29" s="4164"/>
      <c r="K29" s="4165"/>
    </row>
    <row r="30" spans="1:11" ht="20.25" customHeight="1">
      <c r="A30" s="4166"/>
      <c r="B30" s="4167"/>
      <c r="C30" s="4174"/>
      <c r="D30" s="4174"/>
      <c r="E30" s="4177"/>
      <c r="F30" s="4160"/>
      <c r="G30" s="4161"/>
      <c r="H30" s="4160"/>
      <c r="I30" s="4161"/>
      <c r="J30" s="4166"/>
      <c r="K30" s="4167"/>
    </row>
    <row r="31" spans="1:11" ht="20.25" customHeight="1">
      <c r="A31" s="4168"/>
      <c r="B31" s="4169"/>
      <c r="C31" s="4175"/>
      <c r="D31" s="4175"/>
      <c r="E31" s="4178"/>
      <c r="F31" s="4162"/>
      <c r="G31" s="4163"/>
      <c r="H31" s="4162"/>
      <c r="I31" s="4163"/>
      <c r="J31" s="4168"/>
      <c r="K31" s="4169"/>
    </row>
    <row r="32" spans="1:11" ht="20.25" customHeight="1">
      <c r="A32" s="4164"/>
      <c r="B32" s="4165"/>
      <c r="C32" s="4173"/>
      <c r="D32" s="4173"/>
      <c r="E32" s="4176"/>
      <c r="F32" s="4158"/>
      <c r="G32" s="4159"/>
      <c r="H32" s="4158"/>
      <c r="I32" s="4159"/>
      <c r="J32" s="4164"/>
      <c r="K32" s="4165"/>
    </row>
    <row r="33" spans="1:11" ht="20.25" customHeight="1">
      <c r="A33" s="4166"/>
      <c r="B33" s="4167"/>
      <c r="C33" s="4174"/>
      <c r="D33" s="4174"/>
      <c r="E33" s="4177"/>
      <c r="F33" s="4160"/>
      <c r="G33" s="4161"/>
      <c r="H33" s="4160"/>
      <c r="I33" s="4161"/>
      <c r="J33" s="4166"/>
      <c r="K33" s="4167"/>
    </row>
    <row r="34" spans="1:11" ht="20.25" customHeight="1">
      <c r="A34" s="4168"/>
      <c r="B34" s="4169"/>
      <c r="C34" s="4175"/>
      <c r="D34" s="4175"/>
      <c r="E34" s="4178"/>
      <c r="F34" s="4162"/>
      <c r="G34" s="4163"/>
      <c r="H34" s="4162"/>
      <c r="I34" s="4163"/>
      <c r="J34" s="4168"/>
      <c r="K34" s="4169"/>
    </row>
    <row r="35" spans="1:11" ht="20.25" customHeight="1">
      <c r="A35" s="4164"/>
      <c r="B35" s="4165"/>
      <c r="C35" s="4173"/>
      <c r="D35" s="4173"/>
      <c r="E35" s="4176"/>
      <c r="F35" s="4158"/>
      <c r="G35" s="4159"/>
      <c r="H35" s="4158"/>
      <c r="I35" s="4159"/>
      <c r="J35" s="4164"/>
      <c r="K35" s="4165"/>
    </row>
    <row r="36" spans="1:11" ht="20.25" customHeight="1">
      <c r="A36" s="4166"/>
      <c r="B36" s="4167"/>
      <c r="C36" s="4174"/>
      <c r="D36" s="4174"/>
      <c r="E36" s="4177"/>
      <c r="F36" s="4160"/>
      <c r="G36" s="4161"/>
      <c r="H36" s="4160"/>
      <c r="I36" s="4161"/>
      <c r="J36" s="4166"/>
      <c r="K36" s="4167"/>
    </row>
    <row r="37" spans="1:11" ht="20.25" customHeight="1">
      <c r="A37" s="4168"/>
      <c r="B37" s="4169"/>
      <c r="C37" s="4175"/>
      <c r="D37" s="4175"/>
      <c r="E37" s="4178"/>
      <c r="F37" s="4162"/>
      <c r="G37" s="4163"/>
      <c r="H37" s="4162"/>
      <c r="I37" s="4163"/>
      <c r="J37" s="4168"/>
      <c r="K37" s="4169"/>
    </row>
    <row r="38" spans="1:11" ht="20.25" customHeight="1">
      <c r="A38" s="4164"/>
      <c r="B38" s="4165"/>
      <c r="C38" s="4173"/>
      <c r="D38" s="4173"/>
      <c r="E38" s="4176"/>
      <c r="F38" s="4158"/>
      <c r="G38" s="4159"/>
      <c r="H38" s="4158"/>
      <c r="I38" s="4159"/>
      <c r="J38" s="4164"/>
      <c r="K38" s="4165"/>
    </row>
    <row r="39" spans="1:11" ht="20.25" customHeight="1">
      <c r="A39" s="4166"/>
      <c r="B39" s="4167"/>
      <c r="C39" s="4174"/>
      <c r="D39" s="4174"/>
      <c r="E39" s="4177"/>
      <c r="F39" s="4160"/>
      <c r="G39" s="4161"/>
      <c r="H39" s="4160"/>
      <c r="I39" s="4161"/>
      <c r="J39" s="4166"/>
      <c r="K39" s="4167"/>
    </row>
    <row r="40" spans="1:11" ht="20.25" customHeight="1">
      <c r="A40" s="4168"/>
      <c r="B40" s="4169"/>
      <c r="C40" s="4175"/>
      <c r="D40" s="4175"/>
      <c r="E40" s="4178"/>
      <c r="F40" s="4162"/>
      <c r="G40" s="4163"/>
      <c r="H40" s="4162"/>
      <c r="I40" s="4163"/>
      <c r="J40" s="4168"/>
      <c r="K40" s="4169"/>
    </row>
    <row r="41" spans="1:11" ht="20.25" customHeight="1">
      <c r="A41" s="4164"/>
      <c r="B41" s="4165"/>
      <c r="C41" s="4173"/>
      <c r="D41" s="4173"/>
      <c r="E41" s="4176"/>
      <c r="F41" s="4158"/>
      <c r="G41" s="4159"/>
      <c r="H41" s="4158"/>
      <c r="I41" s="4159"/>
      <c r="J41" s="4164"/>
      <c r="K41" s="4165"/>
    </row>
    <row r="42" spans="1:11" ht="20.25" customHeight="1">
      <c r="A42" s="4166"/>
      <c r="B42" s="4167"/>
      <c r="C42" s="4174"/>
      <c r="D42" s="4174"/>
      <c r="E42" s="4177"/>
      <c r="F42" s="4160"/>
      <c r="G42" s="4161"/>
      <c r="H42" s="4160"/>
      <c r="I42" s="4161"/>
      <c r="J42" s="4166"/>
      <c r="K42" s="4167"/>
    </row>
    <row r="43" spans="1:11" ht="20.25" customHeight="1">
      <c r="A43" s="4168"/>
      <c r="B43" s="4169"/>
      <c r="C43" s="4175"/>
      <c r="D43" s="4175"/>
      <c r="E43" s="4178"/>
      <c r="F43" s="4162"/>
      <c r="G43" s="4163"/>
      <c r="H43" s="4162"/>
      <c r="I43" s="4163"/>
      <c r="J43" s="4168"/>
      <c r="K43" s="4169"/>
    </row>
    <row r="44" spans="1:11">
      <c r="A44" s="102"/>
      <c r="B44" s="102"/>
      <c r="C44" s="102"/>
      <c r="D44" s="102"/>
      <c r="E44" s="102"/>
      <c r="F44" s="102"/>
      <c r="G44" s="102"/>
      <c r="H44" s="102"/>
      <c r="I44" s="102"/>
      <c r="J44" s="102"/>
      <c r="K44" s="102"/>
    </row>
  </sheetData>
  <mergeCells count="66">
    <mergeCell ref="H38:I40"/>
    <mergeCell ref="J38:K40"/>
    <mergeCell ref="A41:B43"/>
    <mergeCell ref="C41:C43"/>
    <mergeCell ref="D41:D43"/>
    <mergeCell ref="E41:E43"/>
    <mergeCell ref="F41:G43"/>
    <mergeCell ref="H41:I43"/>
    <mergeCell ref="J41:K43"/>
    <mergeCell ref="A38:B40"/>
    <mergeCell ref="C38:C40"/>
    <mergeCell ref="D38:D40"/>
    <mergeCell ref="E38:E40"/>
    <mergeCell ref="F38:G40"/>
    <mergeCell ref="F32:G34"/>
    <mergeCell ref="H32:I34"/>
    <mergeCell ref="J32:K34"/>
    <mergeCell ref="A35:B37"/>
    <mergeCell ref="C35:C37"/>
    <mergeCell ref="D35:D37"/>
    <mergeCell ref="E35:E37"/>
    <mergeCell ref="F35:G37"/>
    <mergeCell ref="H35:I37"/>
    <mergeCell ref="J35:K37"/>
    <mergeCell ref="A32:B34"/>
    <mergeCell ref="C32:C34"/>
    <mergeCell ref="D32:D34"/>
    <mergeCell ref="E32:E34"/>
    <mergeCell ref="F26:G28"/>
    <mergeCell ref="H26:I28"/>
    <mergeCell ref="J26:K28"/>
    <mergeCell ref="A29:B31"/>
    <mergeCell ref="C29:C31"/>
    <mergeCell ref="D29:D31"/>
    <mergeCell ref="E29:E31"/>
    <mergeCell ref="F29:G31"/>
    <mergeCell ref="H29:I31"/>
    <mergeCell ref="J29:K31"/>
    <mergeCell ref="A26:B28"/>
    <mergeCell ref="C26:C28"/>
    <mergeCell ref="D26:D28"/>
    <mergeCell ref="E26:E28"/>
    <mergeCell ref="H23:I25"/>
    <mergeCell ref="J23:K25"/>
    <mergeCell ref="E21:I21"/>
    <mergeCell ref="A23:B25"/>
    <mergeCell ref="C23:C25"/>
    <mergeCell ref="D23:D25"/>
    <mergeCell ref="E23:E25"/>
    <mergeCell ref="F23:G25"/>
    <mergeCell ref="A2:K2"/>
    <mergeCell ref="A7:D7"/>
    <mergeCell ref="I8:K8"/>
    <mergeCell ref="H10:K11"/>
    <mergeCell ref="F22:G22"/>
    <mergeCell ref="H22:I22"/>
    <mergeCell ref="A21:B22"/>
    <mergeCell ref="H12:K12"/>
    <mergeCell ref="H13:J13"/>
    <mergeCell ref="H14:J14"/>
    <mergeCell ref="B20:G20"/>
    <mergeCell ref="H20:I20"/>
    <mergeCell ref="J20:K20"/>
    <mergeCell ref="C21:C22"/>
    <mergeCell ref="D21:D22"/>
    <mergeCell ref="J21:K22"/>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L52"/>
  <sheetViews>
    <sheetView view="pageBreakPreview" zoomScale="80" zoomScaleNormal="95" zoomScaleSheetLayoutView="80" workbookViewId="0">
      <selection activeCell="J6" sqref="J6"/>
    </sheetView>
  </sheetViews>
  <sheetFormatPr defaultColWidth="9" defaultRowHeight="13.2"/>
  <cols>
    <col min="1" max="1" width="11.33203125" style="37" customWidth="1"/>
    <col min="2" max="2" width="3.88671875" style="37" customWidth="1"/>
    <col min="3" max="3" width="10.109375" style="37" customWidth="1"/>
    <col min="4" max="4" width="5.88671875" style="37" customWidth="1"/>
    <col min="5" max="6" width="10.88671875" style="37" customWidth="1"/>
    <col min="7" max="7" width="3.88671875" style="37" customWidth="1"/>
    <col min="8" max="8" width="6.88671875" style="37" customWidth="1"/>
    <col min="9" max="9" width="3.6640625" style="37" customWidth="1"/>
    <col min="10" max="10" width="13.109375" style="37" customWidth="1"/>
    <col min="11" max="11" width="4.88671875" style="37" customWidth="1"/>
    <col min="12" max="12" width="24.88671875" style="37" customWidth="1"/>
    <col min="13" max="16384" width="9" style="37"/>
  </cols>
  <sheetData>
    <row r="1" spans="1:11">
      <c r="A1" s="103"/>
      <c r="B1" s="103"/>
      <c r="C1" s="103"/>
      <c r="D1" s="103"/>
      <c r="E1" s="103"/>
      <c r="F1" s="103"/>
      <c r="G1" s="103"/>
      <c r="H1" s="103"/>
      <c r="I1" s="103"/>
      <c r="J1" s="103"/>
      <c r="K1" s="103"/>
    </row>
    <row r="2" spans="1:11" ht="19.2">
      <c r="A2" s="4207" t="s">
        <v>233</v>
      </c>
      <c r="B2" s="4207"/>
      <c r="C2" s="4207"/>
      <c r="D2" s="4207"/>
      <c r="E2" s="4207"/>
      <c r="F2" s="4207"/>
      <c r="G2" s="4207"/>
      <c r="H2" s="4207"/>
      <c r="I2" s="4207"/>
      <c r="J2" s="4207"/>
      <c r="K2" s="4207"/>
    </row>
    <row r="3" spans="1:11">
      <c r="A3" s="103"/>
      <c r="B3" s="103"/>
      <c r="C3" s="103"/>
      <c r="D3" s="103"/>
      <c r="E3" s="103"/>
      <c r="F3" s="103"/>
      <c r="G3" s="103"/>
      <c r="H3" s="103"/>
      <c r="I3" s="103"/>
      <c r="J3" s="103"/>
      <c r="K3" s="103"/>
    </row>
    <row r="4" spans="1:11">
      <c r="A4" s="103"/>
      <c r="B4" s="103"/>
      <c r="C4" s="103"/>
      <c r="D4" s="103"/>
      <c r="E4" s="103"/>
      <c r="F4" s="103"/>
      <c r="G4" s="103"/>
      <c r="H4" s="103"/>
      <c r="I4" s="104" t="s">
        <v>167</v>
      </c>
      <c r="J4" s="4208">
        <v>45413</v>
      </c>
      <c r="K4" s="4208"/>
    </row>
    <row r="5" spans="1:11">
      <c r="A5" s="103"/>
      <c r="B5" s="103"/>
      <c r="C5" s="103"/>
      <c r="D5" s="103"/>
      <c r="E5" s="103"/>
      <c r="F5" s="103"/>
      <c r="G5" s="103"/>
      <c r="H5" s="103"/>
      <c r="I5" s="103"/>
      <c r="J5" s="103"/>
      <c r="K5" s="103"/>
    </row>
    <row r="6" spans="1:11">
      <c r="A6" s="98"/>
      <c r="B6" s="103"/>
      <c r="C6" s="103"/>
      <c r="D6" s="103"/>
      <c r="E6" s="103"/>
      <c r="F6" s="103"/>
      <c r="G6" s="103"/>
      <c r="H6" s="103"/>
      <c r="I6" s="103"/>
      <c r="J6" s="103"/>
      <c r="K6" s="103"/>
    </row>
    <row r="7" spans="1:11">
      <c r="A7" s="634" t="str">
        <f>入力シート!C5</f>
        <v>久留米市長</v>
      </c>
      <c r="B7" s="171"/>
      <c r="C7" s="171"/>
      <c r="D7" s="171"/>
      <c r="E7" s="103"/>
      <c r="F7" s="103"/>
      <c r="G7" s="103"/>
      <c r="I7" s="134"/>
      <c r="J7" s="134"/>
      <c r="K7" s="134"/>
    </row>
    <row r="8" spans="1:11">
      <c r="A8" s="103"/>
      <c r="B8" s="103"/>
      <c r="C8" s="103"/>
      <c r="D8" s="103"/>
      <c r="E8" s="103"/>
      <c r="F8" s="103"/>
      <c r="G8" s="139" t="s">
        <v>274</v>
      </c>
      <c r="H8" s="4225" t="str">
        <f>入力シート!C25</f>
        <v>久留米市〇〇町１２３</v>
      </c>
      <c r="I8" s="4140"/>
      <c r="J8" s="4140"/>
      <c r="K8" s="4140"/>
    </row>
    <row r="9" spans="1:11">
      <c r="A9" s="103"/>
      <c r="B9" s="103"/>
      <c r="C9" s="103"/>
      <c r="D9" s="103"/>
      <c r="E9" s="103"/>
      <c r="F9" s="100"/>
      <c r="G9" s="103"/>
      <c r="H9" s="4140"/>
      <c r="I9" s="4140"/>
      <c r="J9" s="4140"/>
      <c r="K9" s="4140"/>
    </row>
    <row r="10" spans="1:11">
      <c r="A10" s="103"/>
      <c r="B10" s="103"/>
      <c r="C10" s="103"/>
      <c r="D10" s="103"/>
      <c r="E10" s="103"/>
      <c r="F10" s="100"/>
      <c r="G10" s="103"/>
      <c r="H10" s="4226" t="str">
        <f>入力シート!C26</f>
        <v>(株）○○○○建設</v>
      </c>
      <c r="I10" s="4148"/>
      <c r="J10" s="4148"/>
      <c r="K10" s="4148"/>
    </row>
    <row r="11" spans="1:11">
      <c r="A11" s="103"/>
      <c r="B11" s="103"/>
      <c r="C11" s="103"/>
      <c r="D11" s="103"/>
      <c r="E11" s="103"/>
      <c r="F11" s="103"/>
      <c r="G11" s="140" t="s">
        <v>226</v>
      </c>
      <c r="H11" s="4226" t="str">
        <f>入力シート!C27</f>
        <v>代表取締役　久留米一郎</v>
      </c>
      <c r="I11" s="4148"/>
      <c r="J11" s="4148"/>
      <c r="K11" s="133"/>
    </row>
    <row r="12" spans="1:11">
      <c r="A12" s="103"/>
      <c r="B12" s="103"/>
      <c r="C12" s="103"/>
      <c r="D12" s="103"/>
      <c r="E12" s="103"/>
      <c r="F12" s="103"/>
      <c r="G12" s="140" t="s">
        <v>234</v>
      </c>
      <c r="H12" s="4147" t="str">
        <f>入力シート!C16</f>
        <v>久留米次郎</v>
      </c>
      <c r="I12" s="4148"/>
      <c r="J12" s="4148"/>
      <c r="K12" s="133"/>
    </row>
    <row r="13" spans="1:11">
      <c r="A13" s="103"/>
      <c r="B13" s="103"/>
      <c r="C13" s="103"/>
      <c r="D13" s="103"/>
      <c r="E13" s="103"/>
      <c r="F13" s="103"/>
      <c r="G13" s="103"/>
      <c r="H13" s="103"/>
      <c r="I13" s="103"/>
      <c r="J13" s="103"/>
      <c r="K13" s="103"/>
    </row>
    <row r="14" spans="1:11">
      <c r="A14" s="103" t="s">
        <v>235</v>
      </c>
      <c r="B14" s="103"/>
      <c r="C14" s="103"/>
      <c r="D14" s="103"/>
      <c r="E14" s="103"/>
      <c r="F14" s="103"/>
      <c r="G14" s="103"/>
      <c r="H14" s="103"/>
      <c r="I14" s="103"/>
      <c r="J14" s="103"/>
      <c r="K14" s="103"/>
    </row>
    <row r="15" spans="1:11">
      <c r="A15" s="103"/>
      <c r="B15" s="103"/>
      <c r="C15" s="103"/>
      <c r="D15" s="103"/>
      <c r="E15" s="103"/>
      <c r="F15" s="103"/>
      <c r="G15" s="103"/>
      <c r="H15" s="103"/>
      <c r="I15" s="103"/>
      <c r="J15" s="103"/>
      <c r="K15" s="103"/>
    </row>
    <row r="16" spans="1:11">
      <c r="A16" s="105" t="s">
        <v>8</v>
      </c>
      <c r="B16" s="105"/>
      <c r="C16" s="105"/>
      <c r="D16" s="105"/>
      <c r="E16" s="105"/>
      <c r="F16" s="105"/>
      <c r="G16" s="105"/>
      <c r="H16" s="105"/>
      <c r="I16" s="105"/>
      <c r="J16" s="105"/>
      <c r="K16" s="103"/>
    </row>
    <row r="17" spans="1:12">
      <c r="A17" s="103"/>
      <c r="B17" s="103"/>
      <c r="C17" s="103"/>
      <c r="D17" s="103"/>
      <c r="E17" s="103"/>
      <c r="F17" s="103"/>
      <c r="G17" s="103"/>
      <c r="H17" s="103"/>
      <c r="I17" s="103"/>
      <c r="J17" s="103"/>
      <c r="K17" s="103"/>
    </row>
    <row r="18" spans="1:12" ht="45" customHeight="1">
      <c r="A18" s="106" t="s">
        <v>4</v>
      </c>
      <c r="B18" s="4209" t="str">
        <f>入力シート!C10</f>
        <v>○○校区道路改良工事</v>
      </c>
      <c r="C18" s="4210"/>
      <c r="D18" s="4210"/>
      <c r="E18" s="4211"/>
      <c r="F18" s="107" t="s">
        <v>169</v>
      </c>
      <c r="G18" s="108"/>
      <c r="H18" s="4212">
        <f>入力シート!C13</f>
        <v>45383</v>
      </c>
      <c r="I18" s="4213"/>
      <c r="J18" s="4213"/>
      <c r="K18" s="4214"/>
    </row>
    <row r="19" spans="1:12" ht="30" customHeight="1">
      <c r="A19" s="4217" t="s">
        <v>275</v>
      </c>
      <c r="B19" s="4218"/>
      <c r="C19" s="4221" t="s">
        <v>276</v>
      </c>
      <c r="D19" s="4221" t="s">
        <v>170</v>
      </c>
      <c r="E19" s="4219" t="s">
        <v>277</v>
      </c>
      <c r="F19" s="4223"/>
      <c r="G19" s="4223"/>
      <c r="H19" s="4220"/>
      <c r="I19" s="4217" t="s">
        <v>279</v>
      </c>
      <c r="J19" s="4224"/>
      <c r="K19" s="4218"/>
    </row>
    <row r="20" spans="1:12" ht="30" customHeight="1">
      <c r="A20" s="4219"/>
      <c r="B20" s="4220"/>
      <c r="C20" s="4222"/>
      <c r="D20" s="4222"/>
      <c r="E20" s="141" t="s">
        <v>236</v>
      </c>
      <c r="F20" s="141" t="s">
        <v>237</v>
      </c>
      <c r="G20" s="4215" t="s">
        <v>278</v>
      </c>
      <c r="H20" s="4216"/>
      <c r="I20" s="4219"/>
      <c r="J20" s="4223"/>
      <c r="K20" s="4220"/>
    </row>
    <row r="21" spans="1:12">
      <c r="A21" s="4185" t="str">
        <f>IF('304-1'!A23&gt;0,'304-1'!A23," ")</f>
        <v>高密度ポリエチレン管</v>
      </c>
      <c r="B21" s="4186"/>
      <c r="C21" s="4191" t="str">
        <f>IF('304-1'!C23&gt;0,'304-1'!C23," ")</f>
        <v>φ600</v>
      </c>
      <c r="D21" s="4191" t="str">
        <f>IF('304-1'!D23&gt;0,'304-1'!D23," ")</f>
        <v>ｍ</v>
      </c>
      <c r="E21" s="4194">
        <f>IF('304-1'!H23&gt;0,'304-1'!H23," ")</f>
        <v>16</v>
      </c>
      <c r="F21" s="4195">
        <v>16</v>
      </c>
      <c r="G21" s="4198">
        <f>IF(L22=0,E21-F21," ")</f>
        <v>0</v>
      </c>
      <c r="H21" s="4199"/>
      <c r="I21" s="4204"/>
      <c r="J21" s="4205"/>
      <c r="K21" s="4206"/>
    </row>
    <row r="22" spans="1:12">
      <c r="A22" s="4187"/>
      <c r="B22" s="4188"/>
      <c r="C22" s="4192"/>
      <c r="D22" s="4192"/>
      <c r="E22" s="4192"/>
      <c r="F22" s="4196"/>
      <c r="G22" s="4200"/>
      <c r="H22" s="4201"/>
      <c r="I22" s="4179"/>
      <c r="J22" s="4180"/>
      <c r="K22" s="4181"/>
      <c r="L22" s="37">
        <f>IF(E21=" ",1,0)</f>
        <v>0</v>
      </c>
    </row>
    <row r="23" spans="1:12">
      <c r="A23" s="4189"/>
      <c r="B23" s="4190"/>
      <c r="C23" s="4193"/>
      <c r="D23" s="4193"/>
      <c r="E23" s="4193"/>
      <c r="F23" s="4197"/>
      <c r="G23" s="4202"/>
      <c r="H23" s="4203"/>
      <c r="I23" s="4182"/>
      <c r="J23" s="4183"/>
      <c r="K23" s="4184"/>
    </row>
    <row r="24" spans="1:12">
      <c r="A24" s="4185" t="str">
        <f>IF('304-1'!A26&gt;0,'304-1'!A26," ")</f>
        <v xml:space="preserve"> </v>
      </c>
      <c r="B24" s="4186"/>
      <c r="C24" s="4191" t="str">
        <f>IF('304-1'!C26&gt;0,'304-1'!C26," ")</f>
        <v xml:space="preserve"> </v>
      </c>
      <c r="D24" s="4191" t="str">
        <f>IF('304-1'!D26&gt;0,'304-1'!D26," ")</f>
        <v xml:space="preserve"> </v>
      </c>
      <c r="E24" s="4194" t="str">
        <f>IF('304-1'!H26&gt;0,'304-1'!H26," ")</f>
        <v xml:space="preserve"> </v>
      </c>
      <c r="F24" s="4195"/>
      <c r="G24" s="4198" t="str">
        <f t="shared" ref="G24" si="0">IF(L25=0,E24-F24," ")</f>
        <v xml:space="preserve"> </v>
      </c>
      <c r="H24" s="4199"/>
      <c r="I24" s="4204"/>
      <c r="J24" s="4205"/>
      <c r="K24" s="4206"/>
    </row>
    <row r="25" spans="1:12">
      <c r="A25" s="4187"/>
      <c r="B25" s="4188"/>
      <c r="C25" s="4192"/>
      <c r="D25" s="4192"/>
      <c r="E25" s="4192"/>
      <c r="F25" s="4196"/>
      <c r="G25" s="4200"/>
      <c r="H25" s="4201"/>
      <c r="I25" s="4179"/>
      <c r="J25" s="4180"/>
      <c r="K25" s="4181"/>
      <c r="L25" s="37">
        <f>IF(E24=" ",1,0)</f>
        <v>1</v>
      </c>
    </row>
    <row r="26" spans="1:12">
      <c r="A26" s="4189"/>
      <c r="B26" s="4190"/>
      <c r="C26" s="4193"/>
      <c r="D26" s="4193"/>
      <c r="E26" s="4193"/>
      <c r="F26" s="4197"/>
      <c r="G26" s="4202"/>
      <c r="H26" s="4203"/>
      <c r="I26" s="4182"/>
      <c r="J26" s="4183"/>
      <c r="K26" s="4184"/>
    </row>
    <row r="27" spans="1:12">
      <c r="A27" s="4185" t="str">
        <f>IF('304-1'!A29&gt;0,'304-1'!A29," ")</f>
        <v xml:space="preserve"> </v>
      </c>
      <c r="B27" s="4186"/>
      <c r="C27" s="4191" t="str">
        <f>IF('304-1'!C29&gt;0,'304-1'!C29," ")</f>
        <v xml:space="preserve"> </v>
      </c>
      <c r="D27" s="4191" t="str">
        <f>IF('304-1'!D29&gt;0,'304-1'!D29," ")</f>
        <v xml:space="preserve"> </v>
      </c>
      <c r="E27" s="4194" t="str">
        <f>IF('304-1'!H29&gt;0,'304-1'!H29," ")</f>
        <v xml:space="preserve"> </v>
      </c>
      <c r="F27" s="4195"/>
      <c r="G27" s="4198" t="str">
        <f t="shared" ref="G27" si="1">IF(L28=0,E27-F27," ")</f>
        <v xml:space="preserve"> </v>
      </c>
      <c r="H27" s="4199"/>
      <c r="I27" s="4204"/>
      <c r="J27" s="4205"/>
      <c r="K27" s="4206"/>
    </row>
    <row r="28" spans="1:12">
      <c r="A28" s="4187"/>
      <c r="B28" s="4188"/>
      <c r="C28" s="4192"/>
      <c r="D28" s="4192"/>
      <c r="E28" s="4192"/>
      <c r="F28" s="4196"/>
      <c r="G28" s="4200"/>
      <c r="H28" s="4201"/>
      <c r="I28" s="4179"/>
      <c r="J28" s="4180"/>
      <c r="K28" s="4181"/>
      <c r="L28" s="37">
        <f>IF(E27=" ",1,0)</f>
        <v>1</v>
      </c>
    </row>
    <row r="29" spans="1:12">
      <c r="A29" s="4189"/>
      <c r="B29" s="4190"/>
      <c r="C29" s="4193"/>
      <c r="D29" s="4193"/>
      <c r="E29" s="4193"/>
      <c r="F29" s="4197"/>
      <c r="G29" s="4202"/>
      <c r="H29" s="4203"/>
      <c r="I29" s="4182"/>
      <c r="J29" s="4183"/>
      <c r="K29" s="4184"/>
    </row>
    <row r="30" spans="1:12">
      <c r="A30" s="4185" t="str">
        <f>IF('304-1'!A32&gt;0,'304-1'!A32," ")</f>
        <v xml:space="preserve"> </v>
      </c>
      <c r="B30" s="4186"/>
      <c r="C30" s="4191" t="str">
        <f>IF('304-1'!C32&gt;0,'304-1'!C32," ")</f>
        <v xml:space="preserve"> </v>
      </c>
      <c r="D30" s="4191" t="str">
        <f>IF('304-1'!D32&gt;0,'304-1'!D32," ")</f>
        <v xml:space="preserve"> </v>
      </c>
      <c r="E30" s="4194" t="str">
        <f>IF('304-1'!H32&gt;0,'304-1'!H32," ")</f>
        <v xml:space="preserve"> </v>
      </c>
      <c r="F30" s="4195"/>
      <c r="G30" s="4198" t="str">
        <f t="shared" ref="G30" si="2">IF(L31=0,E30-F30," ")</f>
        <v xml:space="preserve"> </v>
      </c>
      <c r="H30" s="4199"/>
      <c r="I30" s="4204"/>
      <c r="J30" s="4205"/>
      <c r="K30" s="4206"/>
    </row>
    <row r="31" spans="1:12">
      <c r="A31" s="4187"/>
      <c r="B31" s="4188"/>
      <c r="C31" s="4192"/>
      <c r="D31" s="4192"/>
      <c r="E31" s="4192"/>
      <c r="F31" s="4196"/>
      <c r="G31" s="4200"/>
      <c r="H31" s="4201"/>
      <c r="I31" s="4179"/>
      <c r="J31" s="4180"/>
      <c r="K31" s="4181"/>
      <c r="L31" s="37">
        <f>IF(E30=" ",1,0)</f>
        <v>1</v>
      </c>
    </row>
    <row r="32" spans="1:12">
      <c r="A32" s="4189"/>
      <c r="B32" s="4190"/>
      <c r="C32" s="4193"/>
      <c r="D32" s="4193"/>
      <c r="E32" s="4193"/>
      <c r="F32" s="4197"/>
      <c r="G32" s="4202"/>
      <c r="H32" s="4203"/>
      <c r="I32" s="4182"/>
      <c r="J32" s="4183"/>
      <c r="K32" s="4184"/>
    </row>
    <row r="33" spans="1:12">
      <c r="A33" s="4185" t="str">
        <f>IF('304-1'!A35&gt;0,'304-1'!A35," ")</f>
        <v xml:space="preserve"> </v>
      </c>
      <c r="B33" s="4186"/>
      <c r="C33" s="4191" t="str">
        <f>IF('304-1'!C35&gt;0,'304-1'!C35," ")</f>
        <v xml:space="preserve"> </v>
      </c>
      <c r="D33" s="4191" t="str">
        <f>IF('304-1'!D35&gt;0,'304-1'!D35," ")</f>
        <v xml:space="preserve"> </v>
      </c>
      <c r="E33" s="4194" t="str">
        <f>IF('304-1'!H35&gt;0,'304-1'!H35," ")</f>
        <v xml:space="preserve"> </v>
      </c>
      <c r="F33" s="4195"/>
      <c r="G33" s="4198" t="str">
        <f t="shared" ref="G33" si="3">IF(L34=0,E33-F33," ")</f>
        <v xml:space="preserve"> </v>
      </c>
      <c r="H33" s="4199"/>
      <c r="I33" s="4204"/>
      <c r="J33" s="4205"/>
      <c r="K33" s="4206"/>
    </row>
    <row r="34" spans="1:12">
      <c r="A34" s="4187"/>
      <c r="B34" s="4188"/>
      <c r="C34" s="4192"/>
      <c r="D34" s="4192"/>
      <c r="E34" s="4192"/>
      <c r="F34" s="4196"/>
      <c r="G34" s="4200"/>
      <c r="H34" s="4201"/>
      <c r="I34" s="4179"/>
      <c r="J34" s="4180"/>
      <c r="K34" s="4181"/>
      <c r="L34" s="37">
        <f>IF(E33=" ",1,0)</f>
        <v>1</v>
      </c>
    </row>
    <row r="35" spans="1:12">
      <c r="A35" s="4189"/>
      <c r="B35" s="4190"/>
      <c r="C35" s="4193"/>
      <c r="D35" s="4193"/>
      <c r="E35" s="4193"/>
      <c r="F35" s="4197"/>
      <c r="G35" s="4202"/>
      <c r="H35" s="4203"/>
      <c r="I35" s="4182"/>
      <c r="J35" s="4183"/>
      <c r="K35" s="4184"/>
    </row>
    <row r="36" spans="1:12">
      <c r="A36" s="4185" t="str">
        <f>IF('304-1'!A38&gt;0,'304-1'!A38," ")</f>
        <v xml:space="preserve"> </v>
      </c>
      <c r="B36" s="4186"/>
      <c r="C36" s="4191" t="str">
        <f>IF('304-1'!C38&gt;0,'304-1'!C38," ")</f>
        <v xml:space="preserve"> </v>
      </c>
      <c r="D36" s="4191" t="str">
        <f>IF('304-1'!D38&gt;0,'304-1'!D38," ")</f>
        <v xml:space="preserve"> </v>
      </c>
      <c r="E36" s="4194" t="str">
        <f>IF('304-1'!H38&gt;0,'304-1'!H38," ")</f>
        <v xml:space="preserve"> </v>
      </c>
      <c r="F36" s="4195"/>
      <c r="G36" s="4198" t="str">
        <f t="shared" ref="G36" si="4">IF(L37=0,E36-F36," ")</f>
        <v xml:space="preserve"> </v>
      </c>
      <c r="H36" s="4199"/>
      <c r="I36" s="4204"/>
      <c r="J36" s="4205"/>
      <c r="K36" s="4206"/>
    </row>
    <row r="37" spans="1:12">
      <c r="A37" s="4187"/>
      <c r="B37" s="4188"/>
      <c r="C37" s="4192"/>
      <c r="D37" s="4192"/>
      <c r="E37" s="4192"/>
      <c r="F37" s="4196"/>
      <c r="G37" s="4200"/>
      <c r="H37" s="4201"/>
      <c r="I37" s="4179"/>
      <c r="J37" s="4180"/>
      <c r="K37" s="4181"/>
      <c r="L37" s="37">
        <f>IF(E36=" ",1,0)</f>
        <v>1</v>
      </c>
    </row>
    <row r="38" spans="1:12">
      <c r="A38" s="4189"/>
      <c r="B38" s="4190"/>
      <c r="C38" s="4193"/>
      <c r="D38" s="4193"/>
      <c r="E38" s="4193"/>
      <c r="F38" s="4197"/>
      <c r="G38" s="4202"/>
      <c r="H38" s="4203"/>
      <c r="I38" s="4182"/>
      <c r="J38" s="4183"/>
      <c r="K38" s="4184"/>
    </row>
    <row r="39" spans="1:12">
      <c r="A39" s="4185" t="str">
        <f>IF('304-1'!A41&gt;0,'304-1'!A41," ")</f>
        <v xml:space="preserve"> </v>
      </c>
      <c r="B39" s="4186"/>
      <c r="C39" s="4191" t="str">
        <f>IF('304-1'!C41&gt;0,'304-1'!C41," ")</f>
        <v xml:space="preserve"> </v>
      </c>
      <c r="D39" s="4191" t="str">
        <f>IF('304-1'!D41&gt;0,'304-1'!D41," ")</f>
        <v xml:space="preserve"> </v>
      </c>
      <c r="E39" s="4194" t="str">
        <f>IF('304-1'!H41&gt;0,'304-1'!H41," ")</f>
        <v xml:space="preserve"> </v>
      </c>
      <c r="F39" s="4195"/>
      <c r="G39" s="4198" t="str">
        <f t="shared" ref="G39" si="5">IF(L40=0,E39-F39," ")</f>
        <v xml:space="preserve"> </v>
      </c>
      <c r="H39" s="4199"/>
      <c r="I39" s="4204"/>
      <c r="J39" s="4205"/>
      <c r="K39" s="4206"/>
    </row>
    <row r="40" spans="1:12">
      <c r="A40" s="4187"/>
      <c r="B40" s="4188"/>
      <c r="C40" s="4192"/>
      <c r="D40" s="4192"/>
      <c r="E40" s="4192"/>
      <c r="F40" s="4196"/>
      <c r="G40" s="4200"/>
      <c r="H40" s="4201"/>
      <c r="I40" s="4179"/>
      <c r="J40" s="4180"/>
      <c r="K40" s="4181"/>
      <c r="L40" s="37">
        <f>IF(E39=" ",1,0)</f>
        <v>1</v>
      </c>
    </row>
    <row r="41" spans="1:12">
      <c r="A41" s="4189"/>
      <c r="B41" s="4190"/>
      <c r="C41" s="4193"/>
      <c r="D41" s="4193"/>
      <c r="E41" s="4193"/>
      <c r="F41" s="4197"/>
      <c r="G41" s="4202"/>
      <c r="H41" s="4203"/>
      <c r="I41" s="4182"/>
      <c r="J41" s="4183"/>
      <c r="K41" s="4184"/>
    </row>
    <row r="42" spans="1:12">
      <c r="A42" s="109" t="s">
        <v>238</v>
      </c>
      <c r="B42" s="103"/>
      <c r="C42" s="103"/>
      <c r="D42" s="103"/>
      <c r="E42" s="103"/>
      <c r="F42" s="103"/>
      <c r="G42" s="103"/>
      <c r="H42" s="103"/>
      <c r="I42" s="103"/>
      <c r="J42" s="4232" t="s">
        <v>239</v>
      </c>
      <c r="K42" s="4233"/>
    </row>
    <row r="43" spans="1:12">
      <c r="A43" s="109"/>
      <c r="B43" s="103" t="s">
        <v>281</v>
      </c>
      <c r="C43" s="103"/>
      <c r="D43" s="103"/>
      <c r="E43" s="103"/>
      <c r="F43" s="103"/>
      <c r="G43" s="103"/>
      <c r="H43" s="103"/>
      <c r="I43" s="103"/>
      <c r="J43" s="4227"/>
      <c r="K43" s="4228"/>
    </row>
    <row r="44" spans="1:12">
      <c r="A44" s="135" t="s">
        <v>240</v>
      </c>
      <c r="B44" s="103" t="s">
        <v>282</v>
      </c>
      <c r="C44" s="103"/>
      <c r="D44" s="103"/>
      <c r="E44" s="103"/>
      <c r="F44" s="103"/>
      <c r="G44" s="103"/>
      <c r="H44" s="103"/>
      <c r="I44" s="103"/>
      <c r="J44" s="4234"/>
      <c r="K44" s="4235"/>
    </row>
    <row r="45" spans="1:12">
      <c r="A45" s="109"/>
      <c r="B45" s="103" t="s">
        <v>241</v>
      </c>
      <c r="C45" s="103"/>
      <c r="D45" s="103"/>
      <c r="E45" s="104" t="s">
        <v>167</v>
      </c>
      <c r="F45" s="4238" t="s">
        <v>297</v>
      </c>
      <c r="G45" s="4239"/>
      <c r="H45" s="4239"/>
      <c r="I45" s="110"/>
      <c r="J45" s="4236"/>
      <c r="K45" s="4237"/>
    </row>
    <row r="46" spans="1:12">
      <c r="A46" s="135" t="s">
        <v>280</v>
      </c>
      <c r="B46" s="103"/>
      <c r="C46" s="103"/>
      <c r="D46" s="103"/>
      <c r="E46" s="103"/>
      <c r="F46" s="126"/>
      <c r="G46" s="126"/>
      <c r="H46" s="126"/>
      <c r="I46" s="110"/>
      <c r="J46" s="4227"/>
      <c r="K46" s="4228"/>
    </row>
    <row r="47" spans="1:12">
      <c r="A47" s="109"/>
      <c r="B47" s="103"/>
      <c r="C47" s="103"/>
      <c r="D47" s="103"/>
      <c r="E47" s="111" t="s">
        <v>242</v>
      </c>
      <c r="F47" s="4231"/>
      <c r="G47" s="4231"/>
      <c r="H47" s="4231"/>
      <c r="I47" s="132"/>
      <c r="J47" s="4227"/>
      <c r="K47" s="4228"/>
    </row>
    <row r="48" spans="1:12" ht="15" customHeight="1">
      <c r="A48" s="112"/>
      <c r="B48" s="113"/>
      <c r="C48" s="113"/>
      <c r="D48" s="113"/>
      <c r="E48" s="113"/>
      <c r="F48" s="113"/>
      <c r="G48" s="113"/>
      <c r="H48" s="113"/>
      <c r="I48" s="114"/>
      <c r="J48" s="4229"/>
      <c r="K48" s="4230"/>
    </row>
    <row r="49" spans="1:11">
      <c r="A49" s="115"/>
      <c r="B49" s="115"/>
      <c r="C49" s="115"/>
      <c r="D49" s="115"/>
      <c r="E49" s="115"/>
      <c r="F49" s="115"/>
      <c r="G49" s="115"/>
      <c r="H49" s="115"/>
      <c r="I49" s="115"/>
      <c r="J49" s="115"/>
      <c r="K49" s="115"/>
    </row>
    <row r="50" spans="1:11">
      <c r="A50" s="103"/>
      <c r="B50" s="103"/>
      <c r="C50" s="103"/>
      <c r="D50" s="103"/>
      <c r="E50" s="103"/>
      <c r="F50" s="103"/>
      <c r="G50" s="103"/>
      <c r="H50" s="103"/>
      <c r="I50" s="103"/>
      <c r="J50" s="103"/>
      <c r="K50" s="103"/>
    </row>
    <row r="51" spans="1:11">
      <c r="A51" s="103" t="s">
        <v>263</v>
      </c>
      <c r="B51" s="103"/>
      <c r="C51" s="103"/>
      <c r="D51" s="103"/>
      <c r="E51" s="103"/>
      <c r="F51" s="103"/>
      <c r="G51" s="103"/>
      <c r="H51" s="103"/>
      <c r="I51" s="103"/>
      <c r="J51" s="103"/>
      <c r="K51" s="103"/>
    </row>
    <row r="52" spans="1:11">
      <c r="A52" s="103" t="s">
        <v>264</v>
      </c>
      <c r="B52" s="103"/>
      <c r="C52" s="103"/>
      <c r="D52" s="103"/>
      <c r="E52" s="103"/>
      <c r="F52" s="103"/>
      <c r="G52" s="103"/>
      <c r="H52" s="103"/>
      <c r="I52" s="103"/>
      <c r="J52" s="103"/>
      <c r="K52" s="103"/>
    </row>
  </sheetData>
  <mergeCells count="82">
    <mergeCell ref="I29:K29"/>
    <mergeCell ref="A30:B32"/>
    <mergeCell ref="C30:C32"/>
    <mergeCell ref="D30:D32"/>
    <mergeCell ref="E30:E32"/>
    <mergeCell ref="F30:F32"/>
    <mergeCell ref="G30:H32"/>
    <mergeCell ref="I30:K30"/>
    <mergeCell ref="I31:K31"/>
    <mergeCell ref="I32:K32"/>
    <mergeCell ref="G27:H29"/>
    <mergeCell ref="I27:K27"/>
    <mergeCell ref="I28:K28"/>
    <mergeCell ref="J46:K48"/>
    <mergeCell ref="F47:H47"/>
    <mergeCell ref="I41:K41"/>
    <mergeCell ref="J42:K43"/>
    <mergeCell ref="J44:K45"/>
    <mergeCell ref="F45:H45"/>
    <mergeCell ref="A39:B41"/>
    <mergeCell ref="C39:C41"/>
    <mergeCell ref="D39:D41"/>
    <mergeCell ref="E39:E41"/>
    <mergeCell ref="F39:F41"/>
    <mergeCell ref="I39:K39"/>
    <mergeCell ref="I40:K40"/>
    <mergeCell ref="G39:H41"/>
    <mergeCell ref="A2:K2"/>
    <mergeCell ref="J4:K4"/>
    <mergeCell ref="B18:E18"/>
    <mergeCell ref="H18:K18"/>
    <mergeCell ref="G20:H20"/>
    <mergeCell ref="A19:B20"/>
    <mergeCell ref="C19:C20"/>
    <mergeCell ref="D19:D20"/>
    <mergeCell ref="E19:H19"/>
    <mergeCell ref="I19:K20"/>
    <mergeCell ref="H8:K9"/>
    <mergeCell ref="H10:K10"/>
    <mergeCell ref="H11:J11"/>
    <mergeCell ref="H12:J12"/>
    <mergeCell ref="I21:K21"/>
    <mergeCell ref="I22:K22"/>
    <mergeCell ref="A21:B23"/>
    <mergeCell ref="C21:C23"/>
    <mergeCell ref="D21:D23"/>
    <mergeCell ref="E21:E23"/>
    <mergeCell ref="F21:F23"/>
    <mergeCell ref="G21:H23"/>
    <mergeCell ref="I23:K23"/>
    <mergeCell ref="I24:K24"/>
    <mergeCell ref="A24:B26"/>
    <mergeCell ref="C24:C26"/>
    <mergeCell ref="D24:D26"/>
    <mergeCell ref="E24:E26"/>
    <mergeCell ref="F24:F26"/>
    <mergeCell ref="G24:H26"/>
    <mergeCell ref="I34:K34"/>
    <mergeCell ref="I25:K25"/>
    <mergeCell ref="I26:K26"/>
    <mergeCell ref="I33:K33"/>
    <mergeCell ref="A33:B35"/>
    <mergeCell ref="C33:C35"/>
    <mergeCell ref="D33:D35"/>
    <mergeCell ref="E33:E35"/>
    <mergeCell ref="I35:K35"/>
    <mergeCell ref="F33:F35"/>
    <mergeCell ref="G33:H35"/>
    <mergeCell ref="A27:B29"/>
    <mergeCell ref="C27:C29"/>
    <mergeCell ref="D27:D29"/>
    <mergeCell ref="E27:E29"/>
    <mergeCell ref="F27:F29"/>
    <mergeCell ref="I37:K37"/>
    <mergeCell ref="I38:K38"/>
    <mergeCell ref="A36:B38"/>
    <mergeCell ref="C36:C38"/>
    <mergeCell ref="D36:D38"/>
    <mergeCell ref="E36:E38"/>
    <mergeCell ref="F36:F38"/>
    <mergeCell ref="G36:H38"/>
    <mergeCell ref="I36:K36"/>
  </mergeCells>
  <phoneticPr fontId="14"/>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G35"/>
  <sheetViews>
    <sheetView view="pageBreakPreview" zoomScale="80" zoomScaleNormal="95" zoomScaleSheetLayoutView="80" workbookViewId="0">
      <selection activeCell="F4" sqref="F4"/>
    </sheetView>
  </sheetViews>
  <sheetFormatPr defaultColWidth="9" defaultRowHeight="13.2"/>
  <cols>
    <col min="1" max="1" width="23.33203125" style="37" customWidth="1"/>
    <col min="2" max="2" width="17.88671875" style="37" customWidth="1"/>
    <col min="3" max="3" width="7" style="37" customWidth="1"/>
    <col min="4" max="4" width="9.6640625" style="37" customWidth="1"/>
    <col min="5" max="5" width="8" style="37" customWidth="1"/>
    <col min="6" max="6" width="20.88671875" style="37" customWidth="1"/>
    <col min="7" max="7" width="3.6640625" style="37" customWidth="1"/>
    <col min="8" max="9" width="9" style="37" customWidth="1"/>
    <col min="10" max="16384" width="9" style="37"/>
  </cols>
  <sheetData>
    <row r="1" spans="1:7">
      <c r="A1" s="1255"/>
      <c r="B1" s="1255"/>
      <c r="C1" s="1255"/>
      <c r="D1" s="1255"/>
      <c r="E1" s="1255"/>
      <c r="F1" s="1255"/>
      <c r="G1" s="1255"/>
    </row>
    <row r="2" spans="1:7">
      <c r="A2" s="1256"/>
      <c r="B2" s="1256"/>
      <c r="C2" s="1256"/>
      <c r="D2" s="1256"/>
      <c r="E2" s="1257" t="s">
        <v>167</v>
      </c>
      <c r="F2" s="4250">
        <v>45413</v>
      </c>
      <c r="G2" s="4250"/>
    </row>
    <row r="3" spans="1:7">
      <c r="A3" s="1256"/>
      <c r="B3" s="1256"/>
      <c r="C3" s="1256"/>
      <c r="D3" s="1256"/>
      <c r="E3" s="1256"/>
      <c r="F3" s="1256"/>
      <c r="G3" s="1256"/>
    </row>
    <row r="4" spans="1:7">
      <c r="A4" s="1258"/>
      <c r="B4" s="1256"/>
      <c r="C4" s="1256"/>
      <c r="D4" s="1256"/>
      <c r="E4" s="1256"/>
      <c r="F4" s="1256"/>
      <c r="G4" s="1256"/>
    </row>
    <row r="5" spans="1:7">
      <c r="A5" s="1259" t="str">
        <f>入力シート!C5&amp;"　殿"</f>
        <v>久留米市長　殿</v>
      </c>
      <c r="B5" s="1260"/>
      <c r="C5" s="1256"/>
      <c r="D5" s="1256"/>
      <c r="E5" s="1255"/>
      <c r="F5" s="1193"/>
      <c r="G5" s="1193"/>
    </row>
    <row r="6" spans="1:7">
      <c r="A6" s="1256"/>
      <c r="B6" s="1256"/>
      <c r="C6" s="1256"/>
      <c r="D6" s="1261" t="s">
        <v>274</v>
      </c>
      <c r="E6" s="4251" t="str">
        <f>入力シート!C25</f>
        <v>久留米市〇〇町１２３</v>
      </c>
      <c r="F6" s="4252"/>
      <c r="G6" s="4252"/>
    </row>
    <row r="7" spans="1:7">
      <c r="A7" s="1256"/>
      <c r="B7" s="1256"/>
      <c r="C7" s="1256"/>
      <c r="D7" s="1262"/>
      <c r="E7" s="4252"/>
      <c r="F7" s="4252"/>
      <c r="G7" s="4252"/>
    </row>
    <row r="8" spans="1:7">
      <c r="A8" s="1256"/>
      <c r="B8" s="1256"/>
      <c r="C8" s="1263"/>
      <c r="D8" s="1256"/>
      <c r="E8" s="4253" t="str">
        <f>入力シート!C26</f>
        <v>(株）○○○○建設</v>
      </c>
      <c r="F8" s="4254"/>
      <c r="G8" s="4254"/>
    </row>
    <row r="9" spans="1:7">
      <c r="A9" s="1256"/>
      <c r="B9" s="1256"/>
      <c r="C9" s="1256"/>
      <c r="D9" s="1264" t="s">
        <v>226</v>
      </c>
      <c r="E9" s="4253" t="str">
        <f>入力シート!C27</f>
        <v>代表取締役　久留米一郎</v>
      </c>
      <c r="F9" s="4254"/>
      <c r="G9" s="1256"/>
    </row>
    <row r="10" spans="1:7">
      <c r="A10" s="1256"/>
      <c r="B10" s="1256"/>
      <c r="C10" s="1256"/>
      <c r="D10" s="1265" t="s">
        <v>244</v>
      </c>
      <c r="E10" s="4253" t="str">
        <f>入力シート!C16</f>
        <v>久留米次郎</v>
      </c>
      <c r="F10" s="4253"/>
      <c r="G10" s="1266"/>
    </row>
    <row r="11" spans="1:7">
      <c r="A11" s="1256"/>
      <c r="B11" s="1256"/>
      <c r="C11" s="1256"/>
      <c r="D11" s="1256"/>
      <c r="E11" s="1256"/>
      <c r="F11" s="1256"/>
      <c r="G11" s="1256"/>
    </row>
    <row r="12" spans="1:7" ht="19.2">
      <c r="A12" s="4244" t="s">
        <v>245</v>
      </c>
      <c r="B12" s="4244"/>
      <c r="C12" s="4244"/>
      <c r="D12" s="4244"/>
      <c r="E12" s="4244"/>
      <c r="F12" s="4244"/>
      <c r="G12" s="4244"/>
    </row>
    <row r="13" spans="1:7">
      <c r="A13" s="1256"/>
      <c r="B13" s="1256"/>
      <c r="C13" s="1256"/>
      <c r="D13" s="1256"/>
      <c r="E13" s="1256"/>
      <c r="F13" s="1256"/>
      <c r="G13" s="1256"/>
    </row>
    <row r="14" spans="1:7">
      <c r="A14" s="1267"/>
      <c r="B14" s="1267"/>
      <c r="C14" s="1267"/>
      <c r="D14" s="1267"/>
      <c r="E14" s="1267"/>
      <c r="F14" s="1256"/>
      <c r="G14" s="1256"/>
    </row>
    <row r="15" spans="1:7">
      <c r="A15" s="4245" t="str">
        <f>TEXT(入力シート!C13,"令和e年m月d日")&amp;"付けをもって請負契約を締結した"&amp;入力シート!C10&amp;"における下記の発生品を引き渡します。"</f>
        <v>令和6年4月1日付けをもって請負契約を締結した○○校区道路改良工事における下記の発生品を引き渡します。</v>
      </c>
      <c r="B15" s="4245"/>
      <c r="C15" s="4245"/>
      <c r="D15" s="4245"/>
      <c r="E15" s="4245"/>
      <c r="F15" s="4245"/>
      <c r="G15" s="4245"/>
    </row>
    <row r="16" spans="1:7">
      <c r="A16" s="4245"/>
      <c r="B16" s="4245"/>
      <c r="C16" s="4245"/>
      <c r="D16" s="4245"/>
      <c r="E16" s="4245"/>
      <c r="F16" s="4245"/>
      <c r="G16" s="4245"/>
    </row>
    <row r="17" spans="1:7">
      <c r="A17" s="4245"/>
      <c r="B17" s="4245"/>
      <c r="C17" s="4245"/>
      <c r="D17" s="4245"/>
      <c r="E17" s="4245"/>
      <c r="F17" s="4245"/>
      <c r="G17" s="4245"/>
    </row>
    <row r="18" spans="1:7">
      <c r="A18" s="1256"/>
      <c r="B18" s="1256"/>
      <c r="C18" s="1256"/>
      <c r="D18" s="1256"/>
      <c r="E18" s="1256"/>
      <c r="F18" s="1256"/>
      <c r="G18" s="1256"/>
    </row>
    <row r="19" spans="1:7">
      <c r="A19" s="4249" t="s">
        <v>8</v>
      </c>
      <c r="B19" s="4249"/>
      <c r="C19" s="4249"/>
      <c r="D19" s="4249"/>
      <c r="E19" s="4249"/>
      <c r="F19" s="4249"/>
      <c r="G19" s="4249"/>
    </row>
    <row r="20" spans="1:7" ht="13.8" thickBot="1">
      <c r="A20" s="1256"/>
      <c r="B20" s="1256"/>
      <c r="C20" s="1256"/>
      <c r="D20" s="1256"/>
      <c r="E20" s="1256"/>
      <c r="F20" s="1256"/>
      <c r="G20" s="1256"/>
    </row>
    <row r="21" spans="1:7" ht="30" customHeight="1">
      <c r="A21" s="1268" t="s">
        <v>246</v>
      </c>
      <c r="B21" s="1269" t="s">
        <v>247</v>
      </c>
      <c r="C21" s="1269" t="s">
        <v>230</v>
      </c>
      <c r="D21" s="4246" t="s">
        <v>248</v>
      </c>
      <c r="E21" s="4247"/>
      <c r="F21" s="4246" t="s">
        <v>249</v>
      </c>
      <c r="G21" s="4248"/>
    </row>
    <row r="22" spans="1:7" ht="30" customHeight="1">
      <c r="A22" s="1270" t="s">
        <v>634</v>
      </c>
      <c r="B22" s="1271" t="s">
        <v>635</v>
      </c>
      <c r="C22" s="1272" t="s">
        <v>636</v>
      </c>
      <c r="D22" s="4240">
        <v>20</v>
      </c>
      <c r="E22" s="4241"/>
      <c r="F22" s="4242"/>
      <c r="G22" s="4243"/>
    </row>
    <row r="23" spans="1:7" ht="30" customHeight="1">
      <c r="A23" s="1270"/>
      <c r="B23" s="1271"/>
      <c r="C23" s="1272"/>
      <c r="D23" s="4240"/>
      <c r="E23" s="4241"/>
      <c r="F23" s="4242"/>
      <c r="G23" s="4243"/>
    </row>
    <row r="24" spans="1:7" ht="30" customHeight="1">
      <c r="A24" s="1270"/>
      <c r="B24" s="1271"/>
      <c r="C24" s="1272"/>
      <c r="D24" s="4240"/>
      <c r="E24" s="4241"/>
      <c r="F24" s="4242"/>
      <c r="G24" s="4243"/>
    </row>
    <row r="25" spans="1:7" ht="30" customHeight="1">
      <c r="A25" s="1270"/>
      <c r="B25" s="1271"/>
      <c r="C25" s="1272"/>
      <c r="D25" s="4240"/>
      <c r="E25" s="4241"/>
      <c r="F25" s="4242"/>
      <c r="G25" s="4243"/>
    </row>
    <row r="26" spans="1:7" ht="30" customHeight="1">
      <c r="A26" s="1270"/>
      <c r="B26" s="1271"/>
      <c r="C26" s="1272"/>
      <c r="D26" s="4240"/>
      <c r="E26" s="4241"/>
      <c r="F26" s="4242"/>
      <c r="G26" s="4243"/>
    </row>
    <row r="27" spans="1:7" ht="30" customHeight="1">
      <c r="A27" s="1273"/>
      <c r="B27" s="1274"/>
      <c r="C27" s="1275"/>
      <c r="D27" s="4240"/>
      <c r="E27" s="4241"/>
      <c r="F27" s="4242"/>
      <c r="G27" s="4243"/>
    </row>
    <row r="28" spans="1:7" ht="30" customHeight="1">
      <c r="A28" s="1273"/>
      <c r="B28" s="1274"/>
      <c r="C28" s="1275"/>
      <c r="D28" s="4240"/>
      <c r="E28" s="4241"/>
      <c r="F28" s="4242"/>
      <c r="G28" s="4243"/>
    </row>
    <row r="29" spans="1:7" ht="30" customHeight="1">
      <c r="A29" s="1273"/>
      <c r="B29" s="1274"/>
      <c r="C29" s="1275"/>
      <c r="D29" s="4240"/>
      <c r="E29" s="4241"/>
      <c r="F29" s="4242"/>
      <c r="G29" s="4243"/>
    </row>
    <row r="30" spans="1:7" ht="30" customHeight="1">
      <c r="A30" s="1273"/>
      <c r="B30" s="1274"/>
      <c r="C30" s="1275"/>
      <c r="D30" s="4240"/>
      <c r="E30" s="4241"/>
      <c r="F30" s="4242"/>
      <c r="G30" s="4243"/>
    </row>
    <row r="31" spans="1:7" ht="30" customHeight="1">
      <c r="A31" s="1273"/>
      <c r="B31" s="1274"/>
      <c r="C31" s="1275"/>
      <c r="D31" s="4240"/>
      <c r="E31" s="4241"/>
      <c r="F31" s="4242"/>
      <c r="G31" s="4243"/>
    </row>
    <row r="32" spans="1:7" ht="30" customHeight="1">
      <c r="A32" s="1273"/>
      <c r="B32" s="1274"/>
      <c r="C32" s="1275"/>
      <c r="D32" s="4240"/>
      <c r="E32" s="4241"/>
      <c r="F32" s="4242"/>
      <c r="G32" s="4243"/>
    </row>
    <row r="33" spans="1:7" ht="30" customHeight="1">
      <c r="A33" s="1273"/>
      <c r="B33" s="1274"/>
      <c r="C33" s="1275"/>
      <c r="D33" s="4240"/>
      <c r="E33" s="4241"/>
      <c r="F33" s="4242"/>
      <c r="G33" s="4243"/>
    </row>
    <row r="34" spans="1:7" ht="30" customHeight="1">
      <c r="A34" s="1273"/>
      <c r="B34" s="1274"/>
      <c r="C34" s="1275"/>
      <c r="D34" s="4240"/>
      <c r="E34" s="4241"/>
      <c r="F34" s="4242"/>
      <c r="G34" s="4243"/>
    </row>
    <row r="35" spans="1:7" ht="30" customHeight="1" thickBot="1">
      <c r="A35" s="1276"/>
      <c r="B35" s="1277"/>
      <c r="C35" s="1278"/>
      <c r="D35" s="4255"/>
      <c r="E35" s="4256"/>
      <c r="F35" s="4257"/>
      <c r="G35" s="4258"/>
    </row>
  </sheetData>
  <mergeCells count="38">
    <mergeCell ref="D33:E33"/>
    <mergeCell ref="F33:G33"/>
    <mergeCell ref="D34:E34"/>
    <mergeCell ref="F34:G34"/>
    <mergeCell ref="D35:E35"/>
    <mergeCell ref="F35:G35"/>
    <mergeCell ref="D30:E30"/>
    <mergeCell ref="F30:G30"/>
    <mergeCell ref="D31:E31"/>
    <mergeCell ref="F31:G31"/>
    <mergeCell ref="D32:E32"/>
    <mergeCell ref="F32:G32"/>
    <mergeCell ref="F2:G2"/>
    <mergeCell ref="E6:G7"/>
    <mergeCell ref="E8:G8"/>
    <mergeCell ref="E9:F9"/>
    <mergeCell ref="E10:F10"/>
    <mergeCell ref="A12:G12"/>
    <mergeCell ref="A15:G17"/>
    <mergeCell ref="D24:E24"/>
    <mergeCell ref="F24:G24"/>
    <mergeCell ref="D21:E21"/>
    <mergeCell ref="F21:G21"/>
    <mergeCell ref="D22:E22"/>
    <mergeCell ref="F22:G22"/>
    <mergeCell ref="D23:E23"/>
    <mergeCell ref="F23:G23"/>
    <mergeCell ref="A19:G19"/>
    <mergeCell ref="D29:E29"/>
    <mergeCell ref="F29:G29"/>
    <mergeCell ref="D28:E28"/>
    <mergeCell ref="F28:G28"/>
    <mergeCell ref="D25:E25"/>
    <mergeCell ref="F25:G25"/>
    <mergeCell ref="D26:E26"/>
    <mergeCell ref="F26:G26"/>
    <mergeCell ref="D27:E27"/>
    <mergeCell ref="F27:G27"/>
  </mergeCells>
  <phoneticPr fontId="14"/>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124"/>
  <sheetViews>
    <sheetView view="pageBreakPreview" zoomScaleNormal="100" zoomScaleSheetLayoutView="100" workbookViewId="0">
      <selection activeCell="R11" sqref="R11"/>
    </sheetView>
  </sheetViews>
  <sheetFormatPr defaultColWidth="8.88671875" defaultRowHeight="13.2"/>
  <cols>
    <col min="1" max="1" width="2.88671875" style="1377" customWidth="1"/>
    <col min="2" max="2" width="4.88671875" style="1377" customWidth="1"/>
    <col min="3" max="4" width="5.33203125" style="1377" customWidth="1"/>
    <col min="5" max="5" width="2.88671875" style="1377" customWidth="1"/>
    <col min="6" max="17" width="5.88671875" style="1377" customWidth="1"/>
    <col min="18" max="16384" width="8.88671875" style="1377"/>
  </cols>
  <sheetData>
    <row r="1" spans="1:19" ht="13.35" customHeight="1">
      <c r="A1" s="1375" t="s">
        <v>1495</v>
      </c>
      <c r="B1" s="1375"/>
      <c r="C1" s="1375"/>
      <c r="D1" s="1376"/>
      <c r="E1" s="1376"/>
      <c r="F1" s="1376"/>
      <c r="G1" s="1376"/>
      <c r="H1" s="1376"/>
      <c r="I1" s="1376"/>
      <c r="J1" s="1376"/>
      <c r="K1" s="1376"/>
      <c r="L1" s="1376"/>
      <c r="M1" s="1376"/>
      <c r="N1" s="1376"/>
      <c r="O1" s="1376"/>
      <c r="P1" s="1376"/>
      <c r="Q1" s="1376"/>
    </row>
    <row r="2" spans="1:19" ht="14.1" customHeight="1">
      <c r="A2" s="1378"/>
    </row>
    <row r="3" spans="1:19" ht="25.35" customHeight="1">
      <c r="A3" s="2251" t="s">
        <v>1496</v>
      </c>
      <c r="B3" s="2252"/>
      <c r="C3" s="2252"/>
      <c r="D3" s="2252"/>
      <c r="E3" s="2252"/>
      <c r="F3" s="2252"/>
      <c r="G3" s="2252"/>
      <c r="H3" s="2252"/>
      <c r="I3" s="2252"/>
      <c r="J3" s="2252"/>
      <c r="K3" s="2252"/>
      <c r="L3" s="2252"/>
      <c r="M3" s="2252"/>
      <c r="N3" s="2252"/>
      <c r="O3" s="2252"/>
      <c r="P3" s="2252"/>
      <c r="Q3" s="2252"/>
    </row>
    <row r="4" spans="1:19" ht="15" customHeight="1">
      <c r="A4" s="1379"/>
      <c r="B4" s="1380"/>
      <c r="C4" s="1380"/>
      <c r="D4" s="1380"/>
      <c r="E4" s="1380"/>
      <c r="F4" s="1380"/>
      <c r="G4" s="1380"/>
      <c r="H4" s="1380"/>
      <c r="I4" s="1380"/>
      <c r="J4" s="1380"/>
      <c r="K4" s="1380"/>
      <c r="L4" s="1380"/>
      <c r="M4" s="1380"/>
      <c r="N4" s="1380"/>
      <c r="O4" s="1380"/>
      <c r="P4" s="1380"/>
      <c r="Q4" s="1380"/>
    </row>
    <row r="5" spans="1:19" ht="18" customHeight="1">
      <c r="A5" s="1381"/>
      <c r="B5" s="1382" t="s">
        <v>1504</v>
      </c>
      <c r="C5" s="1376"/>
      <c r="D5" s="1376"/>
      <c r="E5" s="1376"/>
      <c r="F5" s="1376"/>
      <c r="G5" s="1376"/>
      <c r="H5" s="1376"/>
      <c r="I5" s="1376"/>
      <c r="J5" s="1376"/>
      <c r="K5" s="1376"/>
      <c r="L5" s="1376"/>
      <c r="M5" s="1376"/>
      <c r="N5" s="1376"/>
      <c r="O5" s="1376"/>
      <c r="P5" s="1376"/>
      <c r="Q5" s="1376"/>
    </row>
    <row r="6" spans="1:19" ht="18" customHeight="1">
      <c r="A6" s="2249" t="s">
        <v>1505</v>
      </c>
      <c r="B6" s="2249"/>
      <c r="C6" s="2248" t="s">
        <v>1510</v>
      </c>
      <c r="D6" s="2248"/>
      <c r="E6" s="2248"/>
      <c r="F6" s="2248"/>
      <c r="G6" s="2248"/>
      <c r="H6" s="2248"/>
      <c r="I6" s="2248"/>
      <c r="J6" s="2248"/>
      <c r="K6" s="2248"/>
      <c r="L6" s="2248"/>
      <c r="M6" s="2248"/>
      <c r="N6" s="2248"/>
      <c r="O6" s="2248"/>
      <c r="P6" s="2248"/>
      <c r="Q6" s="2248"/>
    </row>
    <row r="7" spans="1:19" ht="32.1" customHeight="1">
      <c r="A7" s="1383"/>
      <c r="B7" s="1384" t="s">
        <v>1507</v>
      </c>
      <c r="C7" s="2258"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258"/>
      <c r="E7" s="2258"/>
      <c r="F7" s="2258"/>
      <c r="G7" s="2258"/>
      <c r="H7" s="2258"/>
      <c r="I7" s="2258"/>
      <c r="J7" s="2258"/>
      <c r="K7" s="2258"/>
      <c r="L7" s="2258"/>
      <c r="M7" s="2258"/>
      <c r="N7" s="2258"/>
      <c r="O7" s="2258"/>
      <c r="P7" s="2258"/>
      <c r="Q7" s="2258"/>
      <c r="R7" s="1399"/>
    </row>
    <row r="8" spans="1:19" ht="18" customHeight="1">
      <c r="A8" s="1385"/>
      <c r="B8" s="1386" t="s">
        <v>1508</v>
      </c>
      <c r="C8" s="2248" t="s">
        <v>1506</v>
      </c>
      <c r="D8" s="2248"/>
      <c r="E8" s="2248"/>
      <c r="F8" s="2248"/>
      <c r="G8" s="2248"/>
      <c r="H8" s="2248"/>
      <c r="I8" s="2248"/>
      <c r="J8" s="2248"/>
      <c r="K8" s="2248"/>
      <c r="L8" s="2248"/>
      <c r="M8" s="2248"/>
      <c r="N8" s="2248"/>
      <c r="O8" s="2248"/>
      <c r="P8" s="2248"/>
      <c r="Q8" s="2248"/>
      <c r="S8" s="1377" t="str">
        <f>IF(入力シート!C5="久留米市長","久留米市発注に係る","久留米市企業局発注に係る")</f>
        <v>久留米市発注に係る</v>
      </c>
    </row>
    <row r="9" spans="1:19" ht="15" customHeight="1">
      <c r="A9" s="1379"/>
      <c r="B9" s="1380"/>
      <c r="C9" s="1380"/>
      <c r="D9" s="1380"/>
      <c r="E9" s="1380"/>
      <c r="F9" s="1380"/>
      <c r="G9" s="1380"/>
      <c r="H9" s="1380"/>
      <c r="I9" s="1380"/>
      <c r="J9" s="1380"/>
      <c r="K9" s="1380"/>
      <c r="L9" s="1380"/>
      <c r="M9" s="1380"/>
      <c r="N9" s="1380"/>
      <c r="O9" s="1380"/>
      <c r="P9" s="1380"/>
      <c r="Q9" s="1380"/>
    </row>
    <row r="10" spans="1:19" ht="20.100000000000001" customHeight="1">
      <c r="A10" s="1381"/>
      <c r="B10" s="1382" t="s">
        <v>1509</v>
      </c>
      <c r="C10" s="1376"/>
      <c r="D10" s="1376"/>
      <c r="E10" s="1376"/>
      <c r="F10" s="1376"/>
      <c r="G10" s="1376"/>
      <c r="H10" s="1376"/>
      <c r="I10" s="1376"/>
      <c r="J10" s="1376"/>
      <c r="K10" s="1376"/>
      <c r="L10" s="1376"/>
      <c r="M10" s="1376"/>
      <c r="N10" s="1376"/>
      <c r="O10" s="1376"/>
      <c r="P10" s="1376"/>
      <c r="Q10" s="1376"/>
    </row>
    <row r="11" spans="1:19" ht="32.1" customHeight="1">
      <c r="A11" s="2249" t="s">
        <v>1511</v>
      </c>
      <c r="B11" s="2249"/>
      <c r="C11" s="2258" t="str">
        <f>"　当共同企業体は、"&amp;入力シート!C30&amp;"（以下「企業体」という。）と称する。"</f>
        <v>　当共同企業体は、○○建設△△土木特定建設工事共同企業体（以下「企業体」という。）と称する。</v>
      </c>
      <c r="D11" s="2258"/>
      <c r="E11" s="2258"/>
      <c r="F11" s="2258"/>
      <c r="G11" s="2258"/>
      <c r="H11" s="2258"/>
      <c r="I11" s="2258"/>
      <c r="J11" s="2258"/>
      <c r="K11" s="2258"/>
      <c r="L11" s="2258"/>
      <c r="M11" s="2258"/>
      <c r="N11" s="2258"/>
      <c r="O11" s="2258"/>
      <c r="P11" s="2258"/>
      <c r="Q11" s="2258"/>
    </row>
    <row r="12" spans="1:19" ht="15" customHeight="1">
      <c r="A12" s="1379"/>
      <c r="B12" s="1380"/>
      <c r="C12" s="1380"/>
      <c r="D12" s="1380"/>
      <c r="E12" s="1380"/>
      <c r="F12" s="1380"/>
      <c r="G12" s="1380"/>
      <c r="H12" s="1380"/>
      <c r="I12" s="1380"/>
      <c r="J12" s="1380"/>
      <c r="K12" s="1380"/>
      <c r="L12" s="1380"/>
      <c r="M12" s="1380"/>
      <c r="N12" s="1380"/>
      <c r="O12" s="1380"/>
      <c r="P12" s="1380"/>
      <c r="Q12" s="1380"/>
    </row>
    <row r="13" spans="1:19" ht="20.100000000000001" customHeight="1">
      <c r="A13" s="1381"/>
      <c r="B13" s="1382" t="s">
        <v>1512</v>
      </c>
      <c r="C13" s="1376"/>
      <c r="D13" s="1376"/>
      <c r="E13" s="1376"/>
      <c r="F13" s="1376"/>
      <c r="G13" s="1376"/>
      <c r="H13" s="1376"/>
      <c r="I13" s="1376"/>
      <c r="J13" s="1376"/>
      <c r="K13" s="1376"/>
      <c r="L13" s="1376"/>
      <c r="M13" s="1376"/>
      <c r="N13" s="1376"/>
      <c r="O13" s="1376"/>
      <c r="P13" s="1376"/>
      <c r="Q13" s="1376"/>
    </row>
    <row r="14" spans="1:19" ht="18" customHeight="1">
      <c r="A14" s="2249" t="s">
        <v>1513</v>
      </c>
      <c r="B14" s="2249"/>
      <c r="C14" s="2248" t="s">
        <v>1514</v>
      </c>
      <c r="D14" s="2248"/>
      <c r="E14" s="2248"/>
      <c r="F14" s="2248"/>
      <c r="G14" s="2248"/>
      <c r="H14" s="2248"/>
      <c r="I14" s="2248"/>
      <c r="J14" s="2248"/>
      <c r="K14" s="2248"/>
      <c r="L14" s="2248"/>
      <c r="M14" s="2248"/>
      <c r="N14" s="2248"/>
      <c r="O14" s="2248"/>
      <c r="P14" s="2248"/>
      <c r="Q14" s="2248"/>
    </row>
    <row r="15" spans="1:19" ht="15" customHeight="1">
      <c r="A15" s="1379"/>
      <c r="B15" s="1380"/>
      <c r="C15" s="1380"/>
      <c r="D15" s="1380"/>
      <c r="E15" s="1380"/>
      <c r="F15" s="1380"/>
      <c r="G15" s="1380"/>
      <c r="H15" s="1380"/>
      <c r="I15" s="1380"/>
      <c r="J15" s="1380"/>
      <c r="K15" s="1380"/>
      <c r="L15" s="1380"/>
      <c r="M15" s="1380"/>
      <c r="N15" s="1380"/>
      <c r="O15" s="1380"/>
      <c r="P15" s="1380"/>
      <c r="Q15" s="1380"/>
    </row>
    <row r="16" spans="1:19" ht="20.100000000000001" customHeight="1">
      <c r="A16" s="1381"/>
      <c r="B16" s="1382" t="s">
        <v>1515</v>
      </c>
      <c r="C16" s="1376"/>
      <c r="D16" s="1376"/>
      <c r="E16" s="1376"/>
      <c r="F16" s="1376"/>
      <c r="G16" s="1376"/>
      <c r="H16" s="1376"/>
      <c r="I16" s="1376"/>
      <c r="J16" s="1376"/>
      <c r="K16" s="1376"/>
      <c r="L16" s="1376"/>
      <c r="M16" s="1376"/>
      <c r="N16" s="1376"/>
      <c r="O16" s="1376"/>
      <c r="P16" s="1376"/>
      <c r="Q16" s="1376"/>
    </row>
    <row r="17" spans="1:18" ht="32.1" customHeight="1">
      <c r="A17" s="2249" t="s">
        <v>1516</v>
      </c>
      <c r="B17" s="2249"/>
      <c r="C17" s="2250" t="s">
        <v>1527</v>
      </c>
      <c r="D17" s="2250"/>
      <c r="E17" s="2250"/>
      <c r="F17" s="2250"/>
      <c r="G17" s="2250"/>
      <c r="H17" s="2250"/>
      <c r="I17" s="2250"/>
      <c r="J17" s="2250"/>
      <c r="K17" s="2250"/>
      <c r="L17" s="2250"/>
      <c r="M17" s="2250"/>
      <c r="N17" s="2250"/>
      <c r="O17" s="2250"/>
      <c r="P17" s="2250"/>
      <c r="Q17" s="2250"/>
      <c r="R17" s="1377" t="s">
        <v>1579</v>
      </c>
    </row>
    <row r="18" spans="1:18" ht="18" customHeight="1">
      <c r="A18" s="1385"/>
      <c r="B18" s="1387" t="s">
        <v>1517</v>
      </c>
      <c r="C18" s="2248" t="s">
        <v>1518</v>
      </c>
      <c r="D18" s="2248"/>
      <c r="E18" s="2248"/>
      <c r="F18" s="2248"/>
      <c r="G18" s="2248"/>
      <c r="H18" s="2248"/>
      <c r="I18" s="2248"/>
      <c r="J18" s="2248"/>
      <c r="K18" s="2248"/>
      <c r="L18" s="2248"/>
      <c r="M18" s="2248"/>
      <c r="N18" s="2248"/>
      <c r="O18" s="2248"/>
      <c r="P18" s="2248"/>
      <c r="Q18" s="2248"/>
    </row>
    <row r="19" spans="1:18" ht="32.1" customHeight="1">
      <c r="A19" s="1383"/>
      <c r="B19" s="1388" t="s">
        <v>1519</v>
      </c>
      <c r="C19" s="2253" t="s">
        <v>1520</v>
      </c>
      <c r="D19" s="2253"/>
      <c r="E19" s="2253"/>
      <c r="F19" s="2253"/>
      <c r="G19" s="2253"/>
      <c r="H19" s="2253"/>
      <c r="I19" s="2253"/>
      <c r="J19" s="2253"/>
      <c r="K19" s="2253"/>
      <c r="L19" s="2253"/>
      <c r="M19" s="2253"/>
      <c r="N19" s="2253"/>
      <c r="O19" s="2253"/>
      <c r="P19" s="2253"/>
      <c r="Q19" s="2253"/>
    </row>
    <row r="20" spans="1:18" ht="15" customHeight="1">
      <c r="A20" s="1379"/>
      <c r="B20" s="1380"/>
      <c r="C20" s="1380"/>
      <c r="D20" s="1380"/>
      <c r="E20" s="1380"/>
      <c r="F20" s="1380"/>
      <c r="G20" s="1380"/>
      <c r="H20" s="1380"/>
      <c r="I20" s="1380"/>
      <c r="J20" s="1380"/>
      <c r="K20" s="1380"/>
      <c r="L20" s="1380"/>
      <c r="M20" s="1380"/>
      <c r="N20" s="1380"/>
      <c r="O20" s="1380"/>
      <c r="P20" s="1380"/>
      <c r="Q20" s="1380"/>
    </row>
    <row r="21" spans="1:18" ht="20.100000000000001" customHeight="1">
      <c r="A21" s="1381"/>
      <c r="B21" s="1382" t="s">
        <v>1522</v>
      </c>
      <c r="C21" s="1376"/>
      <c r="D21" s="1376"/>
      <c r="E21" s="1376"/>
      <c r="F21" s="1376"/>
      <c r="G21" s="1376"/>
      <c r="H21" s="1376"/>
      <c r="I21" s="1376"/>
      <c r="J21" s="1376"/>
      <c r="K21" s="1376"/>
      <c r="L21" s="1376"/>
      <c r="M21" s="1376"/>
      <c r="N21" s="1376"/>
      <c r="O21" s="1376"/>
      <c r="P21" s="1376"/>
      <c r="Q21" s="1376"/>
    </row>
    <row r="22" spans="1:18" ht="18" customHeight="1">
      <c r="A22" s="2249" t="s">
        <v>1523</v>
      </c>
      <c r="B22" s="2249"/>
      <c r="C22" s="1389" t="s">
        <v>1524</v>
      </c>
      <c r="D22" s="1376"/>
      <c r="E22" s="1376"/>
      <c r="F22" s="1376"/>
      <c r="G22" s="1376"/>
      <c r="H22" s="1376"/>
      <c r="I22" s="1376"/>
      <c r="J22" s="1376"/>
      <c r="K22" s="1376"/>
      <c r="L22" s="1376"/>
      <c r="M22" s="1376"/>
      <c r="N22" s="1376"/>
      <c r="O22" s="1376"/>
      <c r="P22" s="1376"/>
      <c r="Q22" s="1376"/>
    </row>
    <row r="23" spans="1:18" ht="15" customHeight="1">
      <c r="A23" s="1378"/>
    </row>
    <row r="24" spans="1:18" ht="25.35" customHeight="1">
      <c r="A24" s="1390"/>
      <c r="B24" s="2247" t="s">
        <v>1497</v>
      </c>
      <c r="C24" s="2247"/>
      <c r="D24" s="2247"/>
      <c r="E24" s="1391"/>
      <c r="F24" s="2255" t="str">
        <f>入力シート!C25</f>
        <v>久留米市〇〇町１２３</v>
      </c>
      <c r="G24" s="2255"/>
      <c r="H24" s="2255"/>
      <c r="I24" s="2255"/>
      <c r="J24" s="2255"/>
      <c r="K24" s="2255"/>
      <c r="L24" s="2255"/>
      <c r="M24" s="2255"/>
      <c r="N24" s="2255"/>
      <c r="O24" s="2255"/>
      <c r="P24" s="2255"/>
      <c r="Q24" s="1376"/>
    </row>
    <row r="25" spans="1:18" ht="25.35" customHeight="1">
      <c r="A25" s="1392"/>
      <c r="B25" s="2247" t="s">
        <v>1498</v>
      </c>
      <c r="C25" s="2247"/>
      <c r="D25" s="2247"/>
      <c r="E25" s="1391"/>
      <c r="F25" s="2255" t="str">
        <f>入力シート!C26</f>
        <v>(株）○○○○建設</v>
      </c>
      <c r="G25" s="2255"/>
      <c r="H25" s="2255"/>
      <c r="I25" s="2255"/>
      <c r="J25" s="2255"/>
      <c r="K25" s="2255"/>
      <c r="L25" s="2255"/>
      <c r="M25" s="2255"/>
      <c r="N25" s="2255"/>
      <c r="O25" s="2255"/>
      <c r="P25" s="2255"/>
      <c r="Q25" s="1376"/>
    </row>
    <row r="26" spans="1:18" ht="25.35" customHeight="1">
      <c r="A26" s="1390"/>
      <c r="B26" s="2247" t="s">
        <v>1499</v>
      </c>
      <c r="C26" s="2247"/>
      <c r="D26" s="2247"/>
      <c r="E26" s="1391"/>
      <c r="F26" s="2255" t="str">
        <f>入力シート!C27</f>
        <v>代表取締役　久留米一郎</v>
      </c>
      <c r="G26" s="2255"/>
      <c r="H26" s="2255"/>
      <c r="I26" s="2255"/>
      <c r="J26" s="2255"/>
      <c r="K26" s="2255"/>
      <c r="L26" s="2255"/>
      <c r="M26" s="2255"/>
      <c r="N26" s="2255"/>
      <c r="O26" s="2255"/>
      <c r="P26" s="2255"/>
      <c r="Q26" s="1390"/>
    </row>
    <row r="27" spans="1:18" ht="15" customHeight="1">
      <c r="A27" s="1378"/>
    </row>
    <row r="28" spans="1:18" ht="25.35" customHeight="1">
      <c r="A28" s="1390"/>
      <c r="B28" s="2247" t="s">
        <v>1497</v>
      </c>
      <c r="C28" s="2247"/>
      <c r="D28" s="2247"/>
      <c r="E28" s="1391"/>
      <c r="F28" s="2254" t="s">
        <v>1581</v>
      </c>
      <c r="G28" s="2254"/>
      <c r="H28" s="2254"/>
      <c r="I28" s="2254"/>
      <c r="J28" s="2254"/>
      <c r="K28" s="2254"/>
      <c r="L28" s="2254"/>
      <c r="M28" s="2254"/>
      <c r="N28" s="2254"/>
      <c r="O28" s="2254"/>
      <c r="P28" s="2254"/>
      <c r="Q28" s="1376"/>
    </row>
    <row r="29" spans="1:18" ht="25.35" customHeight="1">
      <c r="A29" s="1392"/>
      <c r="B29" s="2247" t="s">
        <v>1498</v>
      </c>
      <c r="C29" s="2247"/>
      <c r="D29" s="2247"/>
      <c r="E29" s="1391"/>
      <c r="F29" s="2254" t="s">
        <v>1578</v>
      </c>
      <c r="G29" s="2254"/>
      <c r="H29" s="2254"/>
      <c r="I29" s="2254"/>
      <c r="J29" s="2254"/>
      <c r="K29" s="2254"/>
      <c r="L29" s="2254"/>
      <c r="M29" s="2254"/>
      <c r="N29" s="2254"/>
      <c r="O29" s="2254"/>
      <c r="P29" s="2254"/>
      <c r="Q29" s="1376"/>
    </row>
    <row r="30" spans="1:18" ht="25.35" customHeight="1">
      <c r="A30" s="1390"/>
      <c r="B30" s="2247" t="s">
        <v>1499</v>
      </c>
      <c r="C30" s="2247"/>
      <c r="D30" s="2247"/>
      <c r="E30" s="1391"/>
      <c r="F30" s="2254" t="s">
        <v>1582</v>
      </c>
      <c r="G30" s="2254"/>
      <c r="H30" s="2254"/>
      <c r="I30" s="2254"/>
      <c r="J30" s="2254"/>
      <c r="K30" s="2254"/>
      <c r="L30" s="2254"/>
      <c r="M30" s="2254"/>
      <c r="N30" s="2254"/>
      <c r="O30" s="2254"/>
      <c r="P30" s="2254"/>
      <c r="Q30" s="1376"/>
    </row>
    <row r="31" spans="1:18" ht="15" customHeight="1">
      <c r="A31" s="1379"/>
      <c r="B31" s="1380"/>
      <c r="C31" s="1380"/>
      <c r="D31" s="1380"/>
      <c r="E31" s="1380"/>
      <c r="F31" s="1380"/>
      <c r="G31" s="1380"/>
      <c r="H31" s="1380"/>
      <c r="I31" s="1380"/>
      <c r="J31" s="1380"/>
      <c r="K31" s="1380"/>
      <c r="L31" s="1380"/>
      <c r="M31" s="1380"/>
      <c r="N31" s="1380"/>
      <c r="O31" s="1380"/>
      <c r="P31" s="1380"/>
      <c r="Q31" s="1380"/>
    </row>
    <row r="32" spans="1:18" ht="20.100000000000001" customHeight="1">
      <c r="A32" s="1381"/>
      <c r="B32" s="1382" t="s">
        <v>1525</v>
      </c>
      <c r="C32" s="1376"/>
      <c r="D32" s="1376"/>
      <c r="E32" s="1376"/>
      <c r="F32" s="1376"/>
      <c r="G32" s="1376"/>
      <c r="H32" s="1376"/>
      <c r="I32" s="1376"/>
      <c r="J32" s="1376"/>
      <c r="K32" s="1376"/>
      <c r="L32" s="1376"/>
      <c r="M32" s="1376"/>
      <c r="N32" s="1376"/>
      <c r="O32" s="1376"/>
      <c r="P32" s="1376"/>
      <c r="Q32" s="1376"/>
    </row>
    <row r="33" spans="1:17" ht="18" customHeight="1">
      <c r="A33" s="2249" t="s">
        <v>1526</v>
      </c>
      <c r="B33" s="2249"/>
      <c r="C33" s="2261" t="str">
        <f>"　当企業体は、"&amp;入力シート!C26&amp;"を代表者とする。"</f>
        <v>　当企業体は、(株）○○○○建設を代表者とする。</v>
      </c>
      <c r="D33" s="2261"/>
      <c r="E33" s="2261"/>
      <c r="F33" s="2261"/>
      <c r="G33" s="2261"/>
      <c r="H33" s="2261"/>
      <c r="I33" s="2261"/>
      <c r="J33" s="2261"/>
      <c r="K33" s="2261"/>
      <c r="L33" s="2261"/>
      <c r="M33" s="2261"/>
      <c r="N33" s="2261"/>
      <c r="O33" s="2261"/>
      <c r="P33" s="2261"/>
      <c r="Q33" s="2261"/>
    </row>
    <row r="34" spans="1:17" ht="15" customHeight="1">
      <c r="A34" s="1379"/>
      <c r="B34" s="1380"/>
      <c r="C34" s="1380"/>
      <c r="D34" s="1380"/>
      <c r="E34" s="1380"/>
      <c r="F34" s="1380"/>
      <c r="G34" s="1380"/>
      <c r="H34" s="1380"/>
      <c r="I34" s="1380"/>
      <c r="J34" s="1380"/>
      <c r="K34" s="1380"/>
      <c r="L34" s="1380"/>
      <c r="M34" s="1380"/>
      <c r="N34" s="1380"/>
      <c r="O34" s="1380"/>
      <c r="P34" s="1380"/>
      <c r="Q34" s="1380"/>
    </row>
    <row r="35" spans="1:17" ht="20.100000000000001" customHeight="1">
      <c r="A35" s="1381"/>
      <c r="B35" s="1382" t="s">
        <v>1528</v>
      </c>
      <c r="C35" s="1376"/>
      <c r="D35" s="1376"/>
      <c r="E35" s="1376"/>
      <c r="F35" s="1376"/>
      <c r="G35" s="1376"/>
      <c r="H35" s="1376"/>
      <c r="I35" s="1376"/>
      <c r="J35" s="1376"/>
      <c r="K35" s="1376"/>
      <c r="L35" s="1376"/>
      <c r="M35" s="1376"/>
      <c r="N35" s="1376"/>
      <c r="O35" s="1376"/>
      <c r="P35" s="1376"/>
      <c r="Q35" s="1376"/>
    </row>
    <row r="36" spans="1:17" ht="48" customHeight="1">
      <c r="A36" s="2249" t="s">
        <v>1529</v>
      </c>
      <c r="B36" s="2249"/>
      <c r="C36" s="2253" t="s">
        <v>1530</v>
      </c>
      <c r="D36" s="2253"/>
      <c r="E36" s="2253"/>
      <c r="F36" s="2253"/>
      <c r="G36" s="2253"/>
      <c r="H36" s="2253"/>
      <c r="I36" s="2253"/>
      <c r="J36" s="2253"/>
      <c r="K36" s="2253"/>
      <c r="L36" s="2253"/>
      <c r="M36" s="2253"/>
      <c r="N36" s="2253"/>
      <c r="O36" s="2253"/>
      <c r="P36" s="2253"/>
      <c r="Q36" s="2253"/>
    </row>
    <row r="37" spans="1:17" ht="15" customHeight="1">
      <c r="A37" s="1379"/>
      <c r="B37" s="1380"/>
      <c r="C37" s="1380"/>
      <c r="D37" s="1380"/>
      <c r="E37" s="1380"/>
      <c r="F37" s="1380"/>
      <c r="G37" s="1380"/>
      <c r="H37" s="1380"/>
      <c r="I37" s="1380"/>
      <c r="J37" s="1380"/>
      <c r="K37" s="1380"/>
      <c r="L37" s="1380"/>
      <c r="M37" s="1380"/>
      <c r="N37" s="1380"/>
      <c r="O37" s="1380"/>
      <c r="P37" s="1380"/>
      <c r="Q37" s="1380"/>
    </row>
    <row r="38" spans="1:17" ht="20.100000000000001" customHeight="1">
      <c r="A38" s="1381"/>
      <c r="B38" s="1382" t="s">
        <v>1531</v>
      </c>
      <c r="C38" s="1376"/>
      <c r="D38" s="1376"/>
      <c r="E38" s="1376"/>
      <c r="F38" s="1376"/>
      <c r="G38" s="1376"/>
      <c r="H38" s="1376"/>
      <c r="I38" s="1376"/>
      <c r="J38" s="1376"/>
      <c r="K38" s="1376"/>
      <c r="L38" s="1376"/>
      <c r="M38" s="1376"/>
      <c r="N38" s="1376"/>
      <c r="O38" s="1376"/>
      <c r="P38" s="1376"/>
      <c r="Q38" s="1376"/>
    </row>
    <row r="39" spans="1:17" ht="18" customHeight="1">
      <c r="A39" s="2249" t="s">
        <v>1532</v>
      </c>
      <c r="B39" s="2249"/>
      <c r="C39" s="2248" t="s">
        <v>1533</v>
      </c>
      <c r="D39" s="2248"/>
      <c r="E39" s="2248"/>
      <c r="F39" s="2248"/>
      <c r="G39" s="2248"/>
      <c r="H39" s="2248"/>
      <c r="I39" s="2248"/>
      <c r="J39" s="2248"/>
      <c r="K39" s="2248"/>
      <c r="L39" s="2248"/>
      <c r="M39" s="2248"/>
      <c r="N39" s="2248"/>
      <c r="O39" s="2248"/>
      <c r="P39" s="2248"/>
      <c r="Q39" s="2248"/>
    </row>
    <row r="40" spans="1:17" ht="32.1" customHeight="1">
      <c r="A40" s="1383"/>
      <c r="B40" s="1388" t="s">
        <v>1517</v>
      </c>
      <c r="C40" s="2253" t="s">
        <v>1534</v>
      </c>
      <c r="D40" s="2253"/>
      <c r="E40" s="2253"/>
      <c r="F40" s="2253"/>
      <c r="G40" s="2253"/>
      <c r="H40" s="2253"/>
      <c r="I40" s="2253"/>
      <c r="J40" s="2253"/>
      <c r="K40" s="2253"/>
      <c r="L40" s="2253"/>
      <c r="M40" s="2253"/>
      <c r="N40" s="2253"/>
      <c r="O40" s="2253"/>
      <c r="P40" s="2253"/>
      <c r="Q40" s="2253"/>
    </row>
    <row r="41" spans="1:17" ht="15" customHeight="1">
      <c r="A41" s="1379"/>
      <c r="B41" s="1380"/>
      <c r="C41" s="1380"/>
      <c r="D41" s="1380"/>
      <c r="E41" s="1380"/>
      <c r="F41" s="1380"/>
      <c r="G41" s="1380"/>
      <c r="H41" s="1380"/>
      <c r="I41" s="1380"/>
      <c r="J41" s="1380"/>
      <c r="K41" s="1380"/>
      <c r="L41" s="1380"/>
      <c r="M41" s="1380"/>
      <c r="N41" s="1380"/>
      <c r="O41" s="1380"/>
      <c r="P41" s="1380"/>
      <c r="Q41" s="1380"/>
    </row>
    <row r="42" spans="1:17" ht="20.100000000000001" customHeight="1">
      <c r="A42" s="1381"/>
      <c r="B42" s="1382" t="s">
        <v>1535</v>
      </c>
      <c r="C42" s="1376"/>
      <c r="D42" s="1376"/>
      <c r="E42" s="1376"/>
      <c r="F42" s="1376"/>
      <c r="G42" s="1376"/>
      <c r="H42" s="1376"/>
      <c r="I42" s="1376"/>
      <c r="J42" s="1376"/>
      <c r="K42" s="1376"/>
      <c r="L42" s="1376"/>
      <c r="M42" s="1376"/>
      <c r="N42" s="1376"/>
      <c r="O42" s="1376"/>
      <c r="P42" s="1376"/>
      <c r="Q42" s="1376"/>
    </row>
    <row r="43" spans="1:17" ht="48" customHeight="1">
      <c r="A43" s="2249" t="s">
        <v>1536</v>
      </c>
      <c r="B43" s="2249"/>
      <c r="C43" s="2253" t="s">
        <v>1537</v>
      </c>
      <c r="D43" s="2253"/>
      <c r="E43" s="2253"/>
      <c r="F43" s="2253"/>
      <c r="G43" s="2253"/>
      <c r="H43" s="2253"/>
      <c r="I43" s="2253"/>
      <c r="J43" s="2253"/>
      <c r="K43" s="2253"/>
      <c r="L43" s="2253"/>
      <c r="M43" s="2253"/>
      <c r="N43" s="2253"/>
      <c r="O43" s="2253"/>
      <c r="P43" s="2253"/>
      <c r="Q43" s="2253"/>
    </row>
    <row r="44" spans="1:17" ht="15" customHeight="1">
      <c r="A44" s="1379"/>
      <c r="B44" s="1380"/>
      <c r="C44" s="1380"/>
      <c r="D44" s="1380"/>
      <c r="E44" s="1380"/>
      <c r="F44" s="1380"/>
      <c r="G44" s="1380"/>
      <c r="H44" s="1380"/>
      <c r="I44" s="1380"/>
      <c r="J44" s="1380"/>
      <c r="K44" s="1380"/>
      <c r="L44" s="1380"/>
      <c r="M44" s="1380"/>
      <c r="N44" s="1380"/>
      <c r="O44" s="1380"/>
      <c r="P44" s="1380"/>
      <c r="Q44" s="1380"/>
    </row>
    <row r="45" spans="1:17" ht="20.100000000000001" customHeight="1">
      <c r="A45" s="1381"/>
      <c r="B45" s="1382" t="s">
        <v>1538</v>
      </c>
      <c r="C45" s="1376"/>
      <c r="D45" s="1376"/>
      <c r="E45" s="1376"/>
      <c r="F45" s="1376"/>
      <c r="G45" s="1376"/>
      <c r="H45" s="1376"/>
      <c r="I45" s="1376"/>
      <c r="J45" s="1376"/>
      <c r="K45" s="1376"/>
      <c r="L45" s="1376"/>
      <c r="M45" s="1376"/>
      <c r="N45" s="1376"/>
      <c r="O45" s="1376"/>
      <c r="P45" s="1376"/>
      <c r="Q45" s="1376"/>
    </row>
    <row r="46" spans="1:17" ht="32.1" customHeight="1">
      <c r="A46" s="2249" t="s">
        <v>1539</v>
      </c>
      <c r="B46" s="2249"/>
      <c r="C46" s="2253" t="s">
        <v>1540</v>
      </c>
      <c r="D46" s="2253"/>
      <c r="E46" s="2253"/>
      <c r="F46" s="2253"/>
      <c r="G46" s="2253"/>
      <c r="H46" s="2253"/>
      <c r="I46" s="2253"/>
      <c r="J46" s="2253"/>
      <c r="K46" s="2253"/>
      <c r="L46" s="2253"/>
      <c r="M46" s="2253"/>
      <c r="N46" s="2253"/>
      <c r="O46" s="2253"/>
      <c r="P46" s="2253"/>
      <c r="Q46" s="2253"/>
    </row>
    <row r="47" spans="1:17" ht="15" customHeight="1">
      <c r="A47" s="1379"/>
      <c r="B47" s="1380"/>
      <c r="C47" s="1380"/>
      <c r="D47" s="1380"/>
      <c r="E47" s="1380"/>
      <c r="F47" s="1380"/>
      <c r="G47" s="1380"/>
      <c r="H47" s="1380"/>
      <c r="I47" s="1380"/>
      <c r="J47" s="1380"/>
      <c r="K47" s="1380"/>
      <c r="L47" s="1380"/>
      <c r="M47" s="1380"/>
      <c r="N47" s="1380"/>
      <c r="O47" s="1380"/>
      <c r="P47" s="1380"/>
      <c r="Q47" s="1380"/>
    </row>
    <row r="48" spans="1:17" ht="20.100000000000001" customHeight="1">
      <c r="A48" s="1381"/>
      <c r="B48" s="1382" t="s">
        <v>1544</v>
      </c>
      <c r="C48" s="1376"/>
      <c r="D48" s="1376"/>
      <c r="E48" s="1376"/>
      <c r="F48" s="1376"/>
      <c r="G48" s="1376"/>
      <c r="H48" s="1376"/>
      <c r="I48" s="1376"/>
      <c r="J48" s="1376"/>
      <c r="K48" s="1376"/>
      <c r="L48" s="1376"/>
      <c r="M48" s="1376"/>
      <c r="N48" s="1376"/>
      <c r="O48" s="1376"/>
      <c r="P48" s="1376"/>
      <c r="Q48" s="1376"/>
    </row>
    <row r="49" spans="1:18" ht="32.1" customHeight="1">
      <c r="A49" s="2249" t="s">
        <v>1541</v>
      </c>
      <c r="B49" s="2249"/>
      <c r="C49" s="2250" t="s">
        <v>1542</v>
      </c>
      <c r="D49" s="2250"/>
      <c r="E49" s="2250"/>
      <c r="F49" s="2250"/>
      <c r="G49" s="2250"/>
      <c r="H49" s="2250"/>
      <c r="I49" s="2250"/>
      <c r="J49" s="2250"/>
      <c r="K49" s="2250"/>
      <c r="L49" s="2250"/>
      <c r="M49" s="2250"/>
      <c r="N49" s="2250"/>
      <c r="O49" s="2250"/>
      <c r="P49" s="2250"/>
      <c r="Q49" s="2250"/>
      <c r="R49" s="1377" t="s">
        <v>1543</v>
      </c>
    </row>
    <row r="50" spans="1:18" ht="15" customHeight="1">
      <c r="A50" s="1379"/>
      <c r="B50" s="1380"/>
      <c r="C50" s="1380"/>
      <c r="D50" s="1380"/>
      <c r="E50" s="1380"/>
      <c r="F50" s="1380"/>
      <c r="G50" s="1380"/>
      <c r="H50" s="1380"/>
      <c r="I50" s="1380"/>
      <c r="J50" s="1380"/>
      <c r="K50" s="1380"/>
      <c r="L50" s="1380"/>
      <c r="M50" s="1380"/>
      <c r="N50" s="1380"/>
      <c r="O50" s="1380"/>
      <c r="P50" s="1380"/>
      <c r="Q50" s="1380"/>
    </row>
    <row r="51" spans="1:18" ht="20.100000000000001" customHeight="1">
      <c r="A51" s="1381"/>
      <c r="B51" s="1382" t="s">
        <v>1545</v>
      </c>
      <c r="C51" s="1376"/>
      <c r="D51" s="1376"/>
      <c r="E51" s="1376"/>
      <c r="F51" s="1376"/>
      <c r="G51" s="1376"/>
      <c r="H51" s="1376"/>
      <c r="I51" s="1376"/>
      <c r="J51" s="1376"/>
      <c r="K51" s="1376"/>
      <c r="L51" s="1376"/>
      <c r="M51" s="1376"/>
      <c r="N51" s="1376"/>
      <c r="O51" s="1376"/>
      <c r="P51" s="1376"/>
      <c r="Q51" s="1376"/>
    </row>
    <row r="52" spans="1:18" ht="18" customHeight="1">
      <c r="A52" s="2249" t="s">
        <v>1547</v>
      </c>
      <c r="B52" s="2249"/>
      <c r="C52" s="2248" t="s">
        <v>1546</v>
      </c>
      <c r="D52" s="2248"/>
      <c r="E52" s="2248"/>
      <c r="F52" s="2248"/>
      <c r="G52" s="2248"/>
      <c r="H52" s="2248"/>
      <c r="I52" s="2248"/>
      <c r="J52" s="2248"/>
      <c r="K52" s="2248"/>
      <c r="L52" s="2248"/>
      <c r="M52" s="2248"/>
      <c r="N52" s="2248"/>
      <c r="O52" s="2248"/>
      <c r="P52" s="2248"/>
      <c r="Q52" s="2248"/>
    </row>
    <row r="53" spans="1:18" ht="15" customHeight="1">
      <c r="A53" s="1379"/>
      <c r="B53" s="1380"/>
      <c r="C53" s="1380"/>
      <c r="D53" s="1380"/>
      <c r="E53" s="1380"/>
      <c r="F53" s="1380"/>
      <c r="G53" s="1380"/>
      <c r="H53" s="1380"/>
      <c r="I53" s="1380"/>
      <c r="J53" s="1380"/>
      <c r="K53" s="1380"/>
      <c r="L53" s="1380"/>
      <c r="M53" s="1380"/>
      <c r="N53" s="1380"/>
      <c r="O53" s="1380"/>
      <c r="P53" s="1380"/>
      <c r="Q53" s="1380"/>
    </row>
    <row r="54" spans="1:18" ht="20.100000000000001" customHeight="1">
      <c r="A54" s="1381"/>
      <c r="B54" s="1382" t="s">
        <v>1548</v>
      </c>
      <c r="C54" s="1376"/>
      <c r="D54" s="1376"/>
      <c r="E54" s="1376"/>
      <c r="F54" s="1376"/>
      <c r="G54" s="1376"/>
      <c r="H54" s="1376"/>
      <c r="I54" s="1376"/>
      <c r="J54" s="1376"/>
      <c r="K54" s="1376"/>
      <c r="L54" s="1376"/>
      <c r="M54" s="1376"/>
      <c r="N54" s="1376"/>
      <c r="O54" s="1376"/>
      <c r="P54" s="1376"/>
      <c r="Q54" s="1376"/>
    </row>
    <row r="55" spans="1:18" ht="32.1" customHeight="1">
      <c r="A55" s="2249" t="s">
        <v>1549</v>
      </c>
      <c r="B55" s="2249"/>
      <c r="C55" s="2253" t="s">
        <v>1550</v>
      </c>
      <c r="D55" s="2253"/>
      <c r="E55" s="2253"/>
      <c r="F55" s="2253"/>
      <c r="G55" s="2253"/>
      <c r="H55" s="2253"/>
      <c r="I55" s="2253"/>
      <c r="J55" s="2253"/>
      <c r="K55" s="2253"/>
      <c r="L55" s="2253"/>
      <c r="M55" s="2253"/>
      <c r="N55" s="2253"/>
      <c r="O55" s="2253"/>
      <c r="P55" s="2253"/>
      <c r="Q55" s="2253"/>
    </row>
    <row r="56" spans="1:18" ht="15" customHeight="1">
      <c r="A56" s="1379"/>
      <c r="B56" s="1380"/>
      <c r="C56" s="1380"/>
      <c r="D56" s="1380"/>
      <c r="E56" s="1380"/>
      <c r="F56" s="1380"/>
      <c r="G56" s="1380"/>
      <c r="H56" s="1380"/>
      <c r="I56" s="1380"/>
      <c r="J56" s="1380"/>
      <c r="K56" s="1380"/>
      <c r="L56" s="1380"/>
      <c r="M56" s="1380"/>
      <c r="N56" s="1380"/>
      <c r="O56" s="1380"/>
      <c r="P56" s="1380"/>
      <c r="Q56" s="1380"/>
    </row>
    <row r="57" spans="1:18" ht="20.100000000000001" customHeight="1">
      <c r="A57" s="1381"/>
      <c r="B57" s="1382" t="s">
        <v>1551</v>
      </c>
      <c r="C57" s="1376"/>
      <c r="D57" s="1376"/>
      <c r="E57" s="1376"/>
      <c r="F57" s="1376"/>
      <c r="G57" s="1376"/>
      <c r="H57" s="1376"/>
      <c r="I57" s="1376"/>
      <c r="J57" s="1376"/>
      <c r="K57" s="1376"/>
      <c r="L57" s="1376"/>
      <c r="M57" s="1376"/>
      <c r="N57" s="1376"/>
      <c r="O57" s="1376"/>
      <c r="P57" s="1376"/>
      <c r="Q57" s="1376"/>
    </row>
    <row r="58" spans="1:18" ht="32.1" customHeight="1">
      <c r="A58" s="2249" t="s">
        <v>1552</v>
      </c>
      <c r="B58" s="2249"/>
      <c r="C58" s="2253" t="s">
        <v>1553</v>
      </c>
      <c r="D58" s="2253"/>
      <c r="E58" s="2253"/>
      <c r="F58" s="2253"/>
      <c r="G58" s="2253"/>
      <c r="H58" s="2253"/>
      <c r="I58" s="2253"/>
      <c r="J58" s="2253"/>
      <c r="K58" s="2253"/>
      <c r="L58" s="2253"/>
      <c r="M58" s="2253"/>
      <c r="N58" s="2253"/>
      <c r="O58" s="2253"/>
      <c r="P58" s="2253"/>
      <c r="Q58" s="2253"/>
    </row>
    <row r="59" spans="1:18" ht="15" customHeight="1">
      <c r="A59" s="1379"/>
      <c r="B59" s="1380"/>
      <c r="C59" s="1380"/>
      <c r="D59" s="1380"/>
      <c r="E59" s="1380"/>
      <c r="F59" s="1380"/>
      <c r="G59" s="1380"/>
      <c r="H59" s="1380"/>
      <c r="I59" s="1380"/>
      <c r="J59" s="1380"/>
      <c r="K59" s="1380"/>
      <c r="L59" s="1380"/>
      <c r="M59" s="1380"/>
      <c r="N59" s="1380"/>
      <c r="O59" s="1380"/>
      <c r="P59" s="1380"/>
      <c r="Q59" s="1380"/>
    </row>
    <row r="60" spans="1:18" ht="20.100000000000001" customHeight="1">
      <c r="A60" s="1381"/>
      <c r="B60" s="1382" t="s">
        <v>1554</v>
      </c>
      <c r="C60" s="1376"/>
      <c r="D60" s="1376"/>
      <c r="E60" s="1376"/>
      <c r="F60" s="1376"/>
      <c r="G60" s="1376"/>
      <c r="H60" s="1376"/>
      <c r="I60" s="1376"/>
      <c r="J60" s="1376"/>
      <c r="K60" s="1376"/>
      <c r="L60" s="1376"/>
      <c r="M60" s="1376"/>
      <c r="N60" s="1376"/>
      <c r="O60" s="1376"/>
      <c r="P60" s="1376"/>
      <c r="Q60" s="1376"/>
    </row>
    <row r="61" spans="1:18" ht="18" customHeight="1">
      <c r="A61" s="2249" t="s">
        <v>1555</v>
      </c>
      <c r="B61" s="2249"/>
      <c r="C61" s="2248" t="s">
        <v>1556</v>
      </c>
      <c r="D61" s="2248"/>
      <c r="E61" s="2248"/>
      <c r="F61" s="2248"/>
      <c r="G61" s="2248"/>
      <c r="H61" s="2248"/>
      <c r="I61" s="2248"/>
      <c r="J61" s="2248"/>
      <c r="K61" s="2248"/>
      <c r="L61" s="2248"/>
      <c r="M61" s="2248"/>
      <c r="N61" s="2248"/>
      <c r="O61" s="2248"/>
      <c r="P61" s="2248"/>
      <c r="Q61" s="2248"/>
    </row>
    <row r="62" spans="1:18" ht="15" customHeight="1">
      <c r="A62" s="1379"/>
      <c r="B62" s="1380"/>
      <c r="C62" s="1380"/>
      <c r="D62" s="1380"/>
      <c r="E62" s="1380"/>
      <c r="F62" s="1380"/>
      <c r="G62" s="1380"/>
      <c r="H62" s="1380"/>
      <c r="I62" s="1380"/>
      <c r="J62" s="1380"/>
      <c r="K62" s="1380"/>
      <c r="L62" s="1380"/>
      <c r="M62" s="1380"/>
      <c r="N62" s="1380"/>
      <c r="O62" s="1380"/>
      <c r="P62" s="1380"/>
      <c r="Q62" s="1380"/>
    </row>
    <row r="63" spans="1:18" ht="20.100000000000001" customHeight="1">
      <c r="A63" s="1381"/>
      <c r="B63" s="1382" t="s">
        <v>1557</v>
      </c>
      <c r="C63" s="1376"/>
      <c r="D63" s="1376"/>
      <c r="E63" s="1376"/>
      <c r="F63" s="1376"/>
      <c r="G63" s="1376"/>
      <c r="H63" s="1376"/>
      <c r="I63" s="1376"/>
      <c r="J63" s="1376"/>
      <c r="K63" s="1376"/>
      <c r="L63" s="1376"/>
      <c r="M63" s="1376"/>
      <c r="N63" s="1376"/>
      <c r="O63" s="1376"/>
      <c r="P63" s="1376"/>
      <c r="Q63" s="1376"/>
    </row>
    <row r="64" spans="1:18" ht="32.1" customHeight="1">
      <c r="A64" s="2249" t="s">
        <v>1558</v>
      </c>
      <c r="B64" s="2249"/>
      <c r="C64" s="2253" t="s">
        <v>1559</v>
      </c>
      <c r="D64" s="2253"/>
      <c r="E64" s="2253"/>
      <c r="F64" s="2253"/>
      <c r="G64" s="2253"/>
      <c r="H64" s="2253"/>
      <c r="I64" s="2253"/>
      <c r="J64" s="2253"/>
      <c r="K64" s="2253"/>
      <c r="L64" s="2253"/>
      <c r="M64" s="2253"/>
      <c r="N64" s="2253"/>
      <c r="O64" s="2253"/>
      <c r="P64" s="2253"/>
      <c r="Q64" s="2253"/>
    </row>
    <row r="65" spans="1:17" ht="32.1" customHeight="1">
      <c r="A65" s="1383"/>
      <c r="B65" s="1388" t="s">
        <v>1517</v>
      </c>
      <c r="C65" s="2253" t="s">
        <v>1560</v>
      </c>
      <c r="D65" s="2253"/>
      <c r="E65" s="2253"/>
      <c r="F65" s="2253"/>
      <c r="G65" s="2253"/>
      <c r="H65" s="2253"/>
      <c r="I65" s="2253"/>
      <c r="J65" s="2253"/>
      <c r="K65" s="2253"/>
      <c r="L65" s="2253"/>
      <c r="M65" s="2253"/>
      <c r="N65" s="2253"/>
      <c r="O65" s="2253"/>
      <c r="P65" s="2253"/>
      <c r="Q65" s="2253"/>
    </row>
    <row r="66" spans="1:17" ht="48" customHeight="1">
      <c r="A66" s="1383"/>
      <c r="B66" s="1388" t="s">
        <v>1519</v>
      </c>
      <c r="C66" s="2253" t="s">
        <v>1562</v>
      </c>
      <c r="D66" s="2253"/>
      <c r="E66" s="2253"/>
      <c r="F66" s="2253"/>
      <c r="G66" s="2253"/>
      <c r="H66" s="2253"/>
      <c r="I66" s="2253"/>
      <c r="J66" s="2253"/>
      <c r="K66" s="2253"/>
      <c r="L66" s="2253"/>
      <c r="M66" s="2253"/>
      <c r="N66" s="2253"/>
      <c r="O66" s="2253"/>
      <c r="P66" s="2253"/>
      <c r="Q66" s="2253"/>
    </row>
    <row r="67" spans="1:17" ht="48" customHeight="1">
      <c r="A67" s="1383"/>
      <c r="B67" s="1388" t="s">
        <v>1561</v>
      </c>
      <c r="C67" s="2253" t="s">
        <v>1563</v>
      </c>
      <c r="D67" s="2253"/>
      <c r="E67" s="2253"/>
      <c r="F67" s="2253"/>
      <c r="G67" s="2253"/>
      <c r="H67" s="2253"/>
      <c r="I67" s="2253"/>
      <c r="J67" s="2253"/>
      <c r="K67" s="2253"/>
      <c r="L67" s="2253"/>
      <c r="M67" s="2253"/>
      <c r="N67" s="2253"/>
      <c r="O67" s="2253"/>
      <c r="P67" s="2253"/>
      <c r="Q67" s="2253"/>
    </row>
    <row r="68" spans="1:17" ht="18" customHeight="1">
      <c r="A68" s="1385"/>
      <c r="B68" s="1387" t="s">
        <v>1564</v>
      </c>
      <c r="C68" s="2248" t="s">
        <v>1565</v>
      </c>
      <c r="D68" s="2248"/>
      <c r="E68" s="2248"/>
      <c r="F68" s="2248"/>
      <c r="G68" s="2248"/>
      <c r="H68" s="2248"/>
      <c r="I68" s="2248"/>
      <c r="J68" s="2248"/>
      <c r="K68" s="2248"/>
      <c r="L68" s="2248"/>
      <c r="M68" s="2248"/>
      <c r="N68" s="2248"/>
      <c r="O68" s="2248"/>
      <c r="P68" s="2248"/>
      <c r="Q68" s="2248"/>
    </row>
    <row r="69" spans="1:17" ht="15" customHeight="1">
      <c r="A69" s="1379"/>
      <c r="B69" s="1380"/>
      <c r="C69" s="1380"/>
      <c r="D69" s="1380"/>
      <c r="E69" s="1380"/>
      <c r="F69" s="1380"/>
      <c r="G69" s="1380"/>
      <c r="H69" s="1380"/>
      <c r="I69" s="1380"/>
      <c r="J69" s="1380"/>
      <c r="K69" s="1380"/>
      <c r="L69" s="1380"/>
      <c r="M69" s="1380"/>
      <c r="N69" s="1380"/>
      <c r="O69" s="1380"/>
      <c r="P69" s="1380"/>
      <c r="Q69" s="1380"/>
    </row>
    <row r="70" spans="1:17" ht="20.100000000000001" customHeight="1">
      <c r="A70" s="1381"/>
      <c r="B70" s="1382" t="s">
        <v>1566</v>
      </c>
      <c r="C70" s="1376"/>
      <c r="D70" s="1376"/>
      <c r="E70" s="1376"/>
      <c r="F70" s="1376"/>
      <c r="G70" s="1376"/>
      <c r="H70" s="1376"/>
      <c r="I70" s="1376"/>
      <c r="J70" s="1376"/>
      <c r="K70" s="1376"/>
      <c r="L70" s="1376"/>
      <c r="M70" s="1376"/>
      <c r="N70" s="1376"/>
      <c r="O70" s="1376"/>
      <c r="P70" s="1376"/>
      <c r="Q70" s="1376"/>
    </row>
    <row r="71" spans="1:17" ht="32.1" customHeight="1">
      <c r="A71" s="2249" t="s">
        <v>1567</v>
      </c>
      <c r="B71" s="2249"/>
      <c r="C71" s="2253" t="s">
        <v>1568</v>
      </c>
      <c r="D71" s="2253"/>
      <c r="E71" s="2253"/>
      <c r="F71" s="2253"/>
      <c r="G71" s="2253"/>
      <c r="H71" s="2253"/>
      <c r="I71" s="2253"/>
      <c r="J71" s="2253"/>
      <c r="K71" s="2253"/>
      <c r="L71" s="2253"/>
      <c r="M71" s="2253"/>
      <c r="N71" s="2253"/>
      <c r="O71" s="2253"/>
      <c r="P71" s="2253"/>
      <c r="Q71" s="2253"/>
    </row>
    <row r="72" spans="1:17" ht="15" customHeight="1">
      <c r="A72" s="1379"/>
      <c r="B72" s="1380"/>
      <c r="C72" s="1380"/>
      <c r="D72" s="1380"/>
      <c r="E72" s="1380"/>
      <c r="F72" s="1380"/>
      <c r="G72" s="1380"/>
      <c r="H72" s="1380"/>
      <c r="I72" s="1380"/>
      <c r="J72" s="1380"/>
      <c r="K72" s="1380"/>
      <c r="L72" s="1380"/>
      <c r="M72" s="1380"/>
      <c r="N72" s="1380"/>
      <c r="O72" s="1380"/>
      <c r="P72" s="1380"/>
      <c r="Q72" s="1380"/>
    </row>
    <row r="73" spans="1:17" ht="20.100000000000001" customHeight="1">
      <c r="A73" s="1381"/>
      <c r="B73" s="1382" t="s">
        <v>1569</v>
      </c>
      <c r="C73" s="1376"/>
      <c r="D73" s="1376"/>
      <c r="E73" s="1376"/>
      <c r="F73" s="1376"/>
      <c r="G73" s="1376"/>
      <c r="H73" s="1376"/>
      <c r="I73" s="1376"/>
      <c r="J73" s="1376"/>
      <c r="K73" s="1376"/>
      <c r="L73" s="1376"/>
      <c r="M73" s="1376"/>
      <c r="N73" s="1376"/>
      <c r="O73" s="1376"/>
      <c r="P73" s="1376"/>
      <c r="Q73" s="1376"/>
    </row>
    <row r="74" spans="1:17" ht="32.1" customHeight="1">
      <c r="A74" s="2249" t="s">
        <v>1570</v>
      </c>
      <c r="B74" s="2249"/>
      <c r="C74" s="2253" t="s">
        <v>2089</v>
      </c>
      <c r="D74" s="2253"/>
      <c r="E74" s="2253"/>
      <c r="F74" s="2253"/>
      <c r="G74" s="2253"/>
      <c r="H74" s="2253"/>
      <c r="I74" s="2253"/>
      <c r="J74" s="2253"/>
      <c r="K74" s="2253"/>
      <c r="L74" s="2253"/>
      <c r="M74" s="2253"/>
      <c r="N74" s="2253"/>
      <c r="O74" s="2253"/>
      <c r="P74" s="2253"/>
      <c r="Q74" s="2253"/>
    </row>
    <row r="75" spans="1:17" ht="15" customHeight="1">
      <c r="A75" s="1379"/>
      <c r="B75" s="1380"/>
      <c r="C75" s="1380"/>
      <c r="D75" s="1380"/>
      <c r="E75" s="1380"/>
      <c r="F75" s="1380"/>
      <c r="G75" s="1380"/>
      <c r="H75" s="1380"/>
      <c r="I75" s="1380"/>
      <c r="J75" s="1380"/>
      <c r="K75" s="1380"/>
      <c r="L75" s="1380"/>
      <c r="M75" s="1380"/>
      <c r="N75" s="1380"/>
      <c r="O75" s="1380"/>
      <c r="P75" s="1380"/>
      <c r="Q75" s="1380"/>
    </row>
    <row r="76" spans="1:17" ht="20.100000000000001" customHeight="1">
      <c r="A76" s="1381"/>
      <c r="B76" s="1382" t="s">
        <v>1571</v>
      </c>
      <c r="C76" s="1376"/>
      <c r="D76" s="1376"/>
      <c r="E76" s="1376"/>
      <c r="F76" s="1376"/>
      <c r="G76" s="1376"/>
      <c r="H76" s="1376"/>
      <c r="I76" s="1376"/>
      <c r="J76" s="1376"/>
      <c r="K76" s="1376"/>
      <c r="L76" s="1376"/>
      <c r="M76" s="1376"/>
      <c r="N76" s="1376"/>
      <c r="O76" s="1376"/>
      <c r="P76" s="1376"/>
      <c r="Q76" s="1376"/>
    </row>
    <row r="77" spans="1:17" ht="18" customHeight="1">
      <c r="A77" s="2249" t="s">
        <v>1572</v>
      </c>
      <c r="B77" s="2249"/>
      <c r="C77" s="2248" t="s">
        <v>1573</v>
      </c>
      <c r="D77" s="2248"/>
      <c r="E77" s="2248"/>
      <c r="F77" s="2248"/>
      <c r="G77" s="2248"/>
      <c r="H77" s="2248"/>
      <c r="I77" s="2248"/>
      <c r="J77" s="2248"/>
      <c r="K77" s="2248"/>
      <c r="L77" s="2248"/>
      <c r="M77" s="2248"/>
      <c r="N77" s="2248"/>
      <c r="O77" s="2248"/>
      <c r="P77" s="2248"/>
      <c r="Q77" s="2248"/>
    </row>
    <row r="78" spans="1:17" s="1885" customFormat="1" ht="48" customHeight="1">
      <c r="A78" s="1886"/>
      <c r="B78" s="1886"/>
      <c r="C78" s="1887"/>
      <c r="D78" s="1887"/>
      <c r="E78" s="1887"/>
      <c r="F78" s="1887"/>
      <c r="G78" s="1887"/>
      <c r="H78" s="1887"/>
      <c r="I78" s="1887"/>
      <c r="J78" s="1887"/>
      <c r="K78" s="1887"/>
      <c r="L78" s="1887"/>
      <c r="M78" s="1887"/>
      <c r="N78" s="1887"/>
      <c r="O78" s="1887"/>
      <c r="P78" s="1887"/>
      <c r="Q78" s="1887"/>
    </row>
    <row r="79" spans="1:17" ht="64.5" customHeight="1">
      <c r="A79" s="1383"/>
      <c r="B79" s="1388"/>
      <c r="C79" s="2258" t="str">
        <f>"　"&amp;入力シート!C26&amp;"　外１社は、上記のとおり"&amp;入力シート!C30&amp;"協定を締結したので、その証拠としてこの協定書３通を作成し、各通に構成員が記名捺印し、各自所持するものとする。"</f>
        <v>　(株）○○○○建設　外１社は、上記のとおり○○建設△△土木特定建設工事共同企業体協定を締結したので、その証拠としてこの協定書３通を作成し、各通に構成員が記名捺印し、各自所持するものとする。</v>
      </c>
      <c r="D79" s="2258"/>
      <c r="E79" s="2258"/>
      <c r="F79" s="2258"/>
      <c r="G79" s="2258"/>
      <c r="H79" s="2258"/>
      <c r="I79" s="2258"/>
      <c r="J79" s="2258"/>
      <c r="K79" s="2258"/>
      <c r="L79" s="2258"/>
      <c r="M79" s="2258"/>
      <c r="N79" s="2258"/>
      <c r="O79" s="2258"/>
      <c r="P79" s="2258"/>
      <c r="Q79" s="2258"/>
    </row>
    <row r="80" spans="1:17" ht="14.1" customHeight="1">
      <c r="A80" s="2256" t="s">
        <v>1574</v>
      </c>
      <c r="B80" s="2257"/>
      <c r="C80" s="2257"/>
      <c r="D80" s="2257"/>
      <c r="E80" s="2257"/>
      <c r="F80" s="2257"/>
      <c r="G80" s="2257"/>
      <c r="H80" s="2257"/>
      <c r="I80" s="2257"/>
      <c r="J80" s="2257"/>
      <c r="K80" s="2257"/>
      <c r="L80" s="2257"/>
      <c r="M80" s="2257"/>
      <c r="N80" s="2257"/>
      <c r="O80" s="2257"/>
      <c r="P80" s="2257"/>
      <c r="Q80" s="2257"/>
    </row>
    <row r="81" spans="1:18" ht="25.35" customHeight="1">
      <c r="A81" s="1893"/>
      <c r="B81" s="2246">
        <v>45413</v>
      </c>
      <c r="C81" s="2246"/>
      <c r="D81" s="2246"/>
      <c r="E81" s="2246"/>
      <c r="F81" s="2246"/>
      <c r="G81" s="2246"/>
      <c r="H81" s="1376"/>
      <c r="I81" s="1376"/>
      <c r="J81" s="1376"/>
      <c r="K81" s="1376"/>
      <c r="L81" s="1376"/>
      <c r="M81" s="1376"/>
      <c r="N81" s="1376"/>
      <c r="O81" s="1376"/>
      <c r="P81" s="1376"/>
      <c r="Q81" s="1376"/>
      <c r="R81" s="1377" t="s">
        <v>1580</v>
      </c>
    </row>
    <row r="82" spans="1:18">
      <c r="A82" s="1378"/>
    </row>
    <row r="83" spans="1:18" ht="25.35" customHeight="1">
      <c r="A83" s="1390"/>
      <c r="B83" s="2247" t="s">
        <v>1497</v>
      </c>
      <c r="C83" s="2247"/>
      <c r="D83" s="2247"/>
      <c r="E83" s="1391"/>
      <c r="F83" s="2255" t="str">
        <f>IF(F24&gt;0,F24," ")</f>
        <v>久留米市〇〇町１２３</v>
      </c>
      <c r="G83" s="2255"/>
      <c r="H83" s="2255"/>
      <c r="I83" s="2255"/>
      <c r="J83" s="2255"/>
      <c r="K83" s="2255"/>
      <c r="L83" s="2255"/>
      <c r="M83" s="2255"/>
      <c r="N83" s="2255"/>
      <c r="O83" s="2255"/>
      <c r="P83" s="2255"/>
      <c r="Q83" s="1376"/>
    </row>
    <row r="84" spans="1:18" ht="25.35" customHeight="1">
      <c r="A84" s="1392"/>
      <c r="B84" s="2247" t="s">
        <v>1498</v>
      </c>
      <c r="C84" s="2247"/>
      <c r="D84" s="2247"/>
      <c r="E84" s="1391"/>
      <c r="F84" s="2255" t="str">
        <f t="shared" ref="F84:F85" si="0">IF(F25&gt;0,F25," ")</f>
        <v>(株）○○○○建設</v>
      </c>
      <c r="G84" s="2255"/>
      <c r="H84" s="2255"/>
      <c r="I84" s="2255"/>
      <c r="J84" s="2255"/>
      <c r="K84" s="2255"/>
      <c r="L84" s="2255"/>
      <c r="M84" s="2255"/>
      <c r="N84" s="2255"/>
      <c r="O84" s="2255"/>
      <c r="P84" s="2255"/>
      <c r="Q84" s="1376"/>
    </row>
    <row r="85" spans="1:18" ht="25.35" customHeight="1">
      <c r="A85" s="1390"/>
      <c r="B85" s="2247" t="s">
        <v>1499</v>
      </c>
      <c r="C85" s="2247"/>
      <c r="D85" s="2247"/>
      <c r="E85" s="1391"/>
      <c r="F85" s="2255" t="str">
        <f t="shared" si="0"/>
        <v>代表取締役　久留米一郎</v>
      </c>
      <c r="G85" s="2255"/>
      <c r="H85" s="2255"/>
      <c r="I85" s="2255"/>
      <c r="J85" s="2255"/>
      <c r="K85" s="1391" t="s">
        <v>1083</v>
      </c>
      <c r="L85" s="1391"/>
      <c r="M85" s="1391"/>
      <c r="N85" s="1391"/>
      <c r="O85" s="1391"/>
      <c r="P85" s="1391"/>
      <c r="Q85" s="1390"/>
    </row>
    <row r="86" spans="1:18" ht="15" customHeight="1">
      <c r="A86" s="1378"/>
    </row>
    <row r="87" spans="1:18" ht="25.35" customHeight="1">
      <c r="A87" s="1390"/>
      <c r="B87" s="2247" t="s">
        <v>1497</v>
      </c>
      <c r="C87" s="2247"/>
      <c r="D87" s="2247"/>
      <c r="E87" s="1391"/>
      <c r="F87" s="2255" t="str">
        <f>IF(F28&gt;0,F28," ")</f>
        <v>久留米市△△町１２３</v>
      </c>
      <c r="G87" s="2255"/>
      <c r="H87" s="2255"/>
      <c r="I87" s="2255"/>
      <c r="J87" s="2255"/>
      <c r="K87" s="2255"/>
      <c r="L87" s="2255"/>
      <c r="M87" s="2255"/>
      <c r="N87" s="2255"/>
      <c r="O87" s="2255"/>
      <c r="P87" s="2255"/>
      <c r="Q87" s="1376"/>
    </row>
    <row r="88" spans="1:18" ht="25.35" customHeight="1">
      <c r="A88" s="1392"/>
      <c r="B88" s="2247" t="s">
        <v>1498</v>
      </c>
      <c r="C88" s="2247"/>
      <c r="D88" s="2247"/>
      <c r="E88" s="1391"/>
      <c r="F88" s="2255" t="str">
        <f t="shared" ref="F88:F89" si="1">IF(F29&gt;0,F29," ")</f>
        <v>△△土木</v>
      </c>
      <c r="G88" s="2255"/>
      <c r="H88" s="2255"/>
      <c r="I88" s="2255"/>
      <c r="J88" s="2255"/>
      <c r="K88" s="2255"/>
      <c r="L88" s="2255"/>
      <c r="M88" s="2255"/>
      <c r="N88" s="2255"/>
      <c r="O88" s="2255"/>
      <c r="P88" s="2255"/>
      <c r="Q88" s="1376"/>
    </row>
    <row r="89" spans="1:18" ht="25.35" customHeight="1">
      <c r="A89" s="1390"/>
      <c r="B89" s="2247" t="s">
        <v>1499</v>
      </c>
      <c r="C89" s="2247"/>
      <c r="D89" s="2247"/>
      <c r="E89" s="1391"/>
      <c r="F89" s="2255" t="str">
        <f t="shared" si="1"/>
        <v>代表取締役　△△　□□</v>
      </c>
      <c r="G89" s="2255"/>
      <c r="H89" s="2255"/>
      <c r="I89" s="2255"/>
      <c r="J89" s="2255"/>
      <c r="K89" s="1391" t="s">
        <v>1083</v>
      </c>
      <c r="L89" s="1391"/>
      <c r="M89" s="1391"/>
      <c r="N89" s="1391"/>
      <c r="O89" s="1391"/>
      <c r="P89" s="1391"/>
      <c r="Q89" s="1376"/>
    </row>
    <row r="90" spans="1:18" ht="15" customHeight="1">
      <c r="A90" s="1379"/>
      <c r="B90" s="1380"/>
      <c r="C90" s="1380"/>
      <c r="D90" s="1380"/>
      <c r="E90" s="1380"/>
      <c r="F90" s="1380"/>
      <c r="G90" s="1380"/>
      <c r="H90" s="1380"/>
      <c r="I90" s="1380"/>
      <c r="J90" s="1380"/>
      <c r="K90" s="1380"/>
      <c r="L90" s="1380"/>
      <c r="M90" s="1380"/>
      <c r="N90" s="1380"/>
      <c r="O90" s="1380"/>
      <c r="P90" s="1380"/>
      <c r="Q90" s="1380"/>
    </row>
    <row r="91" spans="1:18" ht="15" customHeight="1">
      <c r="A91" s="1378"/>
    </row>
    <row r="92" spans="1:18" ht="25.35" customHeight="1">
      <c r="A92" s="1390"/>
      <c r="B92" s="2263"/>
      <c r="C92" s="2263"/>
      <c r="D92" s="2263"/>
      <c r="E92" s="1391"/>
      <c r="F92" s="2262"/>
      <c r="G92" s="2262"/>
      <c r="H92" s="2262"/>
      <c r="I92" s="2262"/>
      <c r="J92" s="2262"/>
      <c r="K92" s="2262"/>
      <c r="L92" s="2262"/>
      <c r="M92" s="2262"/>
      <c r="N92" s="2262"/>
      <c r="O92" s="2262"/>
      <c r="P92" s="2262"/>
      <c r="Q92" s="1376"/>
    </row>
    <row r="93" spans="1:18" ht="25.35" customHeight="1">
      <c r="A93" s="1392"/>
      <c r="B93" s="2263"/>
      <c r="C93" s="2263"/>
      <c r="D93" s="2263"/>
      <c r="E93" s="1391"/>
      <c r="F93" s="2262"/>
      <c r="G93" s="2262"/>
      <c r="H93" s="2262"/>
      <c r="I93" s="2262"/>
      <c r="J93" s="2262"/>
      <c r="K93" s="2262"/>
      <c r="L93" s="2262"/>
      <c r="M93" s="2262"/>
      <c r="N93" s="2262"/>
      <c r="O93" s="2262"/>
      <c r="P93" s="2262"/>
      <c r="Q93" s="1376"/>
    </row>
    <row r="94" spans="1:18" ht="25.35" customHeight="1">
      <c r="A94" s="1390"/>
      <c r="B94" s="2263"/>
      <c r="C94" s="2263"/>
      <c r="D94" s="2263"/>
      <c r="E94" s="1391"/>
      <c r="F94" s="2262"/>
      <c r="G94" s="2262"/>
      <c r="H94" s="2262"/>
      <c r="I94" s="2262"/>
      <c r="J94" s="2262"/>
      <c r="K94" s="1391"/>
      <c r="L94" s="1391"/>
      <c r="M94" s="1391"/>
      <c r="N94" s="1391"/>
      <c r="O94" s="1391"/>
      <c r="P94" s="1391"/>
      <c r="Q94" s="1376"/>
    </row>
    <row r="95" spans="1:18" ht="25.35" customHeight="1">
      <c r="A95" s="1390"/>
      <c r="B95" s="1393"/>
      <c r="C95" s="1393"/>
      <c r="D95" s="1393"/>
      <c r="E95" s="1391"/>
      <c r="F95" s="1394"/>
      <c r="G95" s="1394"/>
      <c r="H95" s="1394"/>
      <c r="I95" s="1394"/>
      <c r="J95" s="1394"/>
      <c r="K95" s="1391"/>
      <c r="L95" s="1391"/>
      <c r="M95" s="1391"/>
      <c r="N95" s="1391"/>
      <c r="O95" s="1391"/>
      <c r="P95" s="1391"/>
      <c r="Q95" s="1376"/>
    </row>
    <row r="96" spans="1:18">
      <c r="A96" s="1378"/>
    </row>
    <row r="97" spans="1:19" s="1380" customFormat="1" ht="25.35" customHeight="1">
      <c r="A97" s="2251" t="s">
        <v>1500</v>
      </c>
      <c r="B97" s="2252"/>
      <c r="C97" s="2252"/>
      <c r="D97" s="2252"/>
      <c r="E97" s="2252"/>
      <c r="F97" s="2252"/>
      <c r="G97" s="2252"/>
      <c r="H97" s="2252"/>
      <c r="I97" s="2252"/>
      <c r="J97" s="2252"/>
      <c r="K97" s="2252"/>
      <c r="L97" s="2252"/>
      <c r="M97" s="2252"/>
      <c r="N97" s="2252"/>
      <c r="O97" s="2252"/>
      <c r="P97" s="2252"/>
      <c r="Q97" s="2252"/>
    </row>
    <row r="98" spans="1:19">
      <c r="A98" s="1378"/>
    </row>
    <row r="99" spans="1:19" ht="48" customHeight="1">
      <c r="A99" s="1390" t="s">
        <v>1521</v>
      </c>
      <c r="B99" s="2260" t="str">
        <f>"　"&amp;S100&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99" s="2255"/>
      <c r="D99" s="2255"/>
      <c r="E99" s="2255"/>
      <c r="F99" s="2255"/>
      <c r="G99" s="2255"/>
      <c r="H99" s="2255"/>
      <c r="I99" s="2255"/>
      <c r="J99" s="2255"/>
      <c r="K99" s="2255"/>
      <c r="L99" s="2255"/>
      <c r="M99" s="2255"/>
      <c r="N99" s="2255"/>
      <c r="O99" s="2255"/>
      <c r="P99" s="2255"/>
      <c r="Q99" s="1376"/>
      <c r="R99" s="1399"/>
    </row>
    <row r="100" spans="1:19" ht="15" customHeight="1">
      <c r="A100" s="1390"/>
      <c r="B100" s="1395"/>
      <c r="C100" s="1394"/>
      <c r="D100" s="1394"/>
      <c r="E100" s="1394"/>
      <c r="F100" s="1394"/>
      <c r="G100" s="1394"/>
      <c r="H100" s="1394"/>
      <c r="I100" s="1394"/>
      <c r="J100" s="1394"/>
      <c r="K100" s="1394"/>
      <c r="L100" s="1394"/>
      <c r="M100" s="1394"/>
      <c r="N100" s="1394"/>
      <c r="O100" s="1394"/>
      <c r="P100" s="1394"/>
      <c r="Q100" s="1376"/>
      <c r="S100" s="1377" t="str">
        <f>IF(入力シート!C5="久留米市長","久留米市発注に係る","久留米市企業局発注に係る")</f>
        <v>久留米市発注に係る</v>
      </c>
    </row>
    <row r="101" spans="1:19" ht="25.35" customHeight="1">
      <c r="A101" s="2259" t="s">
        <v>8</v>
      </c>
      <c r="B101" s="2257"/>
      <c r="C101" s="2257"/>
      <c r="D101" s="2257"/>
      <c r="E101" s="2257"/>
      <c r="F101" s="2257"/>
      <c r="G101" s="2257"/>
      <c r="H101" s="2257"/>
      <c r="I101" s="2257"/>
      <c r="J101" s="2257"/>
      <c r="K101" s="2257"/>
      <c r="L101" s="2257"/>
      <c r="M101" s="2257"/>
      <c r="N101" s="2257"/>
      <c r="O101" s="2257"/>
      <c r="P101" s="2257"/>
      <c r="Q101" s="2257"/>
    </row>
    <row r="102" spans="1:19" ht="15" customHeight="1">
      <c r="A102" s="1378"/>
    </row>
    <row r="103" spans="1:19" ht="25.35" customHeight="1">
      <c r="A103" s="1390"/>
      <c r="B103" s="2247" t="s">
        <v>1501</v>
      </c>
      <c r="C103" s="2247"/>
      <c r="D103" s="2247"/>
      <c r="E103" s="1391"/>
      <c r="F103" s="2255" t="str">
        <f>入力シート!C10</f>
        <v>○○校区道路改良工事</v>
      </c>
      <c r="G103" s="2255"/>
      <c r="H103" s="2255"/>
      <c r="I103" s="2255"/>
      <c r="J103" s="2255"/>
      <c r="K103" s="2255"/>
      <c r="L103" s="2255"/>
      <c r="M103" s="2255"/>
      <c r="N103" s="2255"/>
      <c r="O103" s="2255"/>
      <c r="P103" s="1376"/>
      <c r="Q103" s="1376"/>
    </row>
    <row r="104" spans="1:19" ht="15" customHeight="1">
      <c r="A104" s="1378"/>
    </row>
    <row r="105" spans="1:19" ht="25.35" customHeight="1">
      <c r="A105" s="1390"/>
      <c r="B105" s="2247" t="s">
        <v>1502</v>
      </c>
      <c r="C105" s="2247"/>
      <c r="D105" s="2247"/>
      <c r="E105" s="1376"/>
      <c r="F105" s="2255" t="str">
        <f>入力シート!C26</f>
        <v>(株）○○○○建設</v>
      </c>
      <c r="G105" s="2255"/>
      <c r="H105" s="2255"/>
      <c r="I105" s="2255"/>
      <c r="J105" s="2255"/>
      <c r="K105" s="2255"/>
      <c r="L105" s="2266"/>
      <c r="M105" s="2266"/>
      <c r="N105" s="1376" t="s">
        <v>1503</v>
      </c>
      <c r="O105" s="1376"/>
      <c r="P105" s="1376"/>
      <c r="Q105" s="1376"/>
      <c r="R105" s="1377" t="s">
        <v>1583</v>
      </c>
    </row>
    <row r="106" spans="1:19" ht="15" customHeight="1">
      <c r="A106" s="1378"/>
      <c r="N106" s="1376"/>
    </row>
    <row r="107" spans="1:19" ht="25.35" customHeight="1">
      <c r="A107" s="1390"/>
      <c r="B107" s="1376"/>
      <c r="C107" s="1376"/>
      <c r="D107" s="1376"/>
      <c r="E107" s="1376"/>
      <c r="F107" s="1396" t="str">
        <f>F29</f>
        <v>△△土木</v>
      </c>
      <c r="G107" s="1396"/>
      <c r="H107" s="1396"/>
      <c r="I107" s="1396"/>
      <c r="J107" s="1396"/>
      <c r="K107" s="1396"/>
      <c r="L107" s="2266"/>
      <c r="M107" s="2266"/>
      <c r="N107" s="1376" t="s">
        <v>1503</v>
      </c>
      <c r="O107" s="1376"/>
      <c r="P107" s="1376"/>
      <c r="Q107" s="1376"/>
      <c r="R107" s="1377" t="s">
        <v>1583</v>
      </c>
    </row>
    <row r="108" spans="1:19" ht="15" customHeight="1">
      <c r="A108" s="1378"/>
      <c r="N108" s="1376"/>
    </row>
    <row r="109" spans="1:19">
      <c r="A109" s="1378"/>
    </row>
    <row r="110" spans="1:19" ht="32.1" customHeight="1">
      <c r="A110" s="1390"/>
      <c r="B110" s="2260" t="str">
        <f>"　"&amp;入力シート!C26&amp;"　外１社は、上記のとおり出資の割合を定めたので、その証拠としてこの協定書３通を作成し、各通に構成員が記名捺印して各自所持するものとする。"</f>
        <v>　(株）○○○○建設　外１社は、上記のとおり出資の割合を定めたので、その証拠としてこの協定書３通を作成し、各通に構成員が記名捺印して各自所持するものとする。</v>
      </c>
      <c r="C110" s="2260"/>
      <c r="D110" s="2260"/>
      <c r="E110" s="2260"/>
      <c r="F110" s="2260"/>
      <c r="G110" s="2260"/>
      <c r="H110" s="2260"/>
      <c r="I110" s="2260"/>
      <c r="J110" s="2260"/>
      <c r="K110" s="2260"/>
      <c r="L110" s="2260"/>
      <c r="M110" s="2260"/>
      <c r="N110" s="2260"/>
      <c r="O110" s="2260"/>
      <c r="P110" s="2260"/>
      <c r="Q110" s="1376"/>
    </row>
    <row r="111" spans="1:19" ht="15" customHeight="1">
      <c r="A111" s="1378"/>
    </row>
    <row r="112" spans="1:19" ht="25.35" customHeight="1">
      <c r="A112" s="2264">
        <f>A81</f>
        <v>0</v>
      </c>
      <c r="B112" s="2264"/>
      <c r="C112" s="2264"/>
      <c r="D112" s="2264"/>
      <c r="E112" s="2264"/>
      <c r="F112" s="2264"/>
      <c r="G112" s="2264"/>
      <c r="H112" s="1376"/>
      <c r="I112" s="1376"/>
      <c r="J112" s="1376"/>
      <c r="K112" s="1376"/>
      <c r="L112" s="1376"/>
      <c r="M112" s="1376"/>
      <c r="N112" s="1376"/>
      <c r="O112" s="1376"/>
      <c r="P112" s="1376"/>
      <c r="Q112" s="1376"/>
      <c r="R112" s="1377" t="s">
        <v>1580</v>
      </c>
    </row>
    <row r="113" spans="1:17" ht="15" customHeight="1">
      <c r="A113" s="1378"/>
    </row>
    <row r="114" spans="1:17" ht="25.35" customHeight="1">
      <c r="A114" s="1397"/>
      <c r="B114" s="1376"/>
      <c r="C114" s="1376"/>
      <c r="D114" s="1376"/>
      <c r="E114" s="1376"/>
      <c r="F114" s="1376"/>
      <c r="G114" s="1376"/>
      <c r="H114" s="1376"/>
      <c r="I114" s="2265" t="str">
        <f>入力シート!C30</f>
        <v>○○建設△△土木特定建設工事共同企業体</v>
      </c>
      <c r="J114" s="2265"/>
      <c r="K114" s="2265"/>
      <c r="L114" s="2265"/>
      <c r="M114" s="2265"/>
      <c r="N114" s="2265"/>
      <c r="O114" s="2265"/>
      <c r="P114" s="2265"/>
      <c r="Q114" s="1376"/>
    </row>
    <row r="115" spans="1:17" ht="15" customHeight="1">
      <c r="A115" s="1378"/>
    </row>
    <row r="116" spans="1:17" ht="25.35" customHeight="1">
      <c r="A116" s="1390"/>
      <c r="B116" s="2247" t="s">
        <v>1497</v>
      </c>
      <c r="C116" s="2247"/>
      <c r="D116" s="2247"/>
      <c r="E116" s="1391"/>
      <c r="F116" s="2255" t="str">
        <f>IF(F24&gt;0,F24," ")</f>
        <v>久留米市〇〇町１２３</v>
      </c>
      <c r="G116" s="2255"/>
      <c r="H116" s="2255"/>
      <c r="I116" s="2255"/>
      <c r="J116" s="2255"/>
      <c r="K116" s="2255"/>
      <c r="L116" s="2255"/>
      <c r="M116" s="2255"/>
      <c r="N116" s="2255"/>
      <c r="O116" s="2255"/>
      <c r="P116" s="2255"/>
      <c r="Q116" s="1376"/>
    </row>
    <row r="117" spans="1:17" ht="25.35" customHeight="1">
      <c r="A117" s="1392"/>
      <c r="B117" s="2247" t="s">
        <v>1498</v>
      </c>
      <c r="C117" s="2247"/>
      <c r="D117" s="2247"/>
      <c r="E117" s="1391"/>
      <c r="F117" s="2255" t="str">
        <f>IF(F25&gt;0,F25," ")</f>
        <v>(株）○○○○建設</v>
      </c>
      <c r="G117" s="2255"/>
      <c r="H117" s="2255"/>
      <c r="I117" s="2255"/>
      <c r="J117" s="2255"/>
      <c r="K117" s="2255"/>
      <c r="L117" s="2255"/>
      <c r="M117" s="2255"/>
      <c r="N117" s="2255"/>
      <c r="O117" s="2255"/>
      <c r="P117" s="2255"/>
      <c r="Q117" s="1376"/>
    </row>
    <row r="118" spans="1:17" ht="25.35" customHeight="1">
      <c r="A118" s="1390"/>
      <c r="B118" s="2247" t="s">
        <v>1499</v>
      </c>
      <c r="C118" s="2247"/>
      <c r="D118" s="2247"/>
      <c r="E118" s="1391"/>
      <c r="F118" s="2255" t="str">
        <f>IF(F26&gt;0,F26," ")</f>
        <v>代表取締役　久留米一郎</v>
      </c>
      <c r="G118" s="2255"/>
      <c r="H118" s="2255"/>
      <c r="I118" s="2255"/>
      <c r="J118" s="2255"/>
      <c r="K118" s="1391" t="s">
        <v>1083</v>
      </c>
      <c r="L118" s="1391"/>
      <c r="M118" s="1391"/>
      <c r="N118" s="1391"/>
      <c r="O118" s="1391"/>
      <c r="P118" s="1391"/>
      <c r="Q118" s="1390"/>
    </row>
    <row r="119" spans="1:17">
      <c r="A119" s="1378"/>
    </row>
    <row r="120" spans="1:17" ht="25.35" customHeight="1">
      <c r="A120" s="1390"/>
      <c r="B120" s="2247" t="s">
        <v>1497</v>
      </c>
      <c r="C120" s="2247"/>
      <c r="D120" s="2247"/>
      <c r="E120" s="1391"/>
      <c r="F120" s="2255" t="str">
        <f>IF(F28&gt;0,F28," ")</f>
        <v>久留米市△△町１２３</v>
      </c>
      <c r="G120" s="2255"/>
      <c r="H120" s="2255"/>
      <c r="I120" s="2255"/>
      <c r="J120" s="2255"/>
      <c r="K120" s="2255"/>
      <c r="L120" s="2255"/>
      <c r="M120" s="2255"/>
      <c r="N120" s="2255"/>
      <c r="O120" s="2255"/>
      <c r="P120" s="2255"/>
      <c r="Q120" s="1376"/>
    </row>
    <row r="121" spans="1:17" ht="25.35" customHeight="1">
      <c r="A121" s="1392"/>
      <c r="B121" s="2247" t="s">
        <v>1498</v>
      </c>
      <c r="C121" s="2247"/>
      <c r="D121" s="2247"/>
      <c r="E121" s="1391"/>
      <c r="F121" s="2255" t="str">
        <f>IF(F29&gt;0,F29," ")</f>
        <v>△△土木</v>
      </c>
      <c r="G121" s="2255"/>
      <c r="H121" s="2255"/>
      <c r="I121" s="2255"/>
      <c r="J121" s="2255"/>
      <c r="K121" s="2255"/>
      <c r="L121" s="2255"/>
      <c r="M121" s="2255"/>
      <c r="N121" s="2255"/>
      <c r="O121" s="2255"/>
      <c r="P121" s="2255"/>
      <c r="Q121" s="1376"/>
    </row>
    <row r="122" spans="1:17" ht="25.35" customHeight="1">
      <c r="A122" s="1390"/>
      <c r="B122" s="2247" t="s">
        <v>1499</v>
      </c>
      <c r="C122" s="2247"/>
      <c r="D122" s="2247"/>
      <c r="E122" s="1391"/>
      <c r="F122" s="2255" t="str">
        <f>IF(F30&gt;0,F30," ")</f>
        <v>代表取締役　△△　□□</v>
      </c>
      <c r="G122" s="2255"/>
      <c r="H122" s="2255"/>
      <c r="I122" s="2255"/>
      <c r="J122" s="2255"/>
      <c r="K122" s="1391" t="s">
        <v>1083</v>
      </c>
      <c r="L122" s="1391"/>
      <c r="M122" s="1391"/>
      <c r="N122" s="1391"/>
      <c r="O122" s="1391"/>
      <c r="P122" s="1391"/>
      <c r="Q122" s="1376"/>
    </row>
    <row r="123" spans="1:17">
      <c r="A123" s="1378"/>
    </row>
    <row r="124" spans="1:17">
      <c r="A124" s="1398"/>
    </row>
  </sheetData>
  <mergeCells count="104">
    <mergeCell ref="B84:D84"/>
    <mergeCell ref="F84:P84"/>
    <mergeCell ref="B118:D118"/>
    <mergeCell ref="F118:J118"/>
    <mergeCell ref="F120:P120"/>
    <mergeCell ref="F121:P121"/>
    <mergeCell ref="B122:D122"/>
    <mergeCell ref="F122:J122"/>
    <mergeCell ref="F103:O103"/>
    <mergeCell ref="A112:G112"/>
    <mergeCell ref="B121:D121"/>
    <mergeCell ref="B120:D120"/>
    <mergeCell ref="I114:P114"/>
    <mergeCell ref="B116:D116"/>
    <mergeCell ref="F116:P116"/>
    <mergeCell ref="B117:D117"/>
    <mergeCell ref="B105:D105"/>
    <mergeCell ref="L105:M105"/>
    <mergeCell ref="L107:M107"/>
    <mergeCell ref="F105:K105"/>
    <mergeCell ref="B110:P110"/>
    <mergeCell ref="F117:P117"/>
    <mergeCell ref="F85:J85"/>
    <mergeCell ref="F89:J89"/>
    <mergeCell ref="F93:P93"/>
    <mergeCell ref="B94:D94"/>
    <mergeCell ref="B87:D87"/>
    <mergeCell ref="F87:P87"/>
    <mergeCell ref="B88:D88"/>
    <mergeCell ref="F88:P88"/>
    <mergeCell ref="B89:D89"/>
    <mergeCell ref="F94:J94"/>
    <mergeCell ref="B92:D92"/>
    <mergeCell ref="B93:D93"/>
    <mergeCell ref="A101:Q101"/>
    <mergeCell ref="B103:D103"/>
    <mergeCell ref="A97:Q97"/>
    <mergeCell ref="B99:P99"/>
    <mergeCell ref="C46:Q46"/>
    <mergeCell ref="A49:B49"/>
    <mergeCell ref="C49:Q49"/>
    <mergeCell ref="C33:Q33"/>
    <mergeCell ref="A52:B52"/>
    <mergeCell ref="C52:Q52"/>
    <mergeCell ref="A36:B36"/>
    <mergeCell ref="A33:B33"/>
    <mergeCell ref="C40:Q40"/>
    <mergeCell ref="A43:B43"/>
    <mergeCell ref="C43:Q43"/>
    <mergeCell ref="A46:B46"/>
    <mergeCell ref="A77:B77"/>
    <mergeCell ref="C77:Q77"/>
    <mergeCell ref="C79:Q79"/>
    <mergeCell ref="B83:D83"/>
    <mergeCell ref="F83:P83"/>
    <mergeCell ref="A61:B61"/>
    <mergeCell ref="C61:Q61"/>
    <mergeCell ref="F92:P92"/>
    <mergeCell ref="C6:Q6"/>
    <mergeCell ref="C14:Q14"/>
    <mergeCell ref="C36:Q36"/>
    <mergeCell ref="A39:B39"/>
    <mergeCell ref="C39:Q39"/>
    <mergeCell ref="C7:Q7"/>
    <mergeCell ref="C8:Q8"/>
    <mergeCell ref="A11:B11"/>
    <mergeCell ref="C11:Q11"/>
    <mergeCell ref="B29:D29"/>
    <mergeCell ref="B30:D30"/>
    <mergeCell ref="F29:P29"/>
    <mergeCell ref="C74:Q74"/>
    <mergeCell ref="A64:B64"/>
    <mergeCell ref="C64:Q64"/>
    <mergeCell ref="C65:Q65"/>
    <mergeCell ref="C66:Q66"/>
    <mergeCell ref="A80:Q80"/>
    <mergeCell ref="A71:B71"/>
    <mergeCell ref="C71:Q71"/>
    <mergeCell ref="A74:B74"/>
    <mergeCell ref="C67:Q67"/>
    <mergeCell ref="B81:G81"/>
    <mergeCell ref="B85:D85"/>
    <mergeCell ref="C68:Q68"/>
    <mergeCell ref="A14:B14"/>
    <mergeCell ref="A17:B17"/>
    <mergeCell ref="C17:Q17"/>
    <mergeCell ref="C18:Q18"/>
    <mergeCell ref="A3:Q3"/>
    <mergeCell ref="A6:B6"/>
    <mergeCell ref="C19:Q19"/>
    <mergeCell ref="F30:P30"/>
    <mergeCell ref="B25:D25"/>
    <mergeCell ref="B26:D26"/>
    <mergeCell ref="B28:D28"/>
    <mergeCell ref="F25:P25"/>
    <mergeCell ref="F26:P26"/>
    <mergeCell ref="F28:P28"/>
    <mergeCell ref="B24:D24"/>
    <mergeCell ref="A22:B22"/>
    <mergeCell ref="F24:P24"/>
    <mergeCell ref="A55:B55"/>
    <mergeCell ref="C55:Q55"/>
    <mergeCell ref="A58:B58"/>
    <mergeCell ref="C58:Q58"/>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6" max="16" man="1"/>
    <brk id="68" max="16" man="1"/>
    <brk id="95"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B40"/>
  <sheetViews>
    <sheetView showGridLines="0" view="pageBreakPreview" zoomScaleNormal="100" zoomScaleSheetLayoutView="100" workbookViewId="0"/>
  </sheetViews>
  <sheetFormatPr defaultRowHeight="13.2"/>
  <cols>
    <col min="1" max="1" width="0.44140625" style="635" customWidth="1"/>
    <col min="2" max="28" width="3.109375" style="635" customWidth="1"/>
    <col min="29" max="256" width="8.88671875" style="635"/>
    <col min="257" max="257" width="0.44140625" style="635" customWidth="1"/>
    <col min="258" max="284" width="3.109375" style="635" customWidth="1"/>
    <col min="285" max="512" width="8.88671875" style="635"/>
    <col min="513" max="513" width="0.44140625" style="635" customWidth="1"/>
    <col min="514" max="540" width="3.109375" style="635" customWidth="1"/>
    <col min="541" max="768" width="8.88671875" style="635"/>
    <col min="769" max="769" width="0.44140625" style="635" customWidth="1"/>
    <col min="770" max="796" width="3.109375" style="635" customWidth="1"/>
    <col min="797" max="1024" width="8.88671875" style="635"/>
    <col min="1025" max="1025" width="0.44140625" style="635" customWidth="1"/>
    <col min="1026" max="1052" width="3.109375" style="635" customWidth="1"/>
    <col min="1053" max="1280" width="8.88671875" style="635"/>
    <col min="1281" max="1281" width="0.44140625" style="635" customWidth="1"/>
    <col min="1282" max="1308" width="3.109375" style="635" customWidth="1"/>
    <col min="1309" max="1536" width="8.88671875" style="635"/>
    <col min="1537" max="1537" width="0.44140625" style="635" customWidth="1"/>
    <col min="1538" max="1564" width="3.109375" style="635" customWidth="1"/>
    <col min="1565" max="1792" width="8.88671875" style="635"/>
    <col min="1793" max="1793" width="0.44140625" style="635" customWidth="1"/>
    <col min="1794" max="1820" width="3.109375" style="635" customWidth="1"/>
    <col min="1821" max="2048" width="8.88671875" style="635"/>
    <col min="2049" max="2049" width="0.44140625" style="635" customWidth="1"/>
    <col min="2050" max="2076" width="3.109375" style="635" customWidth="1"/>
    <col min="2077" max="2304" width="8.88671875" style="635"/>
    <col min="2305" max="2305" width="0.44140625" style="635" customWidth="1"/>
    <col min="2306" max="2332" width="3.109375" style="635" customWidth="1"/>
    <col min="2333" max="2560" width="8.88671875" style="635"/>
    <col min="2561" max="2561" width="0.44140625" style="635" customWidth="1"/>
    <col min="2562" max="2588" width="3.109375" style="635" customWidth="1"/>
    <col min="2589" max="2816" width="8.88671875" style="635"/>
    <col min="2817" max="2817" width="0.44140625" style="635" customWidth="1"/>
    <col min="2818" max="2844" width="3.109375" style="635" customWidth="1"/>
    <col min="2845" max="3072" width="8.88671875" style="635"/>
    <col min="3073" max="3073" width="0.44140625" style="635" customWidth="1"/>
    <col min="3074" max="3100" width="3.109375" style="635" customWidth="1"/>
    <col min="3101" max="3328" width="8.88671875" style="635"/>
    <col min="3329" max="3329" width="0.44140625" style="635" customWidth="1"/>
    <col min="3330" max="3356" width="3.109375" style="635" customWidth="1"/>
    <col min="3357" max="3584" width="8.88671875" style="635"/>
    <col min="3585" max="3585" width="0.44140625" style="635" customWidth="1"/>
    <col min="3586" max="3612" width="3.109375" style="635" customWidth="1"/>
    <col min="3613" max="3840" width="8.88671875" style="635"/>
    <col min="3841" max="3841" width="0.44140625" style="635" customWidth="1"/>
    <col min="3842" max="3868" width="3.109375" style="635" customWidth="1"/>
    <col min="3869" max="4096" width="8.88671875" style="635"/>
    <col min="4097" max="4097" width="0.44140625" style="635" customWidth="1"/>
    <col min="4098" max="4124" width="3.109375" style="635" customWidth="1"/>
    <col min="4125" max="4352" width="8.88671875" style="635"/>
    <col min="4353" max="4353" width="0.44140625" style="635" customWidth="1"/>
    <col min="4354" max="4380" width="3.109375" style="635" customWidth="1"/>
    <col min="4381" max="4608" width="8.88671875" style="635"/>
    <col min="4609" max="4609" width="0.44140625" style="635" customWidth="1"/>
    <col min="4610" max="4636" width="3.109375" style="635" customWidth="1"/>
    <col min="4637" max="4864" width="8.88671875" style="635"/>
    <col min="4865" max="4865" width="0.44140625" style="635" customWidth="1"/>
    <col min="4866" max="4892" width="3.109375" style="635" customWidth="1"/>
    <col min="4893" max="5120" width="8.88671875" style="635"/>
    <col min="5121" max="5121" width="0.44140625" style="635" customWidth="1"/>
    <col min="5122" max="5148" width="3.109375" style="635" customWidth="1"/>
    <col min="5149" max="5376" width="8.88671875" style="635"/>
    <col min="5377" max="5377" width="0.44140625" style="635" customWidth="1"/>
    <col min="5378" max="5404" width="3.109375" style="635" customWidth="1"/>
    <col min="5405" max="5632" width="8.88671875" style="635"/>
    <col min="5633" max="5633" width="0.44140625" style="635" customWidth="1"/>
    <col min="5634" max="5660" width="3.109375" style="635" customWidth="1"/>
    <col min="5661" max="5888" width="8.88671875" style="635"/>
    <col min="5889" max="5889" width="0.44140625" style="635" customWidth="1"/>
    <col min="5890" max="5916" width="3.109375" style="635" customWidth="1"/>
    <col min="5917" max="6144" width="8.88671875" style="635"/>
    <col min="6145" max="6145" width="0.44140625" style="635" customWidth="1"/>
    <col min="6146" max="6172" width="3.109375" style="635" customWidth="1"/>
    <col min="6173" max="6400" width="8.88671875" style="635"/>
    <col min="6401" max="6401" width="0.44140625" style="635" customWidth="1"/>
    <col min="6402" max="6428" width="3.109375" style="635" customWidth="1"/>
    <col min="6429" max="6656" width="8.88671875" style="635"/>
    <col min="6657" max="6657" width="0.44140625" style="635" customWidth="1"/>
    <col min="6658" max="6684" width="3.109375" style="635" customWidth="1"/>
    <col min="6685" max="6912" width="8.88671875" style="635"/>
    <col min="6913" max="6913" width="0.44140625" style="635" customWidth="1"/>
    <col min="6914" max="6940" width="3.109375" style="635" customWidth="1"/>
    <col min="6941" max="7168" width="8.88671875" style="635"/>
    <col min="7169" max="7169" width="0.44140625" style="635" customWidth="1"/>
    <col min="7170" max="7196" width="3.109375" style="635" customWidth="1"/>
    <col min="7197" max="7424" width="8.88671875" style="635"/>
    <col min="7425" max="7425" width="0.44140625" style="635" customWidth="1"/>
    <col min="7426" max="7452" width="3.109375" style="635" customWidth="1"/>
    <col min="7453" max="7680" width="8.88671875" style="635"/>
    <col min="7681" max="7681" width="0.44140625" style="635" customWidth="1"/>
    <col min="7682" max="7708" width="3.109375" style="635" customWidth="1"/>
    <col min="7709" max="7936" width="8.88671875" style="635"/>
    <col min="7937" max="7937" width="0.44140625" style="635" customWidth="1"/>
    <col min="7938" max="7964" width="3.109375" style="635" customWidth="1"/>
    <col min="7965" max="8192" width="8.88671875" style="635"/>
    <col min="8193" max="8193" width="0.44140625" style="635" customWidth="1"/>
    <col min="8194" max="8220" width="3.109375" style="635" customWidth="1"/>
    <col min="8221" max="8448" width="8.88671875" style="635"/>
    <col min="8449" max="8449" width="0.44140625" style="635" customWidth="1"/>
    <col min="8450" max="8476" width="3.109375" style="635" customWidth="1"/>
    <col min="8477" max="8704" width="8.88671875" style="635"/>
    <col min="8705" max="8705" width="0.44140625" style="635" customWidth="1"/>
    <col min="8706" max="8732" width="3.109375" style="635" customWidth="1"/>
    <col min="8733" max="8960" width="8.88671875" style="635"/>
    <col min="8961" max="8961" width="0.44140625" style="635" customWidth="1"/>
    <col min="8962" max="8988" width="3.109375" style="635" customWidth="1"/>
    <col min="8989" max="9216" width="8.88671875" style="635"/>
    <col min="9217" max="9217" width="0.44140625" style="635" customWidth="1"/>
    <col min="9218" max="9244" width="3.109375" style="635" customWidth="1"/>
    <col min="9245" max="9472" width="8.88671875" style="635"/>
    <col min="9473" max="9473" width="0.44140625" style="635" customWidth="1"/>
    <col min="9474" max="9500" width="3.109375" style="635" customWidth="1"/>
    <col min="9501" max="9728" width="8.88671875" style="635"/>
    <col min="9729" max="9729" width="0.44140625" style="635" customWidth="1"/>
    <col min="9730" max="9756" width="3.109375" style="635" customWidth="1"/>
    <col min="9757" max="9984" width="8.88671875" style="635"/>
    <col min="9985" max="9985" width="0.44140625" style="635" customWidth="1"/>
    <col min="9986" max="10012" width="3.109375" style="635" customWidth="1"/>
    <col min="10013" max="10240" width="8.88671875" style="635"/>
    <col min="10241" max="10241" width="0.44140625" style="635" customWidth="1"/>
    <col min="10242" max="10268" width="3.109375" style="635" customWidth="1"/>
    <col min="10269" max="10496" width="8.88671875" style="635"/>
    <col min="10497" max="10497" width="0.44140625" style="635" customWidth="1"/>
    <col min="10498" max="10524" width="3.109375" style="635" customWidth="1"/>
    <col min="10525" max="10752" width="8.88671875" style="635"/>
    <col min="10753" max="10753" width="0.44140625" style="635" customWidth="1"/>
    <col min="10754" max="10780" width="3.109375" style="635" customWidth="1"/>
    <col min="10781" max="11008" width="8.88671875" style="635"/>
    <col min="11009" max="11009" width="0.44140625" style="635" customWidth="1"/>
    <col min="11010" max="11036" width="3.109375" style="635" customWidth="1"/>
    <col min="11037" max="11264" width="8.88671875" style="635"/>
    <col min="11265" max="11265" width="0.44140625" style="635" customWidth="1"/>
    <col min="11266" max="11292" width="3.109375" style="635" customWidth="1"/>
    <col min="11293" max="11520" width="8.88671875" style="635"/>
    <col min="11521" max="11521" width="0.44140625" style="635" customWidth="1"/>
    <col min="11522" max="11548" width="3.109375" style="635" customWidth="1"/>
    <col min="11549" max="11776" width="8.88671875" style="635"/>
    <col min="11777" max="11777" width="0.44140625" style="635" customWidth="1"/>
    <col min="11778" max="11804" width="3.109375" style="635" customWidth="1"/>
    <col min="11805" max="12032" width="8.88671875" style="635"/>
    <col min="12033" max="12033" width="0.44140625" style="635" customWidth="1"/>
    <col min="12034" max="12060" width="3.109375" style="635" customWidth="1"/>
    <col min="12061" max="12288" width="8.88671875" style="635"/>
    <col min="12289" max="12289" width="0.44140625" style="635" customWidth="1"/>
    <col min="12290" max="12316" width="3.109375" style="635" customWidth="1"/>
    <col min="12317" max="12544" width="8.88671875" style="635"/>
    <col min="12545" max="12545" width="0.44140625" style="635" customWidth="1"/>
    <col min="12546" max="12572" width="3.109375" style="635" customWidth="1"/>
    <col min="12573" max="12800" width="8.88671875" style="635"/>
    <col min="12801" max="12801" width="0.44140625" style="635" customWidth="1"/>
    <col min="12802" max="12828" width="3.109375" style="635" customWidth="1"/>
    <col min="12829" max="13056" width="8.88671875" style="635"/>
    <col min="13057" max="13057" width="0.44140625" style="635" customWidth="1"/>
    <col min="13058" max="13084" width="3.109375" style="635" customWidth="1"/>
    <col min="13085" max="13312" width="8.88671875" style="635"/>
    <col min="13313" max="13313" width="0.44140625" style="635" customWidth="1"/>
    <col min="13314" max="13340" width="3.109375" style="635" customWidth="1"/>
    <col min="13341" max="13568" width="8.88671875" style="635"/>
    <col min="13569" max="13569" width="0.44140625" style="635" customWidth="1"/>
    <col min="13570" max="13596" width="3.109375" style="635" customWidth="1"/>
    <col min="13597" max="13824" width="8.88671875" style="635"/>
    <col min="13825" max="13825" width="0.44140625" style="635" customWidth="1"/>
    <col min="13826" max="13852" width="3.109375" style="635" customWidth="1"/>
    <col min="13853" max="14080" width="8.88671875" style="635"/>
    <col min="14081" max="14081" width="0.44140625" style="635" customWidth="1"/>
    <col min="14082" max="14108" width="3.109375" style="635" customWidth="1"/>
    <col min="14109" max="14336" width="8.88671875" style="635"/>
    <col min="14337" max="14337" width="0.44140625" style="635" customWidth="1"/>
    <col min="14338" max="14364" width="3.109375" style="635" customWidth="1"/>
    <col min="14365" max="14592" width="8.88671875" style="635"/>
    <col min="14593" max="14593" width="0.44140625" style="635" customWidth="1"/>
    <col min="14594" max="14620" width="3.109375" style="635" customWidth="1"/>
    <col min="14621" max="14848" width="8.88671875" style="635"/>
    <col min="14849" max="14849" width="0.44140625" style="635" customWidth="1"/>
    <col min="14850" max="14876" width="3.109375" style="635" customWidth="1"/>
    <col min="14877" max="15104" width="8.88671875" style="635"/>
    <col min="15105" max="15105" width="0.44140625" style="635" customWidth="1"/>
    <col min="15106" max="15132" width="3.109375" style="635" customWidth="1"/>
    <col min="15133" max="15360" width="8.88671875" style="635"/>
    <col min="15361" max="15361" width="0.44140625" style="635" customWidth="1"/>
    <col min="15362" max="15388" width="3.109375" style="635" customWidth="1"/>
    <col min="15389" max="15616" width="8.88671875" style="635"/>
    <col min="15617" max="15617" width="0.44140625" style="635" customWidth="1"/>
    <col min="15618" max="15644" width="3.109375" style="635" customWidth="1"/>
    <col min="15645" max="15872" width="8.88671875" style="635"/>
    <col min="15873" max="15873" width="0.44140625" style="635" customWidth="1"/>
    <col min="15874" max="15900" width="3.109375" style="635" customWidth="1"/>
    <col min="15901" max="16128" width="8.88671875" style="635"/>
    <col min="16129" max="16129" width="0.44140625" style="635" customWidth="1"/>
    <col min="16130" max="16156" width="3.109375" style="635" customWidth="1"/>
    <col min="16157" max="16384" width="8.88671875" style="635"/>
  </cols>
  <sheetData>
    <row r="1" spans="1:28" ht="15.75" customHeight="1">
      <c r="A1" s="1279"/>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row>
    <row r="2" spans="1:28" ht="15.75" customHeigh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row>
    <row r="3" spans="1:28" ht="19.2">
      <c r="A3" s="1279"/>
      <c r="B3" s="4259" t="s">
        <v>1233</v>
      </c>
      <c r="C3" s="4259"/>
      <c r="D3" s="4259"/>
      <c r="E3" s="4259"/>
      <c r="F3" s="4259"/>
      <c r="G3" s="4259"/>
      <c r="H3" s="4259"/>
      <c r="I3" s="4259"/>
      <c r="J3" s="4259"/>
      <c r="K3" s="4259"/>
      <c r="L3" s="4259"/>
      <c r="M3" s="4259"/>
      <c r="N3" s="4259"/>
      <c r="O3" s="4259"/>
      <c r="P3" s="4259"/>
      <c r="Q3" s="4259"/>
      <c r="R3" s="4259"/>
      <c r="S3" s="4259"/>
      <c r="T3" s="4259"/>
      <c r="U3" s="4259"/>
      <c r="V3" s="4259"/>
      <c r="W3" s="4259"/>
      <c r="X3" s="4259"/>
      <c r="Y3" s="4259"/>
      <c r="Z3" s="4259"/>
      <c r="AA3" s="4259"/>
      <c r="AB3" s="4259"/>
    </row>
    <row r="4" spans="1:28" ht="18.75" customHeight="1">
      <c r="A4" s="1279"/>
      <c r="B4" s="1280"/>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row>
    <row r="5" spans="1:28" ht="18.75" customHeight="1">
      <c r="A5" s="1279"/>
      <c r="B5" s="1281" t="s">
        <v>1234</v>
      </c>
      <c r="C5" s="1282"/>
      <c r="D5" s="1282"/>
      <c r="E5" s="1282"/>
      <c r="F5" s="1282"/>
      <c r="G5" s="1283"/>
      <c r="H5" s="4267" t="str">
        <f>入力シート!C10</f>
        <v>○○校区道路改良工事</v>
      </c>
      <c r="I5" s="4268"/>
      <c r="J5" s="4268"/>
      <c r="K5" s="4268"/>
      <c r="L5" s="4268"/>
      <c r="M5" s="4268"/>
      <c r="N5" s="4268"/>
      <c r="O5" s="4268"/>
      <c r="P5" s="4268"/>
      <c r="Q5" s="4268"/>
      <c r="R5" s="4268"/>
      <c r="S5" s="4268"/>
      <c r="T5" s="4268"/>
      <c r="U5" s="4268"/>
      <c r="V5" s="4268"/>
      <c r="W5" s="4268"/>
      <c r="X5" s="4268"/>
      <c r="Y5" s="4268"/>
      <c r="Z5" s="4268"/>
      <c r="AA5" s="4268"/>
      <c r="AB5" s="4269"/>
    </row>
    <row r="6" spans="1:28" ht="18.75" customHeight="1">
      <c r="A6" s="1279"/>
      <c r="B6" s="1281" t="s">
        <v>1235</v>
      </c>
      <c r="C6" s="1282"/>
      <c r="D6" s="1282"/>
      <c r="E6" s="1282"/>
      <c r="F6" s="1282"/>
      <c r="G6" s="1283"/>
      <c r="H6" s="4267" t="str">
        <f>入力シート!C26</f>
        <v>(株）○○○○建設</v>
      </c>
      <c r="I6" s="4268"/>
      <c r="J6" s="4268"/>
      <c r="K6" s="4268"/>
      <c r="L6" s="4268"/>
      <c r="M6" s="4268"/>
      <c r="N6" s="4268"/>
      <c r="O6" s="4268"/>
      <c r="P6" s="4268"/>
      <c r="Q6" s="4268"/>
      <c r="R6" s="4268"/>
      <c r="S6" s="4268"/>
      <c r="T6" s="4268"/>
      <c r="U6" s="4268"/>
      <c r="V6" s="4268"/>
      <c r="W6" s="4268"/>
      <c r="X6" s="4268"/>
      <c r="Y6" s="4268"/>
      <c r="Z6" s="4268"/>
      <c r="AA6" s="4268"/>
      <c r="AB6" s="4269"/>
    </row>
    <row r="7" spans="1:28" ht="18.75" customHeight="1">
      <c r="A7" s="1279"/>
      <c r="B7" s="1281" t="s">
        <v>1236</v>
      </c>
      <c r="C7" s="1282"/>
      <c r="D7" s="1282"/>
      <c r="E7" s="1282"/>
      <c r="F7" s="1282"/>
      <c r="G7" s="1283"/>
      <c r="H7" s="1282"/>
      <c r="I7" s="1284"/>
      <c r="J7" s="1282"/>
      <c r="K7" s="1282" t="s">
        <v>1237</v>
      </c>
      <c r="L7" s="1282"/>
      <c r="M7" s="1282"/>
      <c r="N7" s="1282"/>
      <c r="O7" s="1282"/>
      <c r="P7" s="1282"/>
      <c r="Q7" s="1282"/>
      <c r="R7" s="1282"/>
      <c r="S7" s="1282"/>
      <c r="T7" s="1282"/>
      <c r="U7" s="1282"/>
      <c r="V7" s="1282"/>
      <c r="W7" s="1282"/>
      <c r="X7" s="1282"/>
      <c r="Y7" s="1282"/>
      <c r="Z7" s="1282"/>
      <c r="AA7" s="1282"/>
      <c r="AB7" s="1283"/>
    </row>
    <row r="8" spans="1:28" ht="18.75" customHeight="1">
      <c r="A8" s="1279"/>
      <c r="B8" s="1281" t="s">
        <v>1238</v>
      </c>
      <c r="C8" s="1282"/>
      <c r="D8" s="1282"/>
      <c r="E8" s="1282"/>
      <c r="F8" s="1282"/>
      <c r="G8" s="1283"/>
      <c r="H8" s="4267" t="str">
        <f>入力シート!C16</f>
        <v>久留米次郎</v>
      </c>
      <c r="I8" s="4268"/>
      <c r="J8" s="4268"/>
      <c r="K8" s="4268"/>
      <c r="L8" s="4268"/>
      <c r="M8" s="4268"/>
      <c r="N8" s="4268"/>
      <c r="O8" s="4268"/>
      <c r="P8" s="4268"/>
      <c r="Q8" s="4268"/>
      <c r="R8" s="4268"/>
      <c r="S8" s="4268"/>
      <c r="T8" s="4268"/>
      <c r="U8" s="4268"/>
      <c r="V8" s="4268"/>
      <c r="W8" s="4268"/>
      <c r="X8" s="4268"/>
      <c r="Y8" s="4268"/>
      <c r="Z8" s="4268"/>
      <c r="AA8" s="4268"/>
      <c r="AB8" s="4269"/>
    </row>
    <row r="9" spans="1:28" ht="18.75" customHeight="1">
      <c r="A9" s="1279"/>
      <c r="B9" s="1281" t="s">
        <v>1239</v>
      </c>
      <c r="C9" s="1282"/>
      <c r="D9" s="1282"/>
      <c r="E9" s="1282"/>
      <c r="F9" s="1282"/>
      <c r="G9" s="1283"/>
      <c r="H9" s="4267" t="str">
        <f>入力シート!C20</f>
        <v>久留米三郎</v>
      </c>
      <c r="I9" s="4268"/>
      <c r="J9" s="4268"/>
      <c r="K9" s="4268"/>
      <c r="L9" s="4268"/>
      <c r="M9" s="4268"/>
      <c r="N9" s="4268"/>
      <c r="O9" s="4268"/>
      <c r="P9" s="4268"/>
      <c r="Q9" s="4268"/>
      <c r="R9" s="4268"/>
      <c r="S9" s="4268"/>
      <c r="T9" s="4268"/>
      <c r="U9" s="4268"/>
      <c r="V9" s="4268"/>
      <c r="W9" s="4268"/>
      <c r="X9" s="4268"/>
      <c r="Y9" s="4268"/>
      <c r="Z9" s="4268"/>
      <c r="AA9" s="4268"/>
      <c r="AB9" s="4269"/>
    </row>
    <row r="10" spans="1:28" ht="18.75" customHeight="1">
      <c r="A10" s="1279"/>
      <c r="B10" s="1281" t="s">
        <v>1240</v>
      </c>
      <c r="C10" s="1282"/>
      <c r="D10" s="1282"/>
      <c r="E10" s="1282"/>
      <c r="F10" s="1282"/>
      <c r="G10" s="1283"/>
      <c r="H10" s="4267" t="str">
        <f>入力シート!C20</f>
        <v>久留米三郎</v>
      </c>
      <c r="I10" s="4268"/>
      <c r="J10" s="4268"/>
      <c r="K10" s="4268"/>
      <c r="L10" s="4268"/>
      <c r="M10" s="4268"/>
      <c r="N10" s="4268"/>
      <c r="O10" s="4268"/>
      <c r="P10" s="4268"/>
      <c r="Q10" s="4268"/>
      <c r="R10" s="4268"/>
      <c r="S10" s="4268"/>
      <c r="T10" s="4268"/>
      <c r="U10" s="4268"/>
      <c r="V10" s="4268"/>
      <c r="W10" s="4268"/>
      <c r="X10" s="4268"/>
      <c r="Y10" s="4268"/>
      <c r="Z10" s="4268"/>
      <c r="AA10" s="4268"/>
      <c r="AB10" s="4269"/>
    </row>
    <row r="11" spans="1:28" ht="18.75" customHeight="1">
      <c r="A11" s="1279"/>
      <c r="B11" s="1281" t="s">
        <v>1241</v>
      </c>
      <c r="C11" s="1282"/>
      <c r="D11" s="1282"/>
      <c r="E11" s="1282"/>
      <c r="F11" s="1282"/>
      <c r="G11" s="1283"/>
      <c r="H11" s="4270"/>
      <c r="I11" s="4271"/>
      <c r="J11" s="4271"/>
      <c r="K11" s="4271"/>
      <c r="L11" s="4271"/>
      <c r="M11" s="4271"/>
      <c r="N11" s="4271"/>
      <c r="O11" s="4271"/>
      <c r="P11" s="4271"/>
      <c r="Q11" s="4271"/>
      <c r="R11" s="4271"/>
      <c r="S11" s="4271"/>
      <c r="T11" s="4271"/>
      <c r="U11" s="4271"/>
      <c r="V11" s="4271"/>
      <c r="W11" s="4271"/>
      <c r="X11" s="4271"/>
      <c r="Y11" s="4271"/>
      <c r="Z11" s="4271"/>
      <c r="AA11" s="4271"/>
      <c r="AB11" s="4272"/>
    </row>
    <row r="12" spans="1:28" s="636" customFormat="1" ht="18.75" customHeight="1">
      <c r="A12" s="1284"/>
      <c r="B12" s="1281"/>
      <c r="C12" s="1282"/>
      <c r="D12" s="1282"/>
      <c r="E12" s="1282"/>
      <c r="F12" s="1282"/>
      <c r="G12" s="1283"/>
      <c r="H12" s="1282"/>
      <c r="I12" s="1282"/>
      <c r="J12" s="1282"/>
      <c r="K12" s="1282"/>
      <c r="L12" s="1282"/>
      <c r="M12" s="1282"/>
      <c r="N12" s="1282"/>
      <c r="O12" s="1282"/>
      <c r="P12" s="1282"/>
      <c r="Q12" s="1282"/>
      <c r="R12" s="1282"/>
      <c r="S12" s="1282"/>
      <c r="T12" s="1282"/>
      <c r="U12" s="1282"/>
      <c r="V12" s="1282"/>
      <c r="W12" s="1282"/>
      <c r="X12" s="1282"/>
      <c r="Y12" s="1282"/>
      <c r="Z12" s="1282"/>
      <c r="AA12" s="1282"/>
      <c r="AB12" s="1282"/>
    </row>
    <row r="13" spans="1:28" ht="18.75" customHeight="1">
      <c r="A13" s="1279"/>
      <c r="B13" s="1281" t="s">
        <v>1242</v>
      </c>
      <c r="C13" s="1282"/>
      <c r="D13" s="1282"/>
      <c r="E13" s="1282"/>
      <c r="F13" s="1282"/>
      <c r="G13" s="1283"/>
      <c r="H13" s="1285" t="s">
        <v>1243</v>
      </c>
      <c r="I13" s="1285"/>
      <c r="J13" s="1285"/>
      <c r="K13" s="1285"/>
      <c r="L13" s="1285"/>
      <c r="M13" s="1285"/>
      <c r="N13" s="1285"/>
      <c r="O13" s="1285"/>
      <c r="P13" s="1285"/>
      <c r="Q13" s="1285"/>
      <c r="R13" s="1285"/>
      <c r="S13" s="1285"/>
      <c r="T13" s="1285"/>
      <c r="U13" s="1285"/>
      <c r="V13" s="1285"/>
      <c r="W13" s="1285"/>
      <c r="X13" s="1285"/>
      <c r="Y13" s="1285"/>
      <c r="Z13" s="1285"/>
      <c r="AA13" s="1285"/>
      <c r="AB13" s="1286"/>
    </row>
    <row r="14" spans="1:28" ht="18.75" customHeight="1">
      <c r="A14" s="1279"/>
      <c r="B14" s="1281" t="s">
        <v>1244</v>
      </c>
      <c r="C14" s="1282"/>
      <c r="D14" s="1282"/>
      <c r="E14" s="1282"/>
      <c r="F14" s="1282"/>
      <c r="G14" s="1283"/>
      <c r="H14" s="1285"/>
      <c r="I14" s="1285"/>
      <c r="J14" s="1285"/>
      <c r="K14" s="1285"/>
      <c r="L14" s="1285"/>
      <c r="M14" s="1285"/>
      <c r="N14" s="1285"/>
      <c r="O14" s="1285"/>
      <c r="P14" s="1285"/>
      <c r="Q14" s="1285"/>
      <c r="R14" s="1285"/>
      <c r="S14" s="1285"/>
      <c r="T14" s="1285"/>
      <c r="U14" s="1285"/>
      <c r="V14" s="1285"/>
      <c r="W14" s="1285"/>
      <c r="X14" s="1285"/>
      <c r="Y14" s="1285"/>
      <c r="Z14" s="1285"/>
      <c r="AA14" s="1285"/>
      <c r="AB14" s="1286"/>
    </row>
    <row r="15" spans="1:28" ht="18.75" customHeight="1">
      <c r="A15" s="1279"/>
      <c r="B15" s="1281" t="s">
        <v>1245</v>
      </c>
      <c r="C15" s="1282"/>
      <c r="D15" s="1282"/>
      <c r="E15" s="1282"/>
      <c r="F15" s="1282"/>
      <c r="G15" s="1283"/>
      <c r="H15" s="1285"/>
      <c r="I15" s="1285"/>
      <c r="J15" s="1285"/>
      <c r="K15" s="1285"/>
      <c r="L15" s="1285"/>
      <c r="M15" s="1285"/>
      <c r="N15" s="1285"/>
      <c r="O15" s="1285"/>
      <c r="P15" s="1285"/>
      <c r="Q15" s="1285"/>
      <c r="R15" s="1285"/>
      <c r="S15" s="1285"/>
      <c r="T15" s="1285"/>
      <c r="U15" s="1285"/>
      <c r="V15" s="1285"/>
      <c r="W15" s="1285"/>
      <c r="X15" s="1285"/>
      <c r="Y15" s="1285"/>
      <c r="Z15" s="1285"/>
      <c r="AA15" s="1285"/>
      <c r="AB15" s="1286"/>
    </row>
    <row r="16" spans="1:28" ht="18.75" customHeight="1">
      <c r="A16" s="1279"/>
      <c r="B16" s="1281" t="s">
        <v>1246</v>
      </c>
      <c r="C16" s="1282"/>
      <c r="D16" s="1282"/>
      <c r="E16" s="1282"/>
      <c r="F16" s="1282"/>
      <c r="G16" s="1283"/>
      <c r="H16" s="1285" t="s">
        <v>1247</v>
      </c>
      <c r="I16" s="1285"/>
      <c r="J16" s="1285"/>
      <c r="K16" s="1285" t="s">
        <v>1248</v>
      </c>
      <c r="L16" s="1285"/>
      <c r="M16" s="1285" t="s">
        <v>1249</v>
      </c>
      <c r="N16" s="1285"/>
      <c r="O16" s="1285" t="s">
        <v>1250</v>
      </c>
      <c r="P16" s="1285"/>
      <c r="Q16" s="1285"/>
      <c r="R16" s="1285"/>
      <c r="S16" s="1285"/>
      <c r="T16" s="1285"/>
      <c r="U16" s="1285"/>
      <c r="V16" s="1285"/>
      <c r="W16" s="1285"/>
      <c r="X16" s="1285"/>
      <c r="Y16" s="1285"/>
      <c r="Z16" s="1285"/>
      <c r="AA16" s="1285"/>
      <c r="AB16" s="1286"/>
    </row>
    <row r="17" spans="1:28" ht="18.75" customHeight="1">
      <c r="A17" s="1279"/>
      <c r="B17" s="1281" t="s">
        <v>1251</v>
      </c>
      <c r="C17" s="1282"/>
      <c r="D17" s="1282"/>
      <c r="E17" s="1282"/>
      <c r="F17" s="1282"/>
      <c r="G17" s="1283"/>
      <c r="H17" s="1285"/>
      <c r="I17" s="1285"/>
      <c r="J17" s="1285"/>
      <c r="K17" s="1285"/>
      <c r="L17" s="1285"/>
      <c r="M17" s="1285"/>
      <c r="N17" s="1285"/>
      <c r="O17" s="1285"/>
      <c r="P17" s="1285"/>
      <c r="Q17" s="1285"/>
      <c r="R17" s="1285"/>
      <c r="S17" s="1285"/>
      <c r="T17" s="1285"/>
      <c r="U17" s="1285"/>
      <c r="V17" s="1285"/>
      <c r="W17" s="1285"/>
      <c r="X17" s="1285"/>
      <c r="Y17" s="1285"/>
      <c r="Z17" s="1285"/>
      <c r="AA17" s="1285"/>
      <c r="AB17" s="1286"/>
    </row>
    <row r="18" spans="1:28" ht="18.75" customHeight="1">
      <c r="A18" s="1279"/>
      <c r="B18" s="1281" t="s">
        <v>1252</v>
      </c>
      <c r="C18" s="1282"/>
      <c r="D18" s="1282"/>
      <c r="E18" s="1282"/>
      <c r="F18" s="1282"/>
      <c r="G18" s="1283"/>
      <c r="H18" s="1285"/>
      <c r="I18" s="1285"/>
      <c r="J18" s="1285"/>
      <c r="K18" s="1285"/>
      <c r="L18" s="1285"/>
      <c r="M18" s="1285"/>
      <c r="N18" s="1285"/>
      <c r="O18" s="1285"/>
      <c r="P18" s="1285"/>
      <c r="Q18" s="1285"/>
      <c r="R18" s="1285"/>
      <c r="S18" s="1285"/>
      <c r="T18" s="1285"/>
      <c r="U18" s="1285"/>
      <c r="V18" s="1285"/>
      <c r="W18" s="1285"/>
      <c r="X18" s="1285"/>
      <c r="Y18" s="1285"/>
      <c r="Z18" s="1285"/>
      <c r="AA18" s="1285"/>
      <c r="AB18" s="1286"/>
    </row>
    <row r="19" spans="1:28" s="636" customFormat="1" ht="18.75" customHeight="1">
      <c r="A19" s="1284"/>
      <c r="B19" s="1287" t="s">
        <v>1253</v>
      </c>
      <c r="C19" s="1288"/>
      <c r="D19" s="1288"/>
      <c r="E19" s="1288"/>
      <c r="F19" s="1288"/>
      <c r="G19" s="1289"/>
      <c r="H19" s="1288"/>
      <c r="I19" s="1288"/>
      <c r="J19" s="4260"/>
      <c r="K19" s="4260"/>
      <c r="L19" s="4260"/>
      <c r="M19" s="4260"/>
      <c r="N19" s="1288"/>
      <c r="O19" s="1290"/>
      <c r="P19" s="1287" t="s">
        <v>1254</v>
      </c>
      <c r="Q19" s="1288"/>
      <c r="R19" s="1288"/>
      <c r="S19" s="1288"/>
      <c r="T19" s="1288"/>
      <c r="U19" s="4261"/>
      <c r="V19" s="4260"/>
      <c r="W19" s="4260"/>
      <c r="X19" s="4260"/>
      <c r="Y19" s="4260"/>
      <c r="Z19" s="4260"/>
      <c r="AA19" s="1288"/>
      <c r="AB19" s="1290"/>
    </row>
    <row r="20" spans="1:28" s="636" customFormat="1" ht="18.75" customHeight="1">
      <c r="A20" s="1284"/>
      <c r="B20" s="1291" t="s">
        <v>1255</v>
      </c>
      <c r="C20" s="1292"/>
      <c r="D20" s="1292"/>
      <c r="E20" s="1292"/>
      <c r="F20" s="1292"/>
      <c r="G20" s="1293"/>
      <c r="H20" s="1294"/>
      <c r="I20" s="1294"/>
      <c r="J20" s="1294"/>
      <c r="K20" s="1294"/>
      <c r="L20" s="1294"/>
      <c r="M20" s="4262" t="s">
        <v>1256</v>
      </c>
      <c r="N20" s="4262"/>
      <c r="O20" s="4263"/>
      <c r="P20" s="1291" t="s">
        <v>1257</v>
      </c>
      <c r="Q20" s="1292"/>
      <c r="R20" s="1292"/>
      <c r="S20" s="1292"/>
      <c r="T20" s="1292"/>
      <c r="U20" s="1295"/>
      <c r="V20" s="1294"/>
      <c r="W20" s="1294"/>
      <c r="X20" s="1294"/>
      <c r="Y20" s="1294"/>
      <c r="Z20" s="4262" t="s">
        <v>1256</v>
      </c>
      <c r="AA20" s="4262"/>
      <c r="AB20" s="4263"/>
    </row>
    <row r="21" spans="1:28" ht="18.75" customHeight="1">
      <c r="A21" s="1279"/>
      <c r="B21" s="1281" t="s">
        <v>1258</v>
      </c>
      <c r="C21" s="1282"/>
      <c r="D21" s="1282"/>
      <c r="E21" s="1282"/>
      <c r="F21" s="1282"/>
      <c r="G21" s="1283"/>
      <c r="H21" s="1282" t="s">
        <v>1259</v>
      </c>
      <c r="I21" s="1282"/>
      <c r="J21" s="1282"/>
      <c r="K21" s="1282"/>
      <c r="L21" s="1282"/>
      <c r="M21" s="1282"/>
      <c r="N21" s="1282"/>
      <c r="O21" s="1282"/>
      <c r="P21" s="1285"/>
      <c r="Q21" s="1285"/>
      <c r="R21" s="1285"/>
      <c r="S21" s="1285"/>
      <c r="T21" s="1282" t="s">
        <v>1260</v>
      </c>
      <c r="U21" s="1282"/>
      <c r="V21" s="1282"/>
      <c r="W21" s="1282"/>
      <c r="X21" s="1282"/>
      <c r="Y21" s="1282"/>
      <c r="Z21" s="1282"/>
      <c r="AA21" s="1282"/>
      <c r="AB21" s="1283"/>
    </row>
    <row r="22" spans="1:28" ht="18.75" customHeight="1">
      <c r="A22" s="1279"/>
      <c r="B22" s="1281" t="s">
        <v>1261</v>
      </c>
      <c r="C22" s="1282"/>
      <c r="D22" s="1282"/>
      <c r="E22" s="1282"/>
      <c r="F22" s="1282"/>
      <c r="G22" s="1283"/>
      <c r="H22" s="1285" t="s">
        <v>1262</v>
      </c>
      <c r="I22" s="1285"/>
      <c r="J22" s="1285"/>
      <c r="K22" s="1285"/>
      <c r="L22" s="1285"/>
      <c r="M22" s="1285"/>
      <c r="N22" s="1285"/>
      <c r="O22" s="1285"/>
      <c r="P22" s="1285"/>
      <c r="Q22" s="1285"/>
      <c r="R22" s="1285"/>
      <c r="S22" s="1285"/>
      <c r="T22" s="1285"/>
      <c r="U22" s="1285"/>
      <c r="V22" s="1285"/>
      <c r="W22" s="1285"/>
      <c r="X22" s="1285"/>
      <c r="Y22" s="1285"/>
      <c r="Z22" s="1285"/>
      <c r="AA22" s="1285"/>
      <c r="AB22" s="1286" t="s">
        <v>1263</v>
      </c>
    </row>
    <row r="23" spans="1:28" ht="18.75" customHeight="1">
      <c r="A23" s="1279"/>
      <c r="B23" s="1281" t="s">
        <v>1264</v>
      </c>
      <c r="C23" s="1282"/>
      <c r="D23" s="1282"/>
      <c r="E23" s="1282"/>
      <c r="F23" s="1282"/>
      <c r="G23" s="1283"/>
      <c r="H23" s="1285" t="s">
        <v>1265</v>
      </c>
      <c r="I23" s="1285"/>
      <c r="J23" s="1285"/>
      <c r="K23" s="1285"/>
      <c r="L23" s="1285"/>
      <c r="M23" s="1285"/>
      <c r="N23" s="1285"/>
      <c r="O23" s="1285"/>
      <c r="P23" s="1285"/>
      <c r="Q23" s="1285"/>
      <c r="R23" s="1285"/>
      <c r="S23" s="1285"/>
      <c r="T23" s="1285"/>
      <c r="U23" s="1285"/>
      <c r="V23" s="1285"/>
      <c r="W23" s="1285"/>
      <c r="X23" s="1285"/>
      <c r="Y23" s="1285"/>
      <c r="Z23" s="1285"/>
      <c r="AA23" s="1285"/>
      <c r="AB23" s="1286" t="s">
        <v>1263</v>
      </c>
    </row>
    <row r="24" spans="1:28" ht="18.75" customHeight="1">
      <c r="A24" s="1279"/>
      <c r="B24" s="1281"/>
      <c r="C24" s="1282"/>
      <c r="D24" s="1282"/>
      <c r="E24" s="1282"/>
      <c r="F24" s="1282"/>
      <c r="G24" s="1283"/>
      <c r="H24" s="1282"/>
      <c r="I24" s="1282"/>
      <c r="J24" s="1282"/>
      <c r="K24" s="1282"/>
      <c r="L24" s="1282"/>
      <c r="M24" s="1282"/>
      <c r="N24" s="1282"/>
      <c r="O24" s="1282"/>
      <c r="P24" s="1282"/>
      <c r="Q24" s="1282"/>
      <c r="R24" s="1282"/>
      <c r="S24" s="1282"/>
      <c r="T24" s="1282"/>
      <c r="U24" s="1282"/>
      <c r="V24" s="1282"/>
      <c r="W24" s="1282"/>
      <c r="X24" s="1282"/>
      <c r="Y24" s="1282"/>
      <c r="Z24" s="1282"/>
      <c r="AA24" s="1282"/>
      <c r="AB24" s="1283"/>
    </row>
    <row r="25" spans="1:28" ht="18.75" customHeight="1">
      <c r="A25" s="1279"/>
      <c r="B25" s="1281" t="s">
        <v>1266</v>
      </c>
      <c r="C25" s="1282"/>
      <c r="D25" s="1282"/>
      <c r="E25" s="1282"/>
      <c r="F25" s="1282"/>
      <c r="G25" s="1283"/>
      <c r="H25" s="1285" t="s">
        <v>1267</v>
      </c>
      <c r="I25" s="1285"/>
      <c r="J25" s="1285"/>
      <c r="K25" s="1285"/>
      <c r="L25" s="1285"/>
      <c r="M25" s="1285"/>
      <c r="N25" s="1285"/>
      <c r="O25" s="1285"/>
      <c r="P25" s="1285"/>
      <c r="Q25" s="1285"/>
      <c r="R25" s="1285"/>
      <c r="S25" s="1285"/>
      <c r="T25" s="1285"/>
      <c r="U25" s="1285"/>
      <c r="V25" s="1285"/>
      <c r="W25" s="1285"/>
      <c r="X25" s="1285"/>
      <c r="Y25" s="1285"/>
      <c r="Z25" s="1285"/>
      <c r="AA25" s="1285"/>
      <c r="AB25" s="1286" t="s">
        <v>1263</v>
      </c>
    </row>
    <row r="26" spans="1:28" ht="18.75" customHeight="1">
      <c r="A26" s="1279"/>
      <c r="B26" s="1296"/>
      <c r="C26" s="1297"/>
      <c r="D26" s="1297"/>
      <c r="E26" s="1297"/>
      <c r="F26" s="1297"/>
      <c r="G26" s="1297"/>
      <c r="H26" s="1284"/>
      <c r="I26" s="1284"/>
      <c r="J26" s="1284"/>
      <c r="K26" s="1284"/>
      <c r="L26" s="1284"/>
      <c r="M26" s="1284"/>
      <c r="N26" s="1284"/>
      <c r="O26" s="1284"/>
      <c r="P26" s="1284"/>
      <c r="Q26" s="1284"/>
      <c r="R26" s="1284"/>
      <c r="S26" s="1284"/>
      <c r="T26" s="1284"/>
      <c r="U26" s="1284"/>
      <c r="V26" s="1284"/>
      <c r="W26" s="1284"/>
      <c r="X26" s="1284"/>
      <c r="Y26" s="1284"/>
      <c r="Z26" s="1284"/>
      <c r="AA26" s="1284"/>
      <c r="AB26" s="1298"/>
    </row>
    <row r="27" spans="1:28" ht="18.75" customHeight="1">
      <c r="A27" s="1279"/>
      <c r="B27" s="1296"/>
      <c r="C27" s="1297"/>
      <c r="D27" s="1297"/>
      <c r="E27" s="1297"/>
      <c r="F27" s="1297"/>
      <c r="G27" s="1297"/>
      <c r="H27" s="1284"/>
      <c r="I27" s="1284"/>
      <c r="J27" s="1284"/>
      <c r="K27" s="1284"/>
      <c r="L27" s="1284"/>
      <c r="M27" s="1284"/>
      <c r="N27" s="1284"/>
      <c r="O27" s="1299"/>
      <c r="P27" s="1299"/>
      <c r="Q27" s="1284"/>
      <c r="R27" s="1284"/>
      <c r="S27" s="1284"/>
      <c r="T27" s="1284"/>
      <c r="U27" s="1284"/>
      <c r="V27" s="1284"/>
      <c r="W27" s="1284"/>
      <c r="X27" s="1284"/>
      <c r="Y27" s="1284"/>
      <c r="Z27" s="1284"/>
      <c r="AA27" s="1284"/>
      <c r="AB27" s="1298"/>
    </row>
    <row r="28" spans="1:28" ht="18.75" customHeight="1">
      <c r="A28" s="1279"/>
      <c r="B28" s="4264" t="s">
        <v>1268</v>
      </c>
      <c r="C28" s="4265"/>
      <c r="D28" s="4265"/>
      <c r="E28" s="4265"/>
      <c r="F28" s="4265"/>
      <c r="G28" s="4265"/>
      <c r="H28" s="4265"/>
      <c r="I28" s="4265"/>
      <c r="J28" s="4265"/>
      <c r="K28" s="4265"/>
      <c r="L28" s="4265"/>
      <c r="M28" s="4265"/>
      <c r="N28" s="4265"/>
      <c r="O28" s="4265"/>
      <c r="P28" s="4265"/>
      <c r="Q28" s="4265"/>
      <c r="R28" s="4265"/>
      <c r="S28" s="4265"/>
      <c r="T28" s="4265"/>
      <c r="U28" s="4265"/>
      <c r="V28" s="4265"/>
      <c r="W28" s="4265"/>
      <c r="X28" s="4265"/>
      <c r="Y28" s="4265"/>
      <c r="Z28" s="4265"/>
      <c r="AA28" s="4265"/>
      <c r="AB28" s="4266"/>
    </row>
    <row r="29" spans="1:28" ht="18.75" customHeight="1">
      <c r="A29" s="1279"/>
      <c r="B29" s="1300"/>
      <c r="C29" s="1297"/>
      <c r="D29" s="1297"/>
      <c r="E29" s="1297"/>
      <c r="F29" s="1297"/>
      <c r="G29" s="1297"/>
      <c r="H29" s="1301"/>
      <c r="I29" s="1301"/>
      <c r="J29" s="1301"/>
      <c r="K29" s="1301"/>
      <c r="L29" s="1301"/>
      <c r="M29" s="1301"/>
      <c r="N29" s="1301"/>
      <c r="O29" s="1301"/>
      <c r="P29" s="1301"/>
      <c r="Q29" s="1301"/>
      <c r="R29" s="1301"/>
      <c r="S29" s="1301"/>
      <c r="T29" s="1301"/>
      <c r="U29" s="1301"/>
      <c r="V29" s="1301"/>
      <c r="W29" s="1301"/>
      <c r="X29" s="1301"/>
      <c r="Y29" s="1301"/>
      <c r="Z29" s="1301"/>
      <c r="AA29" s="1301"/>
      <c r="AB29" s="1302"/>
    </row>
    <row r="30" spans="1:28" ht="18.75" customHeight="1">
      <c r="A30" s="1279"/>
      <c r="B30" s="4264" t="s">
        <v>1269</v>
      </c>
      <c r="C30" s="4265"/>
      <c r="D30" s="4265"/>
      <c r="E30" s="4265"/>
      <c r="F30" s="4265"/>
      <c r="G30" s="4265"/>
      <c r="H30" s="4265"/>
      <c r="I30" s="4265"/>
      <c r="J30" s="4265"/>
      <c r="K30" s="4265"/>
      <c r="L30" s="4265"/>
      <c r="M30" s="4265"/>
      <c r="N30" s="4265"/>
      <c r="O30" s="4265"/>
      <c r="P30" s="4265"/>
      <c r="Q30" s="4265"/>
      <c r="R30" s="4265"/>
      <c r="S30" s="4265"/>
      <c r="T30" s="4265"/>
      <c r="U30" s="4265"/>
      <c r="V30" s="4265"/>
      <c r="W30" s="4265"/>
      <c r="X30" s="4265"/>
      <c r="Y30" s="4265"/>
      <c r="Z30" s="4265"/>
      <c r="AA30" s="4265"/>
      <c r="AB30" s="4266"/>
    </row>
    <row r="31" spans="1:28" ht="18.75" customHeight="1">
      <c r="A31" s="1279"/>
      <c r="B31" s="4264" t="s">
        <v>1270</v>
      </c>
      <c r="C31" s="4265"/>
      <c r="D31" s="4265"/>
      <c r="E31" s="4265"/>
      <c r="F31" s="4265"/>
      <c r="G31" s="4265"/>
      <c r="H31" s="4265"/>
      <c r="I31" s="4265"/>
      <c r="J31" s="4265"/>
      <c r="K31" s="4265"/>
      <c r="L31" s="4265"/>
      <c r="M31" s="4265"/>
      <c r="N31" s="4265"/>
      <c r="O31" s="4265"/>
      <c r="P31" s="4265"/>
      <c r="Q31" s="4265"/>
      <c r="R31" s="4265"/>
      <c r="S31" s="4265"/>
      <c r="T31" s="4265"/>
      <c r="U31" s="4265"/>
      <c r="V31" s="4265"/>
      <c r="W31" s="4265"/>
      <c r="X31" s="4265"/>
      <c r="Y31" s="4265"/>
      <c r="Z31" s="4265"/>
      <c r="AA31" s="4265"/>
      <c r="AB31" s="4266"/>
    </row>
    <row r="32" spans="1:28" ht="18.75" customHeight="1">
      <c r="A32" s="1279"/>
      <c r="B32" s="1300"/>
      <c r="C32" s="1299"/>
      <c r="D32" s="1301"/>
      <c r="E32" s="1301"/>
      <c r="F32" s="1301"/>
      <c r="G32" s="1301"/>
      <c r="H32" s="1301"/>
      <c r="I32" s="1301"/>
      <c r="J32" s="1301"/>
      <c r="K32" s="1301"/>
      <c r="L32" s="1301"/>
      <c r="M32" s="1301"/>
      <c r="N32" s="1301"/>
      <c r="O32" s="1301"/>
      <c r="P32" s="1301"/>
      <c r="Q32" s="1301"/>
      <c r="R32" s="1301"/>
      <c r="S32" s="1301"/>
      <c r="T32" s="1301"/>
      <c r="U32" s="1301"/>
      <c r="V32" s="1301"/>
      <c r="W32" s="1301"/>
      <c r="X32" s="1301"/>
      <c r="Y32" s="1301"/>
      <c r="Z32" s="1301"/>
      <c r="AA32" s="1301"/>
      <c r="AB32" s="1302"/>
    </row>
    <row r="33" spans="1:28" ht="18.75" customHeight="1">
      <c r="A33" s="1279"/>
      <c r="B33" s="1300"/>
      <c r="C33" s="1299"/>
      <c r="D33" s="1301"/>
      <c r="E33" s="1301"/>
      <c r="F33" s="1301"/>
      <c r="G33" s="1301"/>
      <c r="H33" s="1301"/>
      <c r="I33" s="1301"/>
      <c r="J33" s="1301"/>
      <c r="K33" s="1301"/>
      <c r="L33" s="1301"/>
      <c r="M33" s="1301"/>
      <c r="N33" s="1301"/>
      <c r="O33" s="1301"/>
      <c r="P33" s="1301"/>
      <c r="Q33" s="1301"/>
      <c r="R33" s="1301"/>
      <c r="S33" s="1301"/>
      <c r="T33" s="1301"/>
      <c r="U33" s="1301"/>
      <c r="V33" s="1301"/>
      <c r="W33" s="1301"/>
      <c r="X33" s="1301"/>
      <c r="Y33" s="1301"/>
      <c r="Z33" s="1301"/>
      <c r="AA33" s="1301"/>
      <c r="AB33" s="1302"/>
    </row>
    <row r="34" spans="1:28" ht="18.75" customHeight="1">
      <c r="A34" s="1279"/>
      <c r="B34" s="1300"/>
      <c r="C34" s="1299"/>
      <c r="D34" s="1301"/>
      <c r="E34" s="1301"/>
      <c r="F34" s="1301"/>
      <c r="G34" s="1301"/>
      <c r="H34" s="1301"/>
      <c r="I34" s="1301"/>
      <c r="J34" s="1301"/>
      <c r="K34" s="1301"/>
      <c r="L34" s="1301"/>
      <c r="M34" s="1301"/>
      <c r="N34" s="1301"/>
      <c r="O34" s="1301"/>
      <c r="P34" s="1301"/>
      <c r="Q34" s="1301"/>
      <c r="R34" s="1301"/>
      <c r="S34" s="1301"/>
      <c r="T34" s="1301"/>
      <c r="U34" s="1301"/>
      <c r="V34" s="1301"/>
      <c r="W34" s="1301"/>
      <c r="X34" s="1301"/>
      <c r="Y34" s="1301"/>
      <c r="Z34" s="1301"/>
      <c r="AA34" s="1301"/>
      <c r="AB34" s="1302"/>
    </row>
    <row r="35" spans="1:28" ht="18.75" customHeight="1">
      <c r="A35" s="1279"/>
      <c r="B35" s="1300"/>
      <c r="C35" s="1299"/>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2"/>
    </row>
    <row r="36" spans="1:28" ht="18.75" customHeight="1">
      <c r="A36" s="1279"/>
      <c r="B36" s="1300"/>
      <c r="C36" s="1299"/>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1301"/>
      <c r="Z36" s="1301"/>
      <c r="AA36" s="1301"/>
      <c r="AB36" s="1302"/>
    </row>
    <row r="37" spans="1:28" ht="18.75" customHeight="1">
      <c r="A37" s="1279"/>
      <c r="B37" s="1300"/>
      <c r="C37" s="1299"/>
      <c r="D37" s="1301"/>
      <c r="E37" s="1301"/>
      <c r="F37" s="1301"/>
      <c r="G37" s="1301"/>
      <c r="H37" s="1301"/>
      <c r="I37" s="1301"/>
      <c r="J37" s="1301"/>
      <c r="K37" s="1301"/>
      <c r="L37" s="1301"/>
      <c r="M37" s="1301"/>
      <c r="N37" s="1301"/>
      <c r="O37" s="1301"/>
      <c r="P37" s="1301"/>
      <c r="Q37" s="1301"/>
      <c r="R37" s="1301"/>
      <c r="S37" s="1301"/>
      <c r="T37" s="1301"/>
      <c r="U37" s="1301"/>
      <c r="V37" s="1301"/>
      <c r="W37" s="1301"/>
      <c r="X37" s="1301"/>
      <c r="Y37" s="1301"/>
      <c r="Z37" s="1301"/>
      <c r="AA37" s="1301"/>
      <c r="AB37" s="1302"/>
    </row>
    <row r="38" spans="1:28" ht="18.75" customHeight="1">
      <c r="A38" s="1279"/>
      <c r="B38" s="1300"/>
      <c r="C38" s="1299"/>
      <c r="D38" s="1301"/>
      <c r="E38" s="1301"/>
      <c r="F38" s="1301"/>
      <c r="G38" s="1301"/>
      <c r="H38" s="1301"/>
      <c r="I38" s="1301"/>
      <c r="J38" s="1301"/>
      <c r="K38" s="1301"/>
      <c r="L38" s="1301"/>
      <c r="M38" s="1301"/>
      <c r="N38" s="1301"/>
      <c r="O38" s="1301"/>
      <c r="P38" s="1301"/>
      <c r="Q38" s="1301"/>
      <c r="R38" s="1301"/>
      <c r="S38" s="1301"/>
      <c r="T38" s="1301"/>
      <c r="U38" s="1301"/>
      <c r="V38" s="1301"/>
      <c r="W38" s="1301"/>
      <c r="X38" s="1301"/>
      <c r="Y38" s="1301"/>
      <c r="Z38" s="1301"/>
      <c r="AA38" s="1301"/>
      <c r="AB38" s="1302"/>
    </row>
    <row r="39" spans="1:28" ht="18.75" customHeight="1">
      <c r="A39" s="1279"/>
      <c r="B39" s="1303"/>
      <c r="C39" s="1304"/>
      <c r="D39" s="1305"/>
      <c r="E39" s="1305"/>
      <c r="F39" s="1305"/>
      <c r="G39" s="1305"/>
      <c r="H39" s="1305"/>
      <c r="I39" s="1305"/>
      <c r="J39" s="1305"/>
      <c r="K39" s="1305"/>
      <c r="L39" s="1305"/>
      <c r="M39" s="1305"/>
      <c r="N39" s="1305"/>
      <c r="O39" s="1305"/>
      <c r="P39" s="1305"/>
      <c r="Q39" s="1305"/>
      <c r="R39" s="1305"/>
      <c r="S39" s="1305"/>
      <c r="T39" s="1305"/>
      <c r="U39" s="1305"/>
      <c r="V39" s="1305"/>
      <c r="W39" s="1305"/>
      <c r="X39" s="1305"/>
      <c r="Y39" s="1305"/>
      <c r="Z39" s="1305"/>
      <c r="AA39" s="1305"/>
      <c r="AB39" s="1306"/>
    </row>
    <row r="40" spans="1:28" ht="15.75" customHeight="1">
      <c r="B40" s="637"/>
    </row>
  </sheetData>
  <mergeCells count="14">
    <mergeCell ref="B30:AB30"/>
    <mergeCell ref="B31:AB31"/>
    <mergeCell ref="H5:AB5"/>
    <mergeCell ref="H6:AB6"/>
    <mergeCell ref="H8:AB8"/>
    <mergeCell ref="H9:AB9"/>
    <mergeCell ref="H10:AB10"/>
    <mergeCell ref="H11:AB11"/>
    <mergeCell ref="B28:AB28"/>
    <mergeCell ref="B3:AB3"/>
    <mergeCell ref="J19:M19"/>
    <mergeCell ref="U19:Z19"/>
    <mergeCell ref="M20:O20"/>
    <mergeCell ref="Z20:AB20"/>
  </mergeCells>
  <phoneticPr fontId="14"/>
  <pageMargins left="0.74803149606299213" right="0.74803149606299213" top="0.6692913385826772" bottom="0.62992125984251968" header="0.51181102362204722" footer="0.51181102362204722"/>
  <pageSetup paperSize="9" orientation="portrait"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42"/>
  <sheetViews>
    <sheetView showGridLines="0" view="pageBreakPreview" zoomScaleNormal="100" zoomScaleSheetLayoutView="100" workbookViewId="0">
      <selection activeCell="G4" sqref="G4"/>
    </sheetView>
  </sheetViews>
  <sheetFormatPr defaultRowHeight="13.2"/>
  <cols>
    <col min="1" max="1" width="0.44140625" style="635" customWidth="1"/>
    <col min="2" max="28" width="3.109375" style="635" customWidth="1"/>
    <col min="29" max="256" width="8.88671875" style="635"/>
    <col min="257" max="257" width="0.44140625" style="635" customWidth="1"/>
    <col min="258" max="284" width="3.109375" style="635" customWidth="1"/>
    <col min="285" max="512" width="8.88671875" style="635"/>
    <col min="513" max="513" width="0.44140625" style="635" customWidth="1"/>
    <col min="514" max="540" width="3.109375" style="635" customWidth="1"/>
    <col min="541" max="768" width="8.88671875" style="635"/>
    <col min="769" max="769" width="0.44140625" style="635" customWidth="1"/>
    <col min="770" max="796" width="3.109375" style="635" customWidth="1"/>
    <col min="797" max="1024" width="8.88671875" style="635"/>
    <col min="1025" max="1025" width="0.44140625" style="635" customWidth="1"/>
    <col min="1026" max="1052" width="3.109375" style="635" customWidth="1"/>
    <col min="1053" max="1280" width="8.88671875" style="635"/>
    <col min="1281" max="1281" width="0.44140625" style="635" customWidth="1"/>
    <col min="1282" max="1308" width="3.109375" style="635" customWidth="1"/>
    <col min="1309" max="1536" width="8.88671875" style="635"/>
    <col min="1537" max="1537" width="0.44140625" style="635" customWidth="1"/>
    <col min="1538" max="1564" width="3.109375" style="635" customWidth="1"/>
    <col min="1565" max="1792" width="8.88671875" style="635"/>
    <col min="1793" max="1793" width="0.44140625" style="635" customWidth="1"/>
    <col min="1794" max="1820" width="3.109375" style="635" customWidth="1"/>
    <col min="1821" max="2048" width="8.88671875" style="635"/>
    <col min="2049" max="2049" width="0.44140625" style="635" customWidth="1"/>
    <col min="2050" max="2076" width="3.109375" style="635" customWidth="1"/>
    <col min="2077" max="2304" width="8.88671875" style="635"/>
    <col min="2305" max="2305" width="0.44140625" style="635" customWidth="1"/>
    <col min="2306" max="2332" width="3.109375" style="635" customWidth="1"/>
    <col min="2333" max="2560" width="8.88671875" style="635"/>
    <col min="2561" max="2561" width="0.44140625" style="635" customWidth="1"/>
    <col min="2562" max="2588" width="3.109375" style="635" customWidth="1"/>
    <col min="2589" max="2816" width="8.88671875" style="635"/>
    <col min="2817" max="2817" width="0.44140625" style="635" customWidth="1"/>
    <col min="2818" max="2844" width="3.109375" style="635" customWidth="1"/>
    <col min="2845" max="3072" width="8.88671875" style="635"/>
    <col min="3073" max="3073" width="0.44140625" style="635" customWidth="1"/>
    <col min="3074" max="3100" width="3.109375" style="635" customWidth="1"/>
    <col min="3101" max="3328" width="8.88671875" style="635"/>
    <col min="3329" max="3329" width="0.44140625" style="635" customWidth="1"/>
    <col min="3330" max="3356" width="3.109375" style="635" customWidth="1"/>
    <col min="3357" max="3584" width="8.88671875" style="635"/>
    <col min="3585" max="3585" width="0.44140625" style="635" customWidth="1"/>
    <col min="3586" max="3612" width="3.109375" style="635" customWidth="1"/>
    <col min="3613" max="3840" width="8.88671875" style="635"/>
    <col min="3841" max="3841" width="0.44140625" style="635" customWidth="1"/>
    <col min="3842" max="3868" width="3.109375" style="635" customWidth="1"/>
    <col min="3869" max="4096" width="8.88671875" style="635"/>
    <col min="4097" max="4097" width="0.44140625" style="635" customWidth="1"/>
    <col min="4098" max="4124" width="3.109375" style="635" customWidth="1"/>
    <col min="4125" max="4352" width="8.88671875" style="635"/>
    <col min="4353" max="4353" width="0.44140625" style="635" customWidth="1"/>
    <col min="4354" max="4380" width="3.109375" style="635" customWidth="1"/>
    <col min="4381" max="4608" width="8.88671875" style="635"/>
    <col min="4609" max="4609" width="0.44140625" style="635" customWidth="1"/>
    <col min="4610" max="4636" width="3.109375" style="635" customWidth="1"/>
    <col min="4637" max="4864" width="8.88671875" style="635"/>
    <col min="4865" max="4865" width="0.44140625" style="635" customWidth="1"/>
    <col min="4866" max="4892" width="3.109375" style="635" customWidth="1"/>
    <col min="4893" max="5120" width="8.88671875" style="635"/>
    <col min="5121" max="5121" width="0.44140625" style="635" customWidth="1"/>
    <col min="5122" max="5148" width="3.109375" style="635" customWidth="1"/>
    <col min="5149" max="5376" width="8.88671875" style="635"/>
    <col min="5377" max="5377" width="0.44140625" style="635" customWidth="1"/>
    <col min="5378" max="5404" width="3.109375" style="635" customWidth="1"/>
    <col min="5405" max="5632" width="8.88671875" style="635"/>
    <col min="5633" max="5633" width="0.44140625" style="635" customWidth="1"/>
    <col min="5634" max="5660" width="3.109375" style="635" customWidth="1"/>
    <col min="5661" max="5888" width="8.88671875" style="635"/>
    <col min="5889" max="5889" width="0.44140625" style="635" customWidth="1"/>
    <col min="5890" max="5916" width="3.109375" style="635" customWidth="1"/>
    <col min="5917" max="6144" width="8.88671875" style="635"/>
    <col min="6145" max="6145" width="0.44140625" style="635" customWidth="1"/>
    <col min="6146" max="6172" width="3.109375" style="635" customWidth="1"/>
    <col min="6173" max="6400" width="8.88671875" style="635"/>
    <col min="6401" max="6401" width="0.44140625" style="635" customWidth="1"/>
    <col min="6402" max="6428" width="3.109375" style="635" customWidth="1"/>
    <col min="6429" max="6656" width="8.88671875" style="635"/>
    <col min="6657" max="6657" width="0.44140625" style="635" customWidth="1"/>
    <col min="6658" max="6684" width="3.109375" style="635" customWidth="1"/>
    <col min="6685" max="6912" width="8.88671875" style="635"/>
    <col min="6913" max="6913" width="0.44140625" style="635" customWidth="1"/>
    <col min="6914" max="6940" width="3.109375" style="635" customWidth="1"/>
    <col min="6941" max="7168" width="8.88671875" style="635"/>
    <col min="7169" max="7169" width="0.44140625" style="635" customWidth="1"/>
    <col min="7170" max="7196" width="3.109375" style="635" customWidth="1"/>
    <col min="7197" max="7424" width="8.88671875" style="635"/>
    <col min="7425" max="7425" width="0.44140625" style="635" customWidth="1"/>
    <col min="7426" max="7452" width="3.109375" style="635" customWidth="1"/>
    <col min="7453" max="7680" width="8.88671875" style="635"/>
    <col min="7681" max="7681" width="0.44140625" style="635" customWidth="1"/>
    <col min="7682" max="7708" width="3.109375" style="635" customWidth="1"/>
    <col min="7709" max="7936" width="8.88671875" style="635"/>
    <col min="7937" max="7937" width="0.44140625" style="635" customWidth="1"/>
    <col min="7938" max="7964" width="3.109375" style="635" customWidth="1"/>
    <col min="7965" max="8192" width="8.88671875" style="635"/>
    <col min="8193" max="8193" width="0.44140625" style="635" customWidth="1"/>
    <col min="8194" max="8220" width="3.109375" style="635" customWidth="1"/>
    <col min="8221" max="8448" width="8.88671875" style="635"/>
    <col min="8449" max="8449" width="0.44140625" style="635" customWidth="1"/>
    <col min="8450" max="8476" width="3.109375" style="635" customWidth="1"/>
    <col min="8477" max="8704" width="8.88671875" style="635"/>
    <col min="8705" max="8705" width="0.44140625" style="635" customWidth="1"/>
    <col min="8706" max="8732" width="3.109375" style="635" customWidth="1"/>
    <col min="8733" max="8960" width="8.88671875" style="635"/>
    <col min="8961" max="8961" width="0.44140625" style="635" customWidth="1"/>
    <col min="8962" max="8988" width="3.109375" style="635" customWidth="1"/>
    <col min="8989" max="9216" width="8.88671875" style="635"/>
    <col min="9217" max="9217" width="0.44140625" style="635" customWidth="1"/>
    <col min="9218" max="9244" width="3.109375" style="635" customWidth="1"/>
    <col min="9245" max="9472" width="8.88671875" style="635"/>
    <col min="9473" max="9473" width="0.44140625" style="635" customWidth="1"/>
    <col min="9474" max="9500" width="3.109375" style="635" customWidth="1"/>
    <col min="9501" max="9728" width="8.88671875" style="635"/>
    <col min="9729" max="9729" width="0.44140625" style="635" customWidth="1"/>
    <col min="9730" max="9756" width="3.109375" style="635" customWidth="1"/>
    <col min="9757" max="9984" width="8.88671875" style="635"/>
    <col min="9985" max="9985" width="0.44140625" style="635" customWidth="1"/>
    <col min="9986" max="10012" width="3.109375" style="635" customWidth="1"/>
    <col min="10013" max="10240" width="8.88671875" style="635"/>
    <col min="10241" max="10241" width="0.44140625" style="635" customWidth="1"/>
    <col min="10242" max="10268" width="3.109375" style="635" customWidth="1"/>
    <col min="10269" max="10496" width="8.88671875" style="635"/>
    <col min="10497" max="10497" width="0.44140625" style="635" customWidth="1"/>
    <col min="10498" max="10524" width="3.109375" style="635" customWidth="1"/>
    <col min="10525" max="10752" width="8.88671875" style="635"/>
    <col min="10753" max="10753" width="0.44140625" style="635" customWidth="1"/>
    <col min="10754" max="10780" width="3.109375" style="635" customWidth="1"/>
    <col min="10781" max="11008" width="8.88671875" style="635"/>
    <col min="11009" max="11009" width="0.44140625" style="635" customWidth="1"/>
    <col min="11010" max="11036" width="3.109375" style="635" customWidth="1"/>
    <col min="11037" max="11264" width="8.88671875" style="635"/>
    <col min="11265" max="11265" width="0.44140625" style="635" customWidth="1"/>
    <col min="11266" max="11292" width="3.109375" style="635" customWidth="1"/>
    <col min="11293" max="11520" width="8.88671875" style="635"/>
    <col min="11521" max="11521" width="0.44140625" style="635" customWidth="1"/>
    <col min="11522" max="11548" width="3.109375" style="635" customWidth="1"/>
    <col min="11549" max="11776" width="8.88671875" style="635"/>
    <col min="11777" max="11777" width="0.44140625" style="635" customWidth="1"/>
    <col min="11778" max="11804" width="3.109375" style="635" customWidth="1"/>
    <col min="11805" max="12032" width="8.88671875" style="635"/>
    <col min="12033" max="12033" width="0.44140625" style="635" customWidth="1"/>
    <col min="12034" max="12060" width="3.109375" style="635" customWidth="1"/>
    <col min="12061" max="12288" width="8.88671875" style="635"/>
    <col min="12289" max="12289" width="0.44140625" style="635" customWidth="1"/>
    <col min="12290" max="12316" width="3.109375" style="635" customWidth="1"/>
    <col min="12317" max="12544" width="8.88671875" style="635"/>
    <col min="12545" max="12545" width="0.44140625" style="635" customWidth="1"/>
    <col min="12546" max="12572" width="3.109375" style="635" customWidth="1"/>
    <col min="12573" max="12800" width="8.88671875" style="635"/>
    <col min="12801" max="12801" width="0.44140625" style="635" customWidth="1"/>
    <col min="12802" max="12828" width="3.109375" style="635" customWidth="1"/>
    <col min="12829" max="13056" width="8.88671875" style="635"/>
    <col min="13057" max="13057" width="0.44140625" style="635" customWidth="1"/>
    <col min="13058" max="13084" width="3.109375" style="635" customWidth="1"/>
    <col min="13085" max="13312" width="8.88671875" style="635"/>
    <col min="13313" max="13313" width="0.44140625" style="635" customWidth="1"/>
    <col min="13314" max="13340" width="3.109375" style="635" customWidth="1"/>
    <col min="13341" max="13568" width="8.88671875" style="635"/>
    <col min="13569" max="13569" width="0.44140625" style="635" customWidth="1"/>
    <col min="13570" max="13596" width="3.109375" style="635" customWidth="1"/>
    <col min="13597" max="13824" width="8.88671875" style="635"/>
    <col min="13825" max="13825" width="0.44140625" style="635" customWidth="1"/>
    <col min="13826" max="13852" width="3.109375" style="635" customWidth="1"/>
    <col min="13853" max="14080" width="8.88671875" style="635"/>
    <col min="14081" max="14081" width="0.44140625" style="635" customWidth="1"/>
    <col min="14082" max="14108" width="3.109375" style="635" customWidth="1"/>
    <col min="14109" max="14336" width="8.88671875" style="635"/>
    <col min="14337" max="14337" width="0.44140625" style="635" customWidth="1"/>
    <col min="14338" max="14364" width="3.109375" style="635" customWidth="1"/>
    <col min="14365" max="14592" width="8.88671875" style="635"/>
    <col min="14593" max="14593" width="0.44140625" style="635" customWidth="1"/>
    <col min="14594" max="14620" width="3.109375" style="635" customWidth="1"/>
    <col min="14621" max="14848" width="8.88671875" style="635"/>
    <col min="14849" max="14849" width="0.44140625" style="635" customWidth="1"/>
    <col min="14850" max="14876" width="3.109375" style="635" customWidth="1"/>
    <col min="14877" max="15104" width="8.88671875" style="635"/>
    <col min="15105" max="15105" width="0.44140625" style="635" customWidth="1"/>
    <col min="15106" max="15132" width="3.109375" style="635" customWidth="1"/>
    <col min="15133" max="15360" width="8.88671875" style="635"/>
    <col min="15361" max="15361" width="0.44140625" style="635" customWidth="1"/>
    <col min="15362" max="15388" width="3.109375" style="635" customWidth="1"/>
    <col min="15389" max="15616" width="8.88671875" style="635"/>
    <col min="15617" max="15617" width="0.44140625" style="635" customWidth="1"/>
    <col min="15618" max="15644" width="3.109375" style="635" customWidth="1"/>
    <col min="15645" max="15872" width="8.88671875" style="635"/>
    <col min="15873" max="15873" width="0.44140625" style="635" customWidth="1"/>
    <col min="15874" max="15900" width="3.109375" style="635" customWidth="1"/>
    <col min="15901" max="16128" width="8.88671875" style="635"/>
    <col min="16129" max="16129" width="0.44140625" style="635" customWidth="1"/>
    <col min="16130" max="16156" width="3.109375" style="635" customWidth="1"/>
    <col min="16157" max="16384" width="8.88671875" style="635"/>
  </cols>
  <sheetData>
    <row r="1" spans="1:28" ht="15.75" customHeight="1">
      <c r="A1" s="1307"/>
      <c r="B1" s="1307"/>
      <c r="C1" s="1307"/>
      <c r="D1" s="1307"/>
      <c r="E1" s="1307"/>
      <c r="F1" s="1307"/>
      <c r="G1" s="1307"/>
      <c r="H1" s="1307"/>
      <c r="I1" s="1307"/>
      <c r="J1" s="1307"/>
      <c r="K1" s="1307"/>
      <c r="L1" s="1307"/>
      <c r="M1" s="1307"/>
      <c r="N1" s="1307"/>
      <c r="O1" s="1307"/>
      <c r="P1" s="1307"/>
      <c r="Q1" s="1307"/>
      <c r="R1" s="1307"/>
      <c r="S1" s="1307"/>
      <c r="T1" s="1307"/>
      <c r="U1" s="1307"/>
      <c r="V1" s="1307"/>
      <c r="W1" s="1307"/>
      <c r="X1" s="1307"/>
      <c r="Y1" s="1307"/>
      <c r="Z1" s="1307"/>
      <c r="AA1" s="1307"/>
      <c r="AB1" s="1307"/>
    </row>
    <row r="2" spans="1:28" ht="15.75" customHeight="1">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row>
    <row r="3" spans="1:28" ht="19.2">
      <c r="A3" s="1307"/>
      <c r="B3" s="4273" t="s">
        <v>1271</v>
      </c>
      <c r="C3" s="4273"/>
      <c r="D3" s="4273"/>
      <c r="E3" s="4273"/>
      <c r="F3" s="4273"/>
      <c r="G3" s="4273"/>
      <c r="H3" s="4273"/>
      <c r="I3" s="4273"/>
      <c r="J3" s="4273"/>
      <c r="K3" s="4273"/>
      <c r="L3" s="4273"/>
      <c r="M3" s="4273"/>
      <c r="N3" s="4273"/>
      <c r="O3" s="4273"/>
      <c r="P3" s="4273"/>
      <c r="Q3" s="4273"/>
      <c r="R3" s="4273"/>
      <c r="S3" s="4273"/>
      <c r="T3" s="4273"/>
      <c r="U3" s="4273"/>
      <c r="V3" s="4273"/>
      <c r="W3" s="4273"/>
      <c r="X3" s="4273"/>
      <c r="Y3" s="4273"/>
      <c r="Z3" s="4273"/>
      <c r="AA3" s="4273"/>
      <c r="AB3" s="4273"/>
    </row>
    <row r="4" spans="1:28" ht="15.75" customHeight="1">
      <c r="A4" s="1307"/>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row>
    <row r="5" spans="1:28" s="638" customFormat="1" ht="19.2">
      <c r="A5" s="1309"/>
      <c r="B5" s="1310"/>
      <c r="C5" s="1310"/>
      <c r="D5" s="1310"/>
      <c r="E5" s="1310"/>
      <c r="F5" s="1309"/>
      <c r="G5" s="1310"/>
      <c r="H5" s="1310"/>
      <c r="I5" s="1310"/>
      <c r="J5" s="1310" t="s">
        <v>1236</v>
      </c>
      <c r="K5" s="1310"/>
      <c r="L5" s="1310"/>
      <c r="M5" s="1310"/>
      <c r="N5" s="1311" t="s">
        <v>1272</v>
      </c>
      <c r="O5" s="1310"/>
      <c r="P5" s="1309"/>
      <c r="Q5" s="1310"/>
      <c r="R5" s="1310"/>
      <c r="S5" s="1310"/>
      <c r="T5" s="1310"/>
      <c r="U5" s="1310"/>
      <c r="V5" s="1310"/>
      <c r="W5" s="1310"/>
      <c r="X5" s="1310"/>
      <c r="Y5" s="1310"/>
      <c r="Z5" s="1310"/>
      <c r="AA5" s="1310"/>
      <c r="AB5" s="1310"/>
    </row>
    <row r="6" spans="1:28" ht="7.5" customHeight="1">
      <c r="A6" s="1307"/>
      <c r="B6" s="1280"/>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row>
    <row r="7" spans="1:28" ht="18.75" customHeight="1">
      <c r="A7" s="1307"/>
      <c r="B7" s="1287"/>
      <c r="C7" s="1288"/>
      <c r="D7" s="1288"/>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9"/>
    </row>
    <row r="8" spans="1:28" ht="18.75" customHeight="1">
      <c r="A8" s="1307"/>
      <c r="B8" s="1312"/>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98"/>
    </row>
    <row r="9" spans="1:28" ht="18.75" customHeight="1">
      <c r="A9" s="1307"/>
      <c r="B9" s="1312"/>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98"/>
    </row>
    <row r="10" spans="1:28" ht="18.75" customHeight="1">
      <c r="A10" s="1307"/>
      <c r="B10" s="4264" t="s">
        <v>1273</v>
      </c>
      <c r="C10" s="4265"/>
      <c r="D10" s="4265"/>
      <c r="E10" s="4265"/>
      <c r="F10" s="4265"/>
      <c r="G10" s="4265"/>
      <c r="H10" s="4265"/>
      <c r="I10" s="4265"/>
      <c r="J10" s="4265"/>
      <c r="K10" s="4265"/>
      <c r="L10" s="4265"/>
      <c r="M10" s="4265"/>
      <c r="N10" s="4265"/>
      <c r="O10" s="4265"/>
      <c r="P10" s="4265"/>
      <c r="Q10" s="4265"/>
      <c r="R10" s="4265"/>
      <c r="S10" s="4265"/>
      <c r="T10" s="4265"/>
      <c r="U10" s="4265"/>
      <c r="V10" s="4265"/>
      <c r="W10" s="4265"/>
      <c r="X10" s="4265"/>
      <c r="Y10" s="4265"/>
      <c r="Z10" s="4265"/>
      <c r="AA10" s="4265"/>
      <c r="AB10" s="4266"/>
    </row>
    <row r="11" spans="1:28" ht="18.75" customHeight="1">
      <c r="A11" s="1307"/>
      <c r="B11" s="1300"/>
      <c r="C11" s="1297"/>
      <c r="D11" s="1297"/>
      <c r="E11" s="1297"/>
      <c r="F11" s="1297"/>
      <c r="G11" s="1297"/>
      <c r="H11" s="1301"/>
      <c r="I11" s="1301"/>
      <c r="J11" s="1301"/>
      <c r="K11" s="1301"/>
      <c r="L11" s="1301"/>
      <c r="M11" s="1301"/>
      <c r="N11" s="1301"/>
      <c r="O11" s="1301"/>
      <c r="P11" s="1301"/>
      <c r="Q11" s="1301"/>
      <c r="R11" s="1301"/>
      <c r="S11" s="1301"/>
      <c r="T11" s="1301"/>
      <c r="U11" s="1301"/>
      <c r="V11" s="1301"/>
      <c r="W11" s="1301"/>
      <c r="X11" s="1301"/>
      <c r="Y11" s="1301"/>
      <c r="Z11" s="1301"/>
      <c r="AA11" s="1301"/>
      <c r="AB11" s="1302"/>
    </row>
    <row r="12" spans="1:28" ht="18.75" customHeight="1">
      <c r="A12" s="1307"/>
      <c r="B12" s="4264" t="s">
        <v>1269</v>
      </c>
      <c r="C12" s="4265"/>
      <c r="D12" s="4265"/>
      <c r="E12" s="4265"/>
      <c r="F12" s="4265"/>
      <c r="G12" s="4265"/>
      <c r="H12" s="4265"/>
      <c r="I12" s="4265"/>
      <c r="J12" s="4265"/>
      <c r="K12" s="4265"/>
      <c r="L12" s="4265"/>
      <c r="M12" s="4265"/>
      <c r="N12" s="4265"/>
      <c r="O12" s="4265"/>
      <c r="P12" s="4265"/>
      <c r="Q12" s="4265"/>
      <c r="R12" s="4265"/>
      <c r="S12" s="4265"/>
      <c r="T12" s="4265"/>
      <c r="U12" s="4265"/>
      <c r="V12" s="4265"/>
      <c r="W12" s="4265"/>
      <c r="X12" s="4265"/>
      <c r="Y12" s="4265"/>
      <c r="Z12" s="4265"/>
      <c r="AA12" s="4265"/>
      <c r="AB12" s="4266"/>
    </row>
    <row r="13" spans="1:28" ht="18.75" customHeight="1">
      <c r="A13" s="1307"/>
      <c r="B13" s="4264" t="s">
        <v>1270</v>
      </c>
      <c r="C13" s="4265"/>
      <c r="D13" s="4265"/>
      <c r="E13" s="4265"/>
      <c r="F13" s="4265"/>
      <c r="G13" s="4265"/>
      <c r="H13" s="4265"/>
      <c r="I13" s="4265"/>
      <c r="J13" s="4265"/>
      <c r="K13" s="4265"/>
      <c r="L13" s="4265"/>
      <c r="M13" s="4265"/>
      <c r="N13" s="4265"/>
      <c r="O13" s="4265"/>
      <c r="P13" s="4265"/>
      <c r="Q13" s="4265"/>
      <c r="R13" s="4265"/>
      <c r="S13" s="4265"/>
      <c r="T13" s="4265"/>
      <c r="U13" s="4265"/>
      <c r="V13" s="4265"/>
      <c r="W13" s="4265"/>
      <c r="X13" s="4265"/>
      <c r="Y13" s="4265"/>
      <c r="Z13" s="4265"/>
      <c r="AA13" s="4265"/>
      <c r="AB13" s="4266"/>
    </row>
    <row r="14" spans="1:28" s="636" customFormat="1" ht="18.75" customHeight="1">
      <c r="A14" s="1284"/>
      <c r="B14" s="1312"/>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98"/>
    </row>
    <row r="15" spans="1:28" ht="18.75" customHeight="1">
      <c r="A15" s="1307"/>
      <c r="B15" s="1312"/>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98"/>
    </row>
    <row r="16" spans="1:28" ht="18.75" customHeight="1">
      <c r="A16" s="1307"/>
      <c r="B16" s="1312"/>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98"/>
    </row>
    <row r="17" spans="1:28" ht="18.75" customHeight="1">
      <c r="A17" s="1307"/>
      <c r="B17" s="1312"/>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98"/>
    </row>
    <row r="18" spans="1:28" ht="18.75" customHeight="1">
      <c r="A18" s="1307"/>
      <c r="B18" s="1312"/>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98"/>
    </row>
    <row r="19" spans="1:28" ht="18.75" customHeight="1">
      <c r="A19" s="1307"/>
      <c r="B19" s="1312"/>
      <c r="C19" s="1284"/>
      <c r="D19" s="1284"/>
      <c r="E19" s="1284"/>
      <c r="F19" s="1284"/>
      <c r="G19" s="1284"/>
      <c r="H19" s="1284"/>
      <c r="I19" s="1284"/>
      <c r="J19" s="1284"/>
      <c r="K19" s="1284"/>
      <c r="L19" s="1284"/>
      <c r="M19" s="1284"/>
      <c r="N19" s="1284"/>
      <c r="O19" s="1284"/>
      <c r="P19" s="1284"/>
      <c r="Q19" s="1284"/>
      <c r="R19" s="1284"/>
      <c r="S19" s="1284"/>
      <c r="T19" s="1284"/>
      <c r="U19" s="1284"/>
      <c r="V19" s="1284"/>
      <c r="W19" s="1284"/>
      <c r="X19" s="1284"/>
      <c r="Y19" s="1284"/>
      <c r="Z19" s="1284"/>
      <c r="AA19" s="1284"/>
      <c r="AB19" s="1298"/>
    </row>
    <row r="20" spans="1:28" ht="18.75" customHeight="1">
      <c r="A20" s="1307"/>
      <c r="B20" s="1312"/>
      <c r="C20" s="1284"/>
      <c r="D20" s="1284"/>
      <c r="E20" s="1284"/>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4"/>
      <c r="AB20" s="1298"/>
    </row>
    <row r="21" spans="1:28" s="636" customFormat="1" ht="18.75" customHeight="1">
      <c r="A21" s="1284"/>
      <c r="B21" s="1312"/>
      <c r="C21" s="1284"/>
      <c r="D21" s="1284"/>
      <c r="E21" s="1284"/>
      <c r="F21" s="1284"/>
      <c r="G21" s="1284"/>
      <c r="H21" s="1284"/>
      <c r="I21" s="1284"/>
      <c r="J21" s="4274"/>
      <c r="K21" s="4274"/>
      <c r="L21" s="4274"/>
      <c r="M21" s="4274"/>
      <c r="N21" s="1284"/>
      <c r="O21" s="1313"/>
      <c r="P21" s="1284"/>
      <c r="Q21" s="1284"/>
      <c r="R21" s="1284"/>
      <c r="S21" s="1284"/>
      <c r="T21" s="1284"/>
      <c r="U21" s="4274"/>
      <c r="V21" s="4274"/>
      <c r="W21" s="4274"/>
      <c r="X21" s="4274"/>
      <c r="Y21" s="4274"/>
      <c r="Z21" s="4274"/>
      <c r="AA21" s="1284"/>
      <c r="AB21" s="1314"/>
    </row>
    <row r="22" spans="1:28" s="636" customFormat="1" ht="18.75" customHeight="1">
      <c r="A22" s="1284"/>
      <c r="B22" s="1312"/>
      <c r="C22" s="1284"/>
      <c r="D22" s="1284"/>
      <c r="E22" s="1284"/>
      <c r="F22" s="1284"/>
      <c r="G22" s="1284"/>
      <c r="H22" s="1284"/>
      <c r="I22" s="1284"/>
      <c r="J22" s="1284"/>
      <c r="K22" s="1284"/>
      <c r="L22" s="1284"/>
      <c r="M22" s="4265"/>
      <c r="N22" s="4265"/>
      <c r="O22" s="4265"/>
      <c r="P22" s="1284"/>
      <c r="Q22" s="1284"/>
      <c r="R22" s="1284"/>
      <c r="S22" s="1284"/>
      <c r="T22" s="1284"/>
      <c r="U22" s="1284"/>
      <c r="V22" s="1284"/>
      <c r="W22" s="1284"/>
      <c r="X22" s="1284"/>
      <c r="Y22" s="1284"/>
      <c r="Z22" s="4265"/>
      <c r="AA22" s="4265"/>
      <c r="AB22" s="4266"/>
    </row>
    <row r="23" spans="1:28" ht="18.75" customHeight="1">
      <c r="A23" s="1307"/>
      <c r="B23" s="1312"/>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98"/>
    </row>
    <row r="24" spans="1:28" ht="18.75" customHeight="1">
      <c r="A24" s="1307"/>
      <c r="B24" s="1312"/>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98"/>
    </row>
    <row r="25" spans="1:28" ht="18.75" customHeight="1">
      <c r="A25" s="1307"/>
      <c r="B25" s="1312"/>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98"/>
    </row>
    <row r="26" spans="1:28" ht="18.75" customHeight="1">
      <c r="A26" s="1307"/>
      <c r="B26" s="1312"/>
      <c r="C26" s="1284"/>
      <c r="D26" s="1284"/>
      <c r="E26" s="1284"/>
      <c r="F26" s="1284"/>
      <c r="G26" s="1284"/>
      <c r="H26" s="1284"/>
      <c r="I26" s="1284"/>
      <c r="J26" s="1284"/>
      <c r="K26" s="1284"/>
      <c r="L26" s="1284"/>
      <c r="M26" s="1284"/>
      <c r="N26" s="1284"/>
      <c r="O26" s="1284"/>
      <c r="P26" s="1284"/>
      <c r="Q26" s="1284"/>
      <c r="R26" s="1284"/>
      <c r="S26" s="1284"/>
      <c r="T26" s="1284"/>
      <c r="U26" s="1284"/>
      <c r="V26" s="1284"/>
      <c r="W26" s="1284"/>
      <c r="X26" s="1284"/>
      <c r="Y26" s="1284"/>
      <c r="Z26" s="1284"/>
      <c r="AA26" s="1284"/>
      <c r="AB26" s="1298"/>
    </row>
    <row r="27" spans="1:28" ht="18.75" customHeight="1">
      <c r="A27" s="1307"/>
      <c r="B27" s="1312"/>
      <c r="C27" s="1284"/>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98"/>
    </row>
    <row r="28" spans="1:28" ht="18.75" customHeight="1">
      <c r="A28" s="1307"/>
      <c r="B28" s="1296"/>
      <c r="C28" s="1297"/>
      <c r="D28" s="1297"/>
      <c r="E28" s="1297"/>
      <c r="F28" s="1297"/>
      <c r="G28" s="1297"/>
      <c r="H28" s="1284"/>
      <c r="I28" s="1284"/>
      <c r="J28" s="1284"/>
      <c r="K28" s="1284"/>
      <c r="L28" s="1284"/>
      <c r="M28" s="1284"/>
      <c r="N28" s="1284"/>
      <c r="O28" s="1284"/>
      <c r="P28" s="1284"/>
      <c r="Q28" s="1284"/>
      <c r="R28" s="1284"/>
      <c r="S28" s="1284"/>
      <c r="T28" s="1284"/>
      <c r="U28" s="1284"/>
      <c r="V28" s="1284"/>
      <c r="W28" s="1284"/>
      <c r="X28" s="1284"/>
      <c r="Y28" s="1284"/>
      <c r="Z28" s="1284"/>
      <c r="AA28" s="1284"/>
      <c r="AB28" s="1298"/>
    </row>
    <row r="29" spans="1:28" ht="18.75" customHeight="1">
      <c r="A29" s="1307"/>
      <c r="B29" s="1296"/>
      <c r="C29" s="1297"/>
      <c r="D29" s="1297"/>
      <c r="E29" s="1297"/>
      <c r="F29" s="1297"/>
      <c r="G29" s="1297"/>
      <c r="H29" s="1284"/>
      <c r="I29" s="1284"/>
      <c r="J29" s="1284"/>
      <c r="K29" s="1284"/>
      <c r="L29" s="1284"/>
      <c r="M29" s="1284"/>
      <c r="N29" s="1284"/>
      <c r="O29" s="1299"/>
      <c r="P29" s="1299"/>
      <c r="Q29" s="1284"/>
      <c r="R29" s="1284"/>
      <c r="S29" s="1284"/>
      <c r="T29" s="1284"/>
      <c r="U29" s="1284"/>
      <c r="V29" s="1284"/>
      <c r="W29" s="1284"/>
      <c r="X29" s="1284"/>
      <c r="Y29" s="1284"/>
      <c r="Z29" s="1284"/>
      <c r="AA29" s="1284"/>
      <c r="AB29" s="1298"/>
    </row>
    <row r="30" spans="1:28" ht="18.75" customHeight="1">
      <c r="A30" s="1307"/>
      <c r="B30" s="1312"/>
      <c r="C30" s="1284"/>
      <c r="D30" s="1284"/>
      <c r="E30" s="1284"/>
      <c r="F30" s="1284"/>
      <c r="G30" s="1284"/>
      <c r="H30" s="1284"/>
      <c r="I30" s="1284"/>
      <c r="J30" s="1284"/>
      <c r="K30" s="1284"/>
      <c r="L30" s="1284"/>
      <c r="M30" s="1284"/>
      <c r="N30" s="1284"/>
      <c r="O30" s="1284"/>
      <c r="P30" s="1284"/>
      <c r="Q30" s="1284"/>
      <c r="R30" s="1284"/>
      <c r="S30" s="1284"/>
      <c r="T30" s="1284"/>
      <c r="U30" s="1284"/>
      <c r="V30" s="1284"/>
      <c r="W30" s="1284"/>
      <c r="X30" s="1284"/>
      <c r="Y30" s="1284"/>
      <c r="Z30" s="1284"/>
      <c r="AA30" s="1284"/>
      <c r="AB30" s="1298"/>
    </row>
    <row r="31" spans="1:28" ht="18.75" customHeight="1">
      <c r="A31" s="1307"/>
      <c r="B31" s="1300"/>
      <c r="C31" s="1297"/>
      <c r="D31" s="1297"/>
      <c r="E31" s="1297"/>
      <c r="F31" s="1297"/>
      <c r="G31" s="1297"/>
      <c r="H31" s="1301"/>
      <c r="I31" s="1301"/>
      <c r="J31" s="1301"/>
      <c r="K31" s="1301"/>
      <c r="L31" s="1301"/>
      <c r="M31" s="1301"/>
      <c r="N31" s="1301"/>
      <c r="O31" s="1301"/>
      <c r="P31" s="1301"/>
      <c r="Q31" s="1301"/>
      <c r="R31" s="1301"/>
      <c r="S31" s="1301"/>
      <c r="T31" s="1301"/>
      <c r="U31" s="1301"/>
      <c r="V31" s="1301"/>
      <c r="W31" s="1301"/>
      <c r="X31" s="1301"/>
      <c r="Y31" s="1301"/>
      <c r="Z31" s="1301"/>
      <c r="AA31" s="1301"/>
      <c r="AB31" s="1302"/>
    </row>
    <row r="32" spans="1:28" ht="18.75" customHeight="1">
      <c r="A32" s="1307"/>
      <c r="B32" s="1312"/>
      <c r="C32" s="1284"/>
      <c r="D32" s="1284"/>
      <c r="E32" s="1284"/>
      <c r="F32" s="1284"/>
      <c r="G32" s="1284"/>
      <c r="H32" s="1284"/>
      <c r="I32" s="1284"/>
      <c r="J32" s="1284"/>
      <c r="K32" s="1284"/>
      <c r="L32" s="1284"/>
      <c r="M32" s="1284"/>
      <c r="N32" s="1284"/>
      <c r="O32" s="1284"/>
      <c r="P32" s="1284"/>
      <c r="Q32" s="1284"/>
      <c r="R32" s="1284"/>
      <c r="S32" s="1284"/>
      <c r="T32" s="1284"/>
      <c r="U32" s="1284"/>
      <c r="V32" s="1284"/>
      <c r="W32" s="1284"/>
      <c r="X32" s="1284"/>
      <c r="Y32" s="1284"/>
      <c r="Z32" s="1284"/>
      <c r="AA32" s="1284"/>
      <c r="AB32" s="1298"/>
    </row>
    <row r="33" spans="1:28" ht="18.75" customHeight="1">
      <c r="A33" s="1307"/>
      <c r="B33" s="1312"/>
      <c r="C33" s="1284"/>
      <c r="D33" s="1284"/>
      <c r="E33" s="1284"/>
      <c r="F33" s="1284"/>
      <c r="G33" s="1284"/>
      <c r="H33" s="1284"/>
      <c r="I33" s="1284"/>
      <c r="J33" s="1284"/>
      <c r="K33" s="1284"/>
      <c r="L33" s="1284"/>
      <c r="M33" s="1284"/>
      <c r="N33" s="1284"/>
      <c r="O33" s="1284"/>
      <c r="P33" s="1284"/>
      <c r="Q33" s="1284"/>
      <c r="R33" s="1284"/>
      <c r="S33" s="1284"/>
      <c r="T33" s="1284"/>
      <c r="U33" s="1284"/>
      <c r="V33" s="1284"/>
      <c r="W33" s="1284"/>
      <c r="X33" s="1284"/>
      <c r="Y33" s="1284"/>
      <c r="Z33" s="1284"/>
      <c r="AA33" s="1284"/>
      <c r="AB33" s="1298"/>
    </row>
    <row r="34" spans="1:28" ht="18.75" customHeight="1">
      <c r="A34" s="1307"/>
      <c r="B34" s="1300"/>
      <c r="C34" s="1299"/>
      <c r="D34" s="1301"/>
      <c r="E34" s="1301"/>
      <c r="F34" s="1301"/>
      <c r="G34" s="1301"/>
      <c r="H34" s="1301"/>
      <c r="I34" s="1301"/>
      <c r="J34" s="1301"/>
      <c r="K34" s="1301"/>
      <c r="L34" s="1301"/>
      <c r="M34" s="1301"/>
      <c r="N34" s="1301"/>
      <c r="O34" s="1301"/>
      <c r="P34" s="1301"/>
      <c r="Q34" s="1301"/>
      <c r="R34" s="1301"/>
      <c r="S34" s="1301"/>
      <c r="T34" s="1301"/>
      <c r="U34" s="1301"/>
      <c r="V34" s="1301"/>
      <c r="W34" s="1301"/>
      <c r="X34" s="1301"/>
      <c r="Y34" s="1301"/>
      <c r="Z34" s="1301"/>
      <c r="AA34" s="1301"/>
      <c r="AB34" s="1302"/>
    </row>
    <row r="35" spans="1:28" ht="18.75" customHeight="1">
      <c r="A35" s="1307"/>
      <c r="B35" s="1300"/>
      <c r="C35" s="1299"/>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2"/>
    </row>
    <row r="36" spans="1:28" ht="18.75" customHeight="1">
      <c r="A36" s="1307"/>
      <c r="B36" s="1300"/>
      <c r="C36" s="1299"/>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1301"/>
      <c r="Z36" s="1301"/>
      <c r="AA36" s="1301"/>
      <c r="AB36" s="1302"/>
    </row>
    <row r="37" spans="1:28" ht="18.75" customHeight="1">
      <c r="A37" s="1307"/>
      <c r="B37" s="1300"/>
      <c r="C37" s="1299"/>
      <c r="D37" s="1301"/>
      <c r="E37" s="1301"/>
      <c r="F37" s="1301"/>
      <c r="G37" s="1301"/>
      <c r="H37" s="1301"/>
      <c r="I37" s="1301"/>
      <c r="J37" s="1301"/>
      <c r="K37" s="1301"/>
      <c r="L37" s="1301"/>
      <c r="M37" s="1301"/>
      <c r="N37" s="1301"/>
      <c r="O37" s="1301"/>
      <c r="P37" s="1301"/>
      <c r="Q37" s="1301"/>
      <c r="R37" s="1301"/>
      <c r="S37" s="1301"/>
      <c r="T37" s="1301"/>
      <c r="U37" s="1301"/>
      <c r="V37" s="1301"/>
      <c r="W37" s="1301"/>
      <c r="X37" s="1301"/>
      <c r="Y37" s="1301"/>
      <c r="Z37" s="1301"/>
      <c r="AA37" s="1301"/>
      <c r="AB37" s="1302"/>
    </row>
    <row r="38" spans="1:28" ht="18.75" customHeight="1">
      <c r="A38" s="1307"/>
      <c r="B38" s="1300"/>
      <c r="C38" s="1299"/>
      <c r="D38" s="1301"/>
      <c r="E38" s="1301"/>
      <c r="F38" s="1301"/>
      <c r="G38" s="1301"/>
      <c r="H38" s="1301"/>
      <c r="I38" s="1301"/>
      <c r="J38" s="1301"/>
      <c r="K38" s="1301"/>
      <c r="L38" s="1301"/>
      <c r="M38" s="1301"/>
      <c r="N38" s="1301"/>
      <c r="O38" s="1301"/>
      <c r="P38" s="1301"/>
      <c r="Q38" s="1301"/>
      <c r="R38" s="1301"/>
      <c r="S38" s="1301"/>
      <c r="T38" s="1301"/>
      <c r="U38" s="1301"/>
      <c r="V38" s="1301"/>
      <c r="W38" s="1301"/>
      <c r="X38" s="1301"/>
      <c r="Y38" s="1301"/>
      <c r="Z38" s="1301"/>
      <c r="AA38" s="1301"/>
      <c r="AB38" s="1302"/>
    </row>
    <row r="39" spans="1:28" ht="18.75" customHeight="1">
      <c r="A39" s="1307"/>
      <c r="B39" s="1300"/>
      <c r="C39" s="1299"/>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1301"/>
      <c r="Z39" s="1301"/>
      <c r="AA39" s="1301"/>
      <c r="AB39" s="1302"/>
    </row>
    <row r="40" spans="1:28" ht="18.75" customHeight="1">
      <c r="A40" s="1307"/>
      <c r="B40" s="1300"/>
      <c r="C40" s="1299"/>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2"/>
    </row>
    <row r="41" spans="1:28" ht="18.75" customHeight="1">
      <c r="A41" s="1307"/>
      <c r="B41" s="1303"/>
      <c r="C41" s="1304"/>
      <c r="D41" s="1305"/>
      <c r="E41" s="1305"/>
      <c r="F41" s="1305"/>
      <c r="G41" s="1305"/>
      <c r="H41" s="1305"/>
      <c r="I41" s="1305"/>
      <c r="J41" s="1305"/>
      <c r="K41" s="1305"/>
      <c r="L41" s="1305"/>
      <c r="M41" s="1305"/>
      <c r="N41" s="1305"/>
      <c r="O41" s="1305"/>
      <c r="P41" s="1305"/>
      <c r="Q41" s="1305"/>
      <c r="R41" s="1305"/>
      <c r="S41" s="1305"/>
      <c r="T41" s="1305"/>
      <c r="U41" s="1305"/>
      <c r="V41" s="1305"/>
      <c r="W41" s="1305"/>
      <c r="X41" s="1305"/>
      <c r="Y41" s="1305"/>
      <c r="Z41" s="1305"/>
      <c r="AA41" s="1305"/>
      <c r="AB41" s="1306"/>
    </row>
    <row r="42" spans="1:28" ht="15.75" customHeight="1">
      <c r="B42" s="637"/>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B19"/>
  <sheetViews>
    <sheetView showGridLines="0" view="pageBreakPreview" zoomScaleNormal="100" zoomScaleSheetLayoutView="100" workbookViewId="0"/>
  </sheetViews>
  <sheetFormatPr defaultRowHeight="13.2"/>
  <cols>
    <col min="1" max="1" width="0.44140625" style="635" customWidth="1"/>
    <col min="2" max="28" width="3.109375" style="635" customWidth="1"/>
    <col min="29" max="256" width="8.88671875" style="635"/>
    <col min="257" max="257" width="0.44140625" style="635" customWidth="1"/>
    <col min="258" max="284" width="3.109375" style="635" customWidth="1"/>
    <col min="285" max="512" width="8.88671875" style="635"/>
    <col min="513" max="513" width="0.44140625" style="635" customWidth="1"/>
    <col min="514" max="540" width="3.109375" style="635" customWidth="1"/>
    <col min="541" max="768" width="8.88671875" style="635"/>
    <col min="769" max="769" width="0.44140625" style="635" customWidth="1"/>
    <col min="770" max="796" width="3.109375" style="635" customWidth="1"/>
    <col min="797" max="1024" width="8.88671875" style="635"/>
    <col min="1025" max="1025" width="0.44140625" style="635" customWidth="1"/>
    <col min="1026" max="1052" width="3.109375" style="635" customWidth="1"/>
    <col min="1053" max="1280" width="8.88671875" style="635"/>
    <col min="1281" max="1281" width="0.44140625" style="635" customWidth="1"/>
    <col min="1282" max="1308" width="3.109375" style="635" customWidth="1"/>
    <col min="1309" max="1536" width="8.88671875" style="635"/>
    <col min="1537" max="1537" width="0.44140625" style="635" customWidth="1"/>
    <col min="1538" max="1564" width="3.109375" style="635" customWidth="1"/>
    <col min="1565" max="1792" width="8.88671875" style="635"/>
    <col min="1793" max="1793" width="0.44140625" style="635" customWidth="1"/>
    <col min="1794" max="1820" width="3.109375" style="635" customWidth="1"/>
    <col min="1821" max="2048" width="8.88671875" style="635"/>
    <col min="2049" max="2049" width="0.44140625" style="635" customWidth="1"/>
    <col min="2050" max="2076" width="3.109375" style="635" customWidth="1"/>
    <col min="2077" max="2304" width="8.88671875" style="635"/>
    <col min="2305" max="2305" width="0.44140625" style="635" customWidth="1"/>
    <col min="2306" max="2332" width="3.109375" style="635" customWidth="1"/>
    <col min="2333" max="2560" width="8.88671875" style="635"/>
    <col min="2561" max="2561" width="0.44140625" style="635" customWidth="1"/>
    <col min="2562" max="2588" width="3.109375" style="635" customWidth="1"/>
    <col min="2589" max="2816" width="8.88671875" style="635"/>
    <col min="2817" max="2817" width="0.44140625" style="635" customWidth="1"/>
    <col min="2818" max="2844" width="3.109375" style="635" customWidth="1"/>
    <col min="2845" max="3072" width="8.88671875" style="635"/>
    <col min="3073" max="3073" width="0.44140625" style="635" customWidth="1"/>
    <col min="3074" max="3100" width="3.109375" style="635" customWidth="1"/>
    <col min="3101" max="3328" width="8.88671875" style="635"/>
    <col min="3329" max="3329" width="0.44140625" style="635" customWidth="1"/>
    <col min="3330" max="3356" width="3.109375" style="635" customWidth="1"/>
    <col min="3357" max="3584" width="8.88671875" style="635"/>
    <col min="3585" max="3585" width="0.44140625" style="635" customWidth="1"/>
    <col min="3586" max="3612" width="3.109375" style="635" customWidth="1"/>
    <col min="3613" max="3840" width="8.88671875" style="635"/>
    <col min="3841" max="3841" width="0.44140625" style="635" customWidth="1"/>
    <col min="3842" max="3868" width="3.109375" style="635" customWidth="1"/>
    <col min="3869" max="4096" width="8.88671875" style="635"/>
    <col min="4097" max="4097" width="0.44140625" style="635" customWidth="1"/>
    <col min="4098" max="4124" width="3.109375" style="635" customWidth="1"/>
    <col min="4125" max="4352" width="8.88671875" style="635"/>
    <col min="4353" max="4353" width="0.44140625" style="635" customWidth="1"/>
    <col min="4354" max="4380" width="3.109375" style="635" customWidth="1"/>
    <col min="4381" max="4608" width="8.88671875" style="635"/>
    <col min="4609" max="4609" width="0.44140625" style="635" customWidth="1"/>
    <col min="4610" max="4636" width="3.109375" style="635" customWidth="1"/>
    <col min="4637" max="4864" width="8.88671875" style="635"/>
    <col min="4865" max="4865" width="0.44140625" style="635" customWidth="1"/>
    <col min="4866" max="4892" width="3.109375" style="635" customWidth="1"/>
    <col min="4893" max="5120" width="8.88671875" style="635"/>
    <col min="5121" max="5121" width="0.44140625" style="635" customWidth="1"/>
    <col min="5122" max="5148" width="3.109375" style="635" customWidth="1"/>
    <col min="5149" max="5376" width="8.88671875" style="635"/>
    <col min="5377" max="5377" width="0.44140625" style="635" customWidth="1"/>
    <col min="5378" max="5404" width="3.109375" style="635" customWidth="1"/>
    <col min="5405" max="5632" width="8.88671875" style="635"/>
    <col min="5633" max="5633" width="0.44140625" style="635" customWidth="1"/>
    <col min="5634" max="5660" width="3.109375" style="635" customWidth="1"/>
    <col min="5661" max="5888" width="8.88671875" style="635"/>
    <col min="5889" max="5889" width="0.44140625" style="635" customWidth="1"/>
    <col min="5890" max="5916" width="3.109375" style="635" customWidth="1"/>
    <col min="5917" max="6144" width="8.88671875" style="635"/>
    <col min="6145" max="6145" width="0.44140625" style="635" customWidth="1"/>
    <col min="6146" max="6172" width="3.109375" style="635" customWidth="1"/>
    <col min="6173" max="6400" width="8.88671875" style="635"/>
    <col min="6401" max="6401" width="0.44140625" style="635" customWidth="1"/>
    <col min="6402" max="6428" width="3.109375" style="635" customWidth="1"/>
    <col min="6429" max="6656" width="8.88671875" style="635"/>
    <col min="6657" max="6657" width="0.44140625" style="635" customWidth="1"/>
    <col min="6658" max="6684" width="3.109375" style="635" customWidth="1"/>
    <col min="6685" max="6912" width="8.88671875" style="635"/>
    <col min="6913" max="6913" width="0.44140625" style="635" customWidth="1"/>
    <col min="6914" max="6940" width="3.109375" style="635" customWidth="1"/>
    <col min="6941" max="7168" width="8.88671875" style="635"/>
    <col min="7169" max="7169" width="0.44140625" style="635" customWidth="1"/>
    <col min="7170" max="7196" width="3.109375" style="635" customWidth="1"/>
    <col min="7197" max="7424" width="8.88671875" style="635"/>
    <col min="7425" max="7425" width="0.44140625" style="635" customWidth="1"/>
    <col min="7426" max="7452" width="3.109375" style="635" customWidth="1"/>
    <col min="7453" max="7680" width="8.88671875" style="635"/>
    <col min="7681" max="7681" width="0.44140625" style="635" customWidth="1"/>
    <col min="7682" max="7708" width="3.109375" style="635" customWidth="1"/>
    <col min="7709" max="7936" width="8.88671875" style="635"/>
    <col min="7937" max="7937" width="0.44140625" style="635" customWidth="1"/>
    <col min="7938" max="7964" width="3.109375" style="635" customWidth="1"/>
    <col min="7965" max="8192" width="8.88671875" style="635"/>
    <col min="8193" max="8193" width="0.44140625" style="635" customWidth="1"/>
    <col min="8194" max="8220" width="3.109375" style="635" customWidth="1"/>
    <col min="8221" max="8448" width="8.88671875" style="635"/>
    <col min="8449" max="8449" width="0.44140625" style="635" customWidth="1"/>
    <col min="8450" max="8476" width="3.109375" style="635" customWidth="1"/>
    <col min="8477" max="8704" width="8.88671875" style="635"/>
    <col min="8705" max="8705" width="0.44140625" style="635" customWidth="1"/>
    <col min="8706" max="8732" width="3.109375" style="635" customWidth="1"/>
    <col min="8733" max="8960" width="8.88671875" style="635"/>
    <col min="8961" max="8961" width="0.44140625" style="635" customWidth="1"/>
    <col min="8962" max="8988" width="3.109375" style="635" customWidth="1"/>
    <col min="8989" max="9216" width="8.88671875" style="635"/>
    <col min="9217" max="9217" width="0.44140625" style="635" customWidth="1"/>
    <col min="9218" max="9244" width="3.109375" style="635" customWidth="1"/>
    <col min="9245" max="9472" width="8.88671875" style="635"/>
    <col min="9473" max="9473" width="0.44140625" style="635" customWidth="1"/>
    <col min="9474" max="9500" width="3.109375" style="635" customWidth="1"/>
    <col min="9501" max="9728" width="8.88671875" style="635"/>
    <col min="9729" max="9729" width="0.44140625" style="635" customWidth="1"/>
    <col min="9730" max="9756" width="3.109375" style="635" customWidth="1"/>
    <col min="9757" max="9984" width="8.88671875" style="635"/>
    <col min="9985" max="9985" width="0.44140625" style="635" customWidth="1"/>
    <col min="9986" max="10012" width="3.109375" style="635" customWidth="1"/>
    <col min="10013" max="10240" width="8.88671875" style="635"/>
    <col min="10241" max="10241" width="0.44140625" style="635" customWidth="1"/>
    <col min="10242" max="10268" width="3.109375" style="635" customWidth="1"/>
    <col min="10269" max="10496" width="8.88671875" style="635"/>
    <col min="10497" max="10497" width="0.44140625" style="635" customWidth="1"/>
    <col min="10498" max="10524" width="3.109375" style="635" customWidth="1"/>
    <col min="10525" max="10752" width="8.88671875" style="635"/>
    <col min="10753" max="10753" width="0.44140625" style="635" customWidth="1"/>
    <col min="10754" max="10780" width="3.109375" style="635" customWidth="1"/>
    <col min="10781" max="11008" width="8.88671875" style="635"/>
    <col min="11009" max="11009" width="0.44140625" style="635" customWidth="1"/>
    <col min="11010" max="11036" width="3.109375" style="635" customWidth="1"/>
    <col min="11037" max="11264" width="8.88671875" style="635"/>
    <col min="11265" max="11265" width="0.44140625" style="635" customWidth="1"/>
    <col min="11266" max="11292" width="3.109375" style="635" customWidth="1"/>
    <col min="11293" max="11520" width="8.88671875" style="635"/>
    <col min="11521" max="11521" width="0.44140625" style="635" customWidth="1"/>
    <col min="11522" max="11548" width="3.109375" style="635" customWidth="1"/>
    <col min="11549" max="11776" width="8.88671875" style="635"/>
    <col min="11777" max="11777" width="0.44140625" style="635" customWidth="1"/>
    <col min="11778" max="11804" width="3.109375" style="635" customWidth="1"/>
    <col min="11805" max="12032" width="8.88671875" style="635"/>
    <col min="12033" max="12033" width="0.44140625" style="635" customWidth="1"/>
    <col min="12034" max="12060" width="3.109375" style="635" customWidth="1"/>
    <col min="12061" max="12288" width="8.88671875" style="635"/>
    <col min="12289" max="12289" width="0.44140625" style="635" customWidth="1"/>
    <col min="12290" max="12316" width="3.109375" style="635" customWidth="1"/>
    <col min="12317" max="12544" width="8.88671875" style="635"/>
    <col min="12545" max="12545" width="0.44140625" style="635" customWidth="1"/>
    <col min="12546" max="12572" width="3.109375" style="635" customWidth="1"/>
    <col min="12573" max="12800" width="8.88671875" style="635"/>
    <col min="12801" max="12801" width="0.44140625" style="635" customWidth="1"/>
    <col min="12802" max="12828" width="3.109375" style="635" customWidth="1"/>
    <col min="12829" max="13056" width="8.88671875" style="635"/>
    <col min="13057" max="13057" width="0.44140625" style="635" customWidth="1"/>
    <col min="13058" max="13084" width="3.109375" style="635" customWidth="1"/>
    <col min="13085" max="13312" width="8.88671875" style="635"/>
    <col min="13313" max="13313" width="0.44140625" style="635" customWidth="1"/>
    <col min="13314" max="13340" width="3.109375" style="635" customWidth="1"/>
    <col min="13341" max="13568" width="8.88671875" style="635"/>
    <col min="13569" max="13569" width="0.44140625" style="635" customWidth="1"/>
    <col min="13570" max="13596" width="3.109375" style="635" customWidth="1"/>
    <col min="13597" max="13824" width="8.88671875" style="635"/>
    <col min="13825" max="13825" width="0.44140625" style="635" customWidth="1"/>
    <col min="13826" max="13852" width="3.109375" style="635" customWidth="1"/>
    <col min="13853" max="14080" width="8.88671875" style="635"/>
    <col min="14081" max="14081" width="0.44140625" style="635" customWidth="1"/>
    <col min="14082" max="14108" width="3.109375" style="635" customWidth="1"/>
    <col min="14109" max="14336" width="8.88671875" style="635"/>
    <col min="14337" max="14337" width="0.44140625" style="635" customWidth="1"/>
    <col min="14338" max="14364" width="3.109375" style="635" customWidth="1"/>
    <col min="14365" max="14592" width="8.88671875" style="635"/>
    <col min="14593" max="14593" width="0.44140625" style="635" customWidth="1"/>
    <col min="14594" max="14620" width="3.109375" style="635" customWidth="1"/>
    <col min="14621" max="14848" width="8.88671875" style="635"/>
    <col min="14849" max="14849" width="0.44140625" style="635" customWidth="1"/>
    <col min="14850" max="14876" width="3.109375" style="635" customWidth="1"/>
    <col min="14877" max="15104" width="8.88671875" style="635"/>
    <col min="15105" max="15105" width="0.44140625" style="635" customWidth="1"/>
    <col min="15106" max="15132" width="3.109375" style="635" customWidth="1"/>
    <col min="15133" max="15360" width="8.88671875" style="635"/>
    <col min="15361" max="15361" width="0.44140625" style="635" customWidth="1"/>
    <col min="15362" max="15388" width="3.109375" style="635" customWidth="1"/>
    <col min="15389" max="15616" width="8.88671875" style="635"/>
    <col min="15617" max="15617" width="0.44140625" style="635" customWidth="1"/>
    <col min="15618" max="15644" width="3.109375" style="635" customWidth="1"/>
    <col min="15645" max="15872" width="8.88671875" style="635"/>
    <col min="15873" max="15873" width="0.44140625" style="635" customWidth="1"/>
    <col min="15874" max="15900" width="3.109375" style="635" customWidth="1"/>
    <col min="15901" max="16128" width="8.88671875" style="635"/>
    <col min="16129" max="16129" width="0.44140625" style="635" customWidth="1"/>
    <col min="16130" max="16156" width="3.109375" style="635" customWidth="1"/>
    <col min="16157" max="16384" width="8.88671875" style="635"/>
  </cols>
  <sheetData>
    <row r="1" spans="1:28" ht="15.75" customHeight="1">
      <c r="A1" s="1307"/>
      <c r="B1" s="1307"/>
      <c r="C1" s="1307"/>
      <c r="D1" s="1307"/>
      <c r="E1" s="1307"/>
      <c r="F1" s="1307"/>
      <c r="G1" s="1307"/>
      <c r="H1" s="1307"/>
      <c r="I1" s="1307"/>
      <c r="J1" s="1307"/>
      <c r="K1" s="1307"/>
      <c r="L1" s="1307"/>
      <c r="M1" s="1307"/>
      <c r="N1" s="1307"/>
      <c r="O1" s="1307"/>
      <c r="P1" s="1307"/>
      <c r="Q1" s="1307"/>
      <c r="R1" s="1307"/>
      <c r="S1" s="1307"/>
      <c r="T1" s="1307"/>
      <c r="U1" s="1307"/>
      <c r="V1" s="1307"/>
      <c r="W1" s="1307"/>
      <c r="X1" s="1307"/>
      <c r="Y1" s="1307"/>
      <c r="Z1" s="1307"/>
      <c r="AA1" s="1307"/>
      <c r="AB1" s="1307"/>
    </row>
    <row r="2" spans="1:28" ht="15.75" customHeight="1">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row>
    <row r="3" spans="1:28" ht="19.2">
      <c r="A3" s="1307"/>
      <c r="B3" s="4273" t="s">
        <v>1274</v>
      </c>
      <c r="C3" s="4273"/>
      <c r="D3" s="4273"/>
      <c r="E3" s="4273"/>
      <c r="F3" s="4273"/>
      <c r="G3" s="4273"/>
      <c r="H3" s="4273"/>
      <c r="I3" s="4273"/>
      <c r="J3" s="4273"/>
      <c r="K3" s="4273"/>
      <c r="L3" s="4273"/>
      <c r="M3" s="4273"/>
      <c r="N3" s="4273"/>
      <c r="O3" s="4273"/>
      <c r="P3" s="4273"/>
      <c r="Q3" s="4273"/>
      <c r="R3" s="4273"/>
      <c r="S3" s="4273"/>
      <c r="T3" s="4273"/>
      <c r="U3" s="4273"/>
      <c r="V3" s="4273"/>
      <c r="W3" s="4273"/>
      <c r="X3" s="4273"/>
      <c r="Y3" s="4273"/>
      <c r="Z3" s="4273"/>
      <c r="AA3" s="4273"/>
      <c r="AB3" s="4273"/>
    </row>
    <row r="4" spans="1:28" ht="15.75" customHeight="1">
      <c r="A4" s="1307"/>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row>
    <row r="5" spans="1:28" s="638" customFormat="1" ht="19.2">
      <c r="A5" s="1309"/>
      <c r="B5" s="1310"/>
      <c r="C5" s="1310"/>
      <c r="D5" s="1310"/>
      <c r="E5" s="1310"/>
      <c r="F5" s="1309"/>
      <c r="G5" s="1310"/>
      <c r="H5" s="1310"/>
      <c r="I5" s="1310"/>
      <c r="J5" s="1310"/>
      <c r="K5" s="1310"/>
      <c r="L5" s="1310"/>
      <c r="M5" s="1310"/>
      <c r="N5" s="1311"/>
      <c r="O5" s="1310"/>
      <c r="P5" s="1309"/>
      <c r="Q5" s="1310"/>
      <c r="R5" s="1310"/>
      <c r="S5" s="1310"/>
      <c r="T5" s="1310"/>
      <c r="U5" s="1310"/>
      <c r="V5" s="1310"/>
      <c r="W5" s="1310"/>
      <c r="X5" s="1310"/>
      <c r="Y5" s="1310"/>
      <c r="Z5" s="1310"/>
      <c r="AA5" s="1310"/>
      <c r="AB5" s="1310"/>
    </row>
    <row r="6" spans="1:28" ht="7.5" customHeight="1">
      <c r="A6" s="1307"/>
      <c r="B6" s="1280"/>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row>
    <row r="7" spans="1:28" ht="18.75" customHeight="1">
      <c r="A7" s="1307"/>
      <c r="B7" s="1287"/>
      <c r="C7" s="1288"/>
      <c r="D7" s="1288"/>
      <c r="E7" s="1288"/>
      <c r="F7" s="1288"/>
      <c r="G7" s="1287"/>
      <c r="H7" s="1288"/>
      <c r="I7" s="1288"/>
      <c r="J7" s="1288"/>
      <c r="K7" s="1288"/>
      <c r="L7" s="1287"/>
      <c r="M7" s="1288" t="s">
        <v>1275</v>
      </c>
      <c r="N7" s="1288"/>
      <c r="O7" s="1288"/>
      <c r="P7" s="1288"/>
      <c r="Q7" s="1288"/>
      <c r="R7" s="1288"/>
      <c r="S7" s="1288"/>
      <c r="T7" s="1288"/>
      <c r="U7" s="1288"/>
      <c r="V7" s="1288"/>
      <c r="W7" s="1288"/>
      <c r="X7" s="1288"/>
      <c r="Y7" s="1288"/>
      <c r="Z7" s="1288"/>
      <c r="AA7" s="1288"/>
      <c r="AB7" s="1289"/>
    </row>
    <row r="8" spans="1:28" ht="18.75" customHeight="1">
      <c r="A8" s="1307"/>
      <c r="B8" s="1312"/>
      <c r="C8" s="1284" t="s">
        <v>1276</v>
      </c>
      <c r="D8" s="1284"/>
      <c r="E8" s="1284"/>
      <c r="F8" s="1284"/>
      <c r="G8" s="1312"/>
      <c r="H8" s="1284" t="s">
        <v>1277</v>
      </c>
      <c r="I8" s="1284" t="s">
        <v>1278</v>
      </c>
      <c r="J8" s="1284" t="s">
        <v>1279</v>
      </c>
      <c r="K8" s="1284"/>
      <c r="L8" s="1312"/>
      <c r="M8" s="1315" t="s">
        <v>1280</v>
      </c>
      <c r="N8" s="1284"/>
      <c r="O8" s="1284"/>
      <c r="P8" s="1284"/>
      <c r="Q8" s="1284"/>
      <c r="R8" s="1284"/>
      <c r="S8" s="1284"/>
      <c r="T8" s="1284" t="s">
        <v>1281</v>
      </c>
      <c r="U8" s="1284"/>
      <c r="V8" s="1284"/>
      <c r="W8" s="1284" t="s">
        <v>1282</v>
      </c>
      <c r="X8" s="1284"/>
      <c r="Y8" s="1284"/>
      <c r="Z8" s="1284"/>
      <c r="AA8" s="1284"/>
      <c r="AB8" s="1298"/>
    </row>
    <row r="9" spans="1:28" ht="18.75" customHeight="1">
      <c r="A9" s="1307"/>
      <c r="B9" s="1312"/>
      <c r="C9" s="1284"/>
      <c r="D9" s="1284"/>
      <c r="E9" s="1284"/>
      <c r="F9" s="1284"/>
      <c r="G9" s="1312"/>
      <c r="H9" s="1284"/>
      <c r="I9" s="1284"/>
      <c r="J9" s="1284"/>
      <c r="K9" s="1284"/>
      <c r="L9" s="1312"/>
      <c r="M9" s="1284" t="s">
        <v>1283</v>
      </c>
      <c r="N9" s="1284"/>
      <c r="O9" s="1284"/>
      <c r="P9" s="1284"/>
      <c r="Q9" s="1284"/>
      <c r="R9" s="1284"/>
      <c r="S9" s="1284"/>
      <c r="T9" s="1284"/>
      <c r="U9" s="1284"/>
      <c r="V9" s="1284"/>
      <c r="W9" s="1284"/>
      <c r="X9" s="1284"/>
      <c r="Y9" s="1284"/>
      <c r="Z9" s="1284"/>
      <c r="AA9" s="1284"/>
      <c r="AB9" s="1298"/>
    </row>
    <row r="10" spans="1:28" ht="18.75" customHeight="1">
      <c r="A10" s="1307"/>
      <c r="B10" s="1312"/>
      <c r="C10" s="1284"/>
      <c r="D10" s="1284"/>
      <c r="E10" s="1284"/>
      <c r="F10" s="1284"/>
      <c r="G10" s="1312"/>
      <c r="H10" s="1284"/>
      <c r="I10" s="1284"/>
      <c r="J10" s="1284"/>
      <c r="K10" s="1284"/>
      <c r="L10" s="1312"/>
      <c r="M10" s="1284"/>
      <c r="N10" s="1284" t="s">
        <v>1284</v>
      </c>
      <c r="O10" s="1284"/>
      <c r="P10" s="1284"/>
      <c r="Q10" s="1284"/>
      <c r="R10" s="1284"/>
      <c r="S10" s="1284"/>
      <c r="T10" s="1284"/>
      <c r="U10" s="1284"/>
      <c r="V10" s="1284"/>
      <c r="W10" s="1284"/>
      <c r="X10" s="1284"/>
      <c r="Y10" s="1284"/>
      <c r="Z10" s="1284"/>
      <c r="AA10" s="1284"/>
      <c r="AB10" s="1298"/>
    </row>
    <row r="11" spans="1:28" ht="18.75" customHeight="1">
      <c r="A11" s="1307"/>
      <c r="B11" s="1300"/>
      <c r="C11" s="1297"/>
      <c r="D11" s="1297"/>
      <c r="E11" s="1297"/>
      <c r="F11" s="1297"/>
      <c r="G11" s="1296"/>
      <c r="H11" s="1301"/>
      <c r="I11" s="1301"/>
      <c r="J11" s="1301"/>
      <c r="K11" s="1301"/>
      <c r="L11" s="1316"/>
      <c r="M11" s="1284"/>
      <c r="N11" s="1284" t="s">
        <v>1285</v>
      </c>
      <c r="O11" s="1284"/>
      <c r="P11" s="1284"/>
      <c r="Q11" s="1284"/>
      <c r="R11" s="1284"/>
      <c r="S11" s="1284"/>
      <c r="T11" s="1284"/>
      <c r="U11" s="1284"/>
      <c r="V11" s="1284"/>
      <c r="W11" s="1284"/>
      <c r="X11" s="1284"/>
      <c r="Y11" s="1301"/>
      <c r="Z11" s="1301"/>
      <c r="AA11" s="1301"/>
      <c r="AB11" s="1302"/>
    </row>
    <row r="12" spans="1:28" ht="18.75" customHeight="1">
      <c r="A12" s="1307"/>
      <c r="B12" s="1312"/>
      <c r="C12" s="1284"/>
      <c r="D12" s="1284"/>
      <c r="E12" s="1284"/>
      <c r="F12" s="1284"/>
      <c r="G12" s="1312"/>
      <c r="H12" s="1284"/>
      <c r="I12" s="1284"/>
      <c r="J12" s="1284"/>
      <c r="K12" s="1284"/>
      <c r="L12" s="1312"/>
      <c r="M12" s="1284"/>
      <c r="N12" s="1284" t="s">
        <v>1286</v>
      </c>
      <c r="O12" s="1284"/>
      <c r="P12" s="1284"/>
      <c r="Q12" s="1284"/>
      <c r="R12" s="1284"/>
      <c r="S12" s="1284"/>
      <c r="T12" s="1284"/>
      <c r="U12" s="1284"/>
      <c r="V12" s="1284"/>
      <c r="W12" s="1284"/>
      <c r="X12" s="1284"/>
      <c r="Y12" s="1284"/>
      <c r="Z12" s="1284"/>
      <c r="AA12" s="1284"/>
      <c r="AB12" s="1298"/>
    </row>
    <row r="13" spans="1:28" ht="18.75" customHeight="1">
      <c r="A13" s="1307"/>
      <c r="B13" s="1312"/>
      <c r="C13" s="1284"/>
      <c r="D13" s="1284"/>
      <c r="E13" s="1284"/>
      <c r="F13" s="1284"/>
      <c r="G13" s="1312"/>
      <c r="H13" s="1284"/>
      <c r="I13" s="1284"/>
      <c r="J13" s="1284"/>
      <c r="K13" s="1284"/>
      <c r="L13" s="1312"/>
      <c r="M13" s="1284"/>
      <c r="N13" s="1292"/>
      <c r="O13" s="1292"/>
      <c r="P13" s="1292"/>
      <c r="Q13" s="1317" t="s">
        <v>1287</v>
      </c>
      <c r="R13" s="1284"/>
      <c r="S13" s="1284"/>
      <c r="T13" s="1284"/>
      <c r="U13" s="1284"/>
      <c r="V13" s="1284"/>
      <c r="W13" s="1284"/>
      <c r="X13" s="1284"/>
      <c r="Y13" s="1284"/>
      <c r="Z13" s="1284"/>
      <c r="AA13" s="1284"/>
      <c r="AB13" s="1298"/>
    </row>
    <row r="14" spans="1:28" s="636" customFormat="1" ht="18.75" customHeight="1">
      <c r="A14" s="1284"/>
      <c r="B14" s="1312"/>
      <c r="C14" s="1284"/>
      <c r="D14" s="1284"/>
      <c r="E14" s="1284"/>
      <c r="F14" s="1284"/>
      <c r="G14" s="1312"/>
      <c r="H14" s="1284"/>
      <c r="I14" s="1284"/>
      <c r="J14" s="1284"/>
      <c r="K14" s="1284"/>
      <c r="L14" s="1291"/>
      <c r="M14" s="1292"/>
      <c r="N14" s="1292"/>
      <c r="O14" s="1292"/>
      <c r="P14" s="1292"/>
      <c r="Q14" s="1292"/>
      <c r="R14" s="1292"/>
      <c r="S14" s="1292"/>
      <c r="T14" s="1292"/>
      <c r="U14" s="1292"/>
      <c r="V14" s="1292"/>
      <c r="W14" s="1292"/>
      <c r="X14" s="1292"/>
      <c r="Y14" s="1292"/>
      <c r="Z14" s="1292"/>
      <c r="AA14" s="1292"/>
      <c r="AB14" s="1293"/>
    </row>
    <row r="15" spans="1:28" ht="18.75" customHeight="1">
      <c r="A15" s="1307"/>
      <c r="B15" s="1312"/>
      <c r="C15" s="1284"/>
      <c r="D15" s="1284"/>
      <c r="E15" s="1284"/>
      <c r="F15" s="1284"/>
      <c r="G15" s="1312"/>
      <c r="H15" s="1284"/>
      <c r="I15" s="1284"/>
      <c r="J15" s="1284"/>
      <c r="K15" s="1284"/>
      <c r="L15" s="1287" t="s">
        <v>1288</v>
      </c>
      <c r="M15" s="1288"/>
      <c r="N15" s="1288"/>
      <c r="O15" s="1288"/>
      <c r="P15" s="1288"/>
      <c r="Q15" s="1288"/>
      <c r="R15" s="1288"/>
      <c r="S15" s="1288"/>
      <c r="T15" s="1288"/>
      <c r="U15" s="1288"/>
      <c r="V15" s="1288"/>
      <c r="W15" s="1288"/>
      <c r="X15" s="1288"/>
      <c r="Y15" s="1288"/>
      <c r="Z15" s="1288"/>
      <c r="AA15" s="1288"/>
      <c r="AB15" s="1289"/>
    </row>
    <row r="16" spans="1:28" ht="18.75" customHeight="1">
      <c r="A16" s="1307"/>
      <c r="B16" s="1312"/>
      <c r="C16" s="1284"/>
      <c r="D16" s="1284"/>
      <c r="E16" s="1284"/>
      <c r="F16" s="1284"/>
      <c r="G16" s="1312"/>
      <c r="H16" s="1284"/>
      <c r="I16" s="1284"/>
      <c r="J16" s="1284"/>
      <c r="K16" s="1284"/>
      <c r="L16" s="1291" t="s">
        <v>1289</v>
      </c>
      <c r="M16" s="1292"/>
      <c r="N16" s="1292"/>
      <c r="O16" s="1292"/>
      <c r="P16" s="1292"/>
      <c r="Q16" s="1292"/>
      <c r="R16" s="1292"/>
      <c r="S16" s="1292"/>
      <c r="T16" s="1292"/>
      <c r="U16" s="1292"/>
      <c r="V16" s="1292"/>
      <c r="W16" s="1292"/>
      <c r="X16" s="1292"/>
      <c r="Y16" s="1292"/>
      <c r="Z16" s="1292"/>
      <c r="AA16" s="1292"/>
      <c r="AB16" s="1293"/>
    </row>
    <row r="17" spans="1:28" ht="18.75" customHeight="1">
      <c r="A17" s="1307"/>
      <c r="B17" s="1312"/>
      <c r="C17" s="1284"/>
      <c r="D17" s="1284"/>
      <c r="E17" s="1284"/>
      <c r="F17" s="1284"/>
      <c r="G17" s="1312"/>
      <c r="H17" s="1284"/>
      <c r="I17" s="1284"/>
      <c r="J17" s="1284"/>
      <c r="K17" s="1284"/>
      <c r="L17" s="1281" t="s">
        <v>1290</v>
      </c>
      <c r="M17" s="1282"/>
      <c r="N17" s="1282"/>
      <c r="O17" s="1282"/>
      <c r="P17" s="1282"/>
      <c r="Q17" s="1282"/>
      <c r="R17" s="1282"/>
      <c r="S17" s="1282"/>
      <c r="T17" s="1282"/>
      <c r="U17" s="1282"/>
      <c r="V17" s="1282"/>
      <c r="W17" s="1282"/>
      <c r="X17" s="1282"/>
      <c r="Y17" s="1282"/>
      <c r="Z17" s="1282"/>
      <c r="AA17" s="1282"/>
      <c r="AB17" s="1283"/>
    </row>
    <row r="18" spans="1:28" ht="18.75" customHeight="1">
      <c r="A18" s="1307"/>
      <c r="B18" s="1312"/>
      <c r="C18" s="1284"/>
      <c r="D18" s="1284"/>
      <c r="E18" s="1284"/>
      <c r="F18" s="1284"/>
      <c r="G18" s="1312"/>
      <c r="H18" s="1284"/>
      <c r="I18" s="1284"/>
      <c r="J18" s="1284"/>
      <c r="K18" s="1284"/>
      <c r="L18" s="1281" t="s">
        <v>1291</v>
      </c>
      <c r="M18" s="1282"/>
      <c r="N18" s="1282"/>
      <c r="O18" s="1282"/>
      <c r="P18" s="1282"/>
      <c r="Q18" s="1282"/>
      <c r="R18" s="1282"/>
      <c r="S18" s="1282"/>
      <c r="T18" s="1282"/>
      <c r="U18" s="1282"/>
      <c r="V18" s="1282"/>
      <c r="W18" s="1282"/>
      <c r="X18" s="1282"/>
      <c r="Y18" s="1282"/>
      <c r="Z18" s="1282"/>
      <c r="AA18" s="1282"/>
      <c r="AB18" s="1283"/>
    </row>
    <row r="19" spans="1:28" ht="18.75" customHeight="1">
      <c r="A19" s="1307"/>
      <c r="B19" s="1291"/>
      <c r="C19" s="1292"/>
      <c r="D19" s="1292"/>
      <c r="E19" s="1292"/>
      <c r="F19" s="1292"/>
      <c r="G19" s="1291"/>
      <c r="H19" s="1292"/>
      <c r="I19" s="1292"/>
      <c r="J19" s="1292"/>
      <c r="K19" s="1292"/>
      <c r="L19" s="1281" t="s">
        <v>1292</v>
      </c>
      <c r="M19" s="1282"/>
      <c r="N19" s="1282"/>
      <c r="O19" s="1282"/>
      <c r="P19" s="1282"/>
      <c r="Q19" s="1282"/>
      <c r="R19" s="1282"/>
      <c r="S19" s="1282"/>
      <c r="T19" s="1282"/>
      <c r="U19" s="1282"/>
      <c r="V19" s="1282"/>
      <c r="W19" s="1282"/>
      <c r="X19" s="1282"/>
      <c r="Y19" s="1282"/>
      <c r="Z19" s="1282"/>
      <c r="AA19" s="1282"/>
      <c r="AB19" s="1283"/>
    </row>
  </sheetData>
  <mergeCells count="1">
    <mergeCell ref="B3:AB3"/>
  </mergeCells>
  <phoneticPr fontId="14"/>
  <pageMargins left="0.75" right="0.75" top="0.68" bottom="0.63" header="0.51200000000000001" footer="0.51200000000000001"/>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B42"/>
  <sheetViews>
    <sheetView showGridLines="0" view="pageBreakPreview" zoomScaleNormal="100" zoomScaleSheetLayoutView="100" workbookViewId="0"/>
  </sheetViews>
  <sheetFormatPr defaultRowHeight="13.2"/>
  <cols>
    <col min="1" max="1" width="0.44140625" style="635" customWidth="1"/>
    <col min="2" max="28" width="3.109375" style="635" customWidth="1"/>
    <col min="29" max="256" width="8.88671875" style="635"/>
    <col min="257" max="257" width="0.44140625" style="635" customWidth="1"/>
    <col min="258" max="284" width="3.109375" style="635" customWidth="1"/>
    <col min="285" max="512" width="8.88671875" style="635"/>
    <col min="513" max="513" width="0.44140625" style="635" customWidth="1"/>
    <col min="514" max="540" width="3.109375" style="635" customWidth="1"/>
    <col min="541" max="768" width="8.88671875" style="635"/>
    <col min="769" max="769" width="0.44140625" style="635" customWidth="1"/>
    <col min="770" max="796" width="3.109375" style="635" customWidth="1"/>
    <col min="797" max="1024" width="8.88671875" style="635"/>
    <col min="1025" max="1025" width="0.44140625" style="635" customWidth="1"/>
    <col min="1026" max="1052" width="3.109375" style="635" customWidth="1"/>
    <col min="1053" max="1280" width="8.88671875" style="635"/>
    <col min="1281" max="1281" width="0.44140625" style="635" customWidth="1"/>
    <col min="1282" max="1308" width="3.109375" style="635" customWidth="1"/>
    <col min="1309" max="1536" width="8.88671875" style="635"/>
    <col min="1537" max="1537" width="0.44140625" style="635" customWidth="1"/>
    <col min="1538" max="1564" width="3.109375" style="635" customWidth="1"/>
    <col min="1565" max="1792" width="8.88671875" style="635"/>
    <col min="1793" max="1793" width="0.44140625" style="635" customWidth="1"/>
    <col min="1794" max="1820" width="3.109375" style="635" customWidth="1"/>
    <col min="1821" max="2048" width="8.88671875" style="635"/>
    <col min="2049" max="2049" width="0.44140625" style="635" customWidth="1"/>
    <col min="2050" max="2076" width="3.109375" style="635" customWidth="1"/>
    <col min="2077" max="2304" width="8.88671875" style="635"/>
    <col min="2305" max="2305" width="0.44140625" style="635" customWidth="1"/>
    <col min="2306" max="2332" width="3.109375" style="635" customWidth="1"/>
    <col min="2333" max="2560" width="8.88671875" style="635"/>
    <col min="2561" max="2561" width="0.44140625" style="635" customWidth="1"/>
    <col min="2562" max="2588" width="3.109375" style="635" customWidth="1"/>
    <col min="2589" max="2816" width="8.88671875" style="635"/>
    <col min="2817" max="2817" width="0.44140625" style="635" customWidth="1"/>
    <col min="2818" max="2844" width="3.109375" style="635" customWidth="1"/>
    <col min="2845" max="3072" width="8.88671875" style="635"/>
    <col min="3073" max="3073" width="0.44140625" style="635" customWidth="1"/>
    <col min="3074" max="3100" width="3.109375" style="635" customWidth="1"/>
    <col min="3101" max="3328" width="8.88671875" style="635"/>
    <col min="3329" max="3329" width="0.44140625" style="635" customWidth="1"/>
    <col min="3330" max="3356" width="3.109375" style="635" customWidth="1"/>
    <col min="3357" max="3584" width="8.88671875" style="635"/>
    <col min="3585" max="3585" width="0.44140625" style="635" customWidth="1"/>
    <col min="3586" max="3612" width="3.109375" style="635" customWidth="1"/>
    <col min="3613" max="3840" width="8.88671875" style="635"/>
    <col min="3841" max="3841" width="0.44140625" style="635" customWidth="1"/>
    <col min="3842" max="3868" width="3.109375" style="635" customWidth="1"/>
    <col min="3869" max="4096" width="8.88671875" style="635"/>
    <col min="4097" max="4097" width="0.44140625" style="635" customWidth="1"/>
    <col min="4098" max="4124" width="3.109375" style="635" customWidth="1"/>
    <col min="4125" max="4352" width="8.88671875" style="635"/>
    <col min="4353" max="4353" width="0.44140625" style="635" customWidth="1"/>
    <col min="4354" max="4380" width="3.109375" style="635" customWidth="1"/>
    <col min="4381" max="4608" width="8.88671875" style="635"/>
    <col min="4609" max="4609" width="0.44140625" style="635" customWidth="1"/>
    <col min="4610" max="4636" width="3.109375" style="635" customWidth="1"/>
    <col min="4637" max="4864" width="8.88671875" style="635"/>
    <col min="4865" max="4865" width="0.44140625" style="635" customWidth="1"/>
    <col min="4866" max="4892" width="3.109375" style="635" customWidth="1"/>
    <col min="4893" max="5120" width="8.88671875" style="635"/>
    <col min="5121" max="5121" width="0.44140625" style="635" customWidth="1"/>
    <col min="5122" max="5148" width="3.109375" style="635" customWidth="1"/>
    <col min="5149" max="5376" width="8.88671875" style="635"/>
    <col min="5377" max="5377" width="0.44140625" style="635" customWidth="1"/>
    <col min="5378" max="5404" width="3.109375" style="635" customWidth="1"/>
    <col min="5405" max="5632" width="8.88671875" style="635"/>
    <col min="5633" max="5633" width="0.44140625" style="635" customWidth="1"/>
    <col min="5634" max="5660" width="3.109375" style="635" customWidth="1"/>
    <col min="5661" max="5888" width="8.88671875" style="635"/>
    <col min="5889" max="5889" width="0.44140625" style="635" customWidth="1"/>
    <col min="5890" max="5916" width="3.109375" style="635" customWidth="1"/>
    <col min="5917" max="6144" width="8.88671875" style="635"/>
    <col min="6145" max="6145" width="0.44140625" style="635" customWidth="1"/>
    <col min="6146" max="6172" width="3.109375" style="635" customWidth="1"/>
    <col min="6173" max="6400" width="8.88671875" style="635"/>
    <col min="6401" max="6401" width="0.44140625" style="635" customWidth="1"/>
    <col min="6402" max="6428" width="3.109375" style="635" customWidth="1"/>
    <col min="6429" max="6656" width="8.88671875" style="635"/>
    <col min="6657" max="6657" width="0.44140625" style="635" customWidth="1"/>
    <col min="6658" max="6684" width="3.109375" style="635" customWidth="1"/>
    <col min="6685" max="6912" width="8.88671875" style="635"/>
    <col min="6913" max="6913" width="0.44140625" style="635" customWidth="1"/>
    <col min="6914" max="6940" width="3.109375" style="635" customWidth="1"/>
    <col min="6941" max="7168" width="8.88671875" style="635"/>
    <col min="7169" max="7169" width="0.44140625" style="635" customWidth="1"/>
    <col min="7170" max="7196" width="3.109375" style="635" customWidth="1"/>
    <col min="7197" max="7424" width="8.88671875" style="635"/>
    <col min="7425" max="7425" width="0.44140625" style="635" customWidth="1"/>
    <col min="7426" max="7452" width="3.109375" style="635" customWidth="1"/>
    <col min="7453" max="7680" width="8.88671875" style="635"/>
    <col min="7681" max="7681" width="0.44140625" style="635" customWidth="1"/>
    <col min="7682" max="7708" width="3.109375" style="635" customWidth="1"/>
    <col min="7709" max="7936" width="8.88671875" style="635"/>
    <col min="7937" max="7937" width="0.44140625" style="635" customWidth="1"/>
    <col min="7938" max="7964" width="3.109375" style="635" customWidth="1"/>
    <col min="7965" max="8192" width="8.88671875" style="635"/>
    <col min="8193" max="8193" width="0.44140625" style="635" customWidth="1"/>
    <col min="8194" max="8220" width="3.109375" style="635" customWidth="1"/>
    <col min="8221" max="8448" width="8.88671875" style="635"/>
    <col min="8449" max="8449" width="0.44140625" style="635" customWidth="1"/>
    <col min="8450" max="8476" width="3.109375" style="635" customWidth="1"/>
    <col min="8477" max="8704" width="8.88671875" style="635"/>
    <col min="8705" max="8705" width="0.44140625" style="635" customWidth="1"/>
    <col min="8706" max="8732" width="3.109375" style="635" customWidth="1"/>
    <col min="8733" max="8960" width="8.88671875" style="635"/>
    <col min="8961" max="8961" width="0.44140625" style="635" customWidth="1"/>
    <col min="8962" max="8988" width="3.109375" style="635" customWidth="1"/>
    <col min="8989" max="9216" width="8.88671875" style="635"/>
    <col min="9217" max="9217" width="0.44140625" style="635" customWidth="1"/>
    <col min="9218" max="9244" width="3.109375" style="635" customWidth="1"/>
    <col min="9245" max="9472" width="8.88671875" style="635"/>
    <col min="9473" max="9473" width="0.44140625" style="635" customWidth="1"/>
    <col min="9474" max="9500" width="3.109375" style="635" customWidth="1"/>
    <col min="9501" max="9728" width="8.88671875" style="635"/>
    <col min="9729" max="9729" width="0.44140625" style="635" customWidth="1"/>
    <col min="9730" max="9756" width="3.109375" style="635" customWidth="1"/>
    <col min="9757" max="9984" width="8.88671875" style="635"/>
    <col min="9985" max="9985" width="0.44140625" style="635" customWidth="1"/>
    <col min="9986" max="10012" width="3.109375" style="635" customWidth="1"/>
    <col min="10013" max="10240" width="8.88671875" style="635"/>
    <col min="10241" max="10241" width="0.44140625" style="635" customWidth="1"/>
    <col min="10242" max="10268" width="3.109375" style="635" customWidth="1"/>
    <col min="10269" max="10496" width="8.88671875" style="635"/>
    <col min="10497" max="10497" width="0.44140625" style="635" customWidth="1"/>
    <col min="10498" max="10524" width="3.109375" style="635" customWidth="1"/>
    <col min="10525" max="10752" width="8.88671875" style="635"/>
    <col min="10753" max="10753" width="0.44140625" style="635" customWidth="1"/>
    <col min="10754" max="10780" width="3.109375" style="635" customWidth="1"/>
    <col min="10781" max="11008" width="8.88671875" style="635"/>
    <col min="11009" max="11009" width="0.44140625" style="635" customWidth="1"/>
    <col min="11010" max="11036" width="3.109375" style="635" customWidth="1"/>
    <col min="11037" max="11264" width="8.88671875" style="635"/>
    <col min="11265" max="11265" width="0.44140625" style="635" customWidth="1"/>
    <col min="11266" max="11292" width="3.109375" style="635" customWidth="1"/>
    <col min="11293" max="11520" width="8.88671875" style="635"/>
    <col min="11521" max="11521" width="0.44140625" style="635" customWidth="1"/>
    <col min="11522" max="11548" width="3.109375" style="635" customWidth="1"/>
    <col min="11549" max="11776" width="8.88671875" style="635"/>
    <col min="11777" max="11777" width="0.44140625" style="635" customWidth="1"/>
    <col min="11778" max="11804" width="3.109375" style="635" customWidth="1"/>
    <col min="11805" max="12032" width="8.88671875" style="635"/>
    <col min="12033" max="12033" width="0.44140625" style="635" customWidth="1"/>
    <col min="12034" max="12060" width="3.109375" style="635" customWidth="1"/>
    <col min="12061" max="12288" width="8.88671875" style="635"/>
    <col min="12289" max="12289" width="0.44140625" style="635" customWidth="1"/>
    <col min="12290" max="12316" width="3.109375" style="635" customWidth="1"/>
    <col min="12317" max="12544" width="8.88671875" style="635"/>
    <col min="12545" max="12545" width="0.44140625" style="635" customWidth="1"/>
    <col min="12546" max="12572" width="3.109375" style="635" customWidth="1"/>
    <col min="12573" max="12800" width="8.88671875" style="635"/>
    <col min="12801" max="12801" width="0.44140625" style="635" customWidth="1"/>
    <col min="12802" max="12828" width="3.109375" style="635" customWidth="1"/>
    <col min="12829" max="13056" width="8.88671875" style="635"/>
    <col min="13057" max="13057" width="0.44140625" style="635" customWidth="1"/>
    <col min="13058" max="13084" width="3.109375" style="635" customWidth="1"/>
    <col min="13085" max="13312" width="8.88671875" style="635"/>
    <col min="13313" max="13313" width="0.44140625" style="635" customWidth="1"/>
    <col min="13314" max="13340" width="3.109375" style="635" customWidth="1"/>
    <col min="13341" max="13568" width="8.88671875" style="635"/>
    <col min="13569" max="13569" width="0.44140625" style="635" customWidth="1"/>
    <col min="13570" max="13596" width="3.109375" style="635" customWidth="1"/>
    <col min="13597" max="13824" width="8.88671875" style="635"/>
    <col min="13825" max="13825" width="0.44140625" style="635" customWidth="1"/>
    <col min="13826" max="13852" width="3.109375" style="635" customWidth="1"/>
    <col min="13853" max="14080" width="8.88671875" style="635"/>
    <col min="14081" max="14081" width="0.44140625" style="635" customWidth="1"/>
    <col min="14082" max="14108" width="3.109375" style="635" customWidth="1"/>
    <col min="14109" max="14336" width="8.88671875" style="635"/>
    <col min="14337" max="14337" width="0.44140625" style="635" customWidth="1"/>
    <col min="14338" max="14364" width="3.109375" style="635" customWidth="1"/>
    <col min="14365" max="14592" width="8.88671875" style="635"/>
    <col min="14593" max="14593" width="0.44140625" style="635" customWidth="1"/>
    <col min="14594" max="14620" width="3.109375" style="635" customWidth="1"/>
    <col min="14621" max="14848" width="8.88671875" style="635"/>
    <col min="14849" max="14849" width="0.44140625" style="635" customWidth="1"/>
    <col min="14850" max="14876" width="3.109375" style="635" customWidth="1"/>
    <col min="14877" max="15104" width="8.88671875" style="635"/>
    <col min="15105" max="15105" width="0.44140625" style="635" customWidth="1"/>
    <col min="15106" max="15132" width="3.109375" style="635" customWidth="1"/>
    <col min="15133" max="15360" width="8.88671875" style="635"/>
    <col min="15361" max="15361" width="0.44140625" style="635" customWidth="1"/>
    <col min="15362" max="15388" width="3.109375" style="635" customWidth="1"/>
    <col min="15389" max="15616" width="8.88671875" style="635"/>
    <col min="15617" max="15617" width="0.44140625" style="635" customWidth="1"/>
    <col min="15618" max="15644" width="3.109375" style="635" customWidth="1"/>
    <col min="15645" max="15872" width="8.88671875" style="635"/>
    <col min="15873" max="15873" width="0.44140625" style="635" customWidth="1"/>
    <col min="15874" max="15900" width="3.109375" style="635" customWidth="1"/>
    <col min="15901" max="16128" width="8.88671875" style="635"/>
    <col min="16129" max="16129" width="0.44140625" style="635" customWidth="1"/>
    <col min="16130" max="16156" width="3.109375" style="635" customWidth="1"/>
    <col min="16157" max="16384" width="8.88671875" style="635"/>
  </cols>
  <sheetData>
    <row r="1" spans="1:28" ht="15.75" customHeight="1">
      <c r="A1" s="1307"/>
      <c r="B1" s="1307"/>
      <c r="C1" s="1307"/>
      <c r="D1" s="1307"/>
      <c r="E1" s="1307"/>
      <c r="F1" s="1307"/>
      <c r="G1" s="1307"/>
      <c r="H1" s="1307"/>
      <c r="I1" s="1307"/>
      <c r="J1" s="1307"/>
      <c r="K1" s="1307"/>
      <c r="L1" s="1307"/>
      <c r="M1" s="1307"/>
      <c r="N1" s="1307"/>
      <c r="O1" s="1307"/>
      <c r="P1" s="1307"/>
      <c r="Q1" s="1307"/>
      <c r="R1" s="1307"/>
      <c r="S1" s="1307"/>
      <c r="T1" s="1307"/>
      <c r="U1" s="1307"/>
      <c r="V1" s="1307"/>
      <c r="W1" s="1307"/>
      <c r="X1" s="1307"/>
      <c r="Y1" s="1307"/>
      <c r="Z1" s="1307"/>
      <c r="AA1" s="1307"/>
      <c r="AB1" s="1307"/>
    </row>
    <row r="2" spans="1:28" ht="15.75" customHeight="1">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row>
    <row r="3" spans="1:28" ht="19.2">
      <c r="A3" s="1307"/>
      <c r="B3" s="4273" t="s">
        <v>1293</v>
      </c>
      <c r="C3" s="4273"/>
      <c r="D3" s="4273"/>
      <c r="E3" s="4273"/>
      <c r="F3" s="4273"/>
      <c r="G3" s="4273"/>
      <c r="H3" s="4273"/>
      <c r="I3" s="4273"/>
      <c r="J3" s="4273"/>
      <c r="K3" s="4273"/>
      <c r="L3" s="4273"/>
      <c r="M3" s="4273"/>
      <c r="N3" s="4273"/>
      <c r="O3" s="4273"/>
      <c r="P3" s="4273"/>
      <c r="Q3" s="4273"/>
      <c r="R3" s="4273"/>
      <c r="S3" s="4273"/>
      <c r="T3" s="4273"/>
      <c r="U3" s="4273"/>
      <c r="V3" s="4273"/>
      <c r="W3" s="4273"/>
      <c r="X3" s="4273"/>
      <c r="Y3" s="4273"/>
      <c r="Z3" s="4273"/>
      <c r="AA3" s="4273"/>
      <c r="AB3" s="4273"/>
    </row>
    <row r="4" spans="1:28" ht="15.75" customHeight="1">
      <c r="A4" s="1307"/>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row>
    <row r="5" spans="1:28" s="638" customFormat="1" ht="19.2">
      <c r="A5" s="1309"/>
      <c r="B5" s="1310"/>
      <c r="C5" s="1310"/>
      <c r="D5" s="1310"/>
      <c r="E5" s="1310"/>
      <c r="F5" s="1309"/>
      <c r="G5" s="1310"/>
      <c r="H5" s="1310"/>
      <c r="I5" s="1310"/>
      <c r="J5" s="1310" t="s">
        <v>1236</v>
      </c>
      <c r="K5" s="1310"/>
      <c r="L5" s="1310"/>
      <c r="M5" s="1310"/>
      <c r="N5" s="1311" t="s">
        <v>1272</v>
      </c>
      <c r="O5" s="1310"/>
      <c r="P5" s="1309"/>
      <c r="Q5" s="1310"/>
      <c r="R5" s="1310"/>
      <c r="S5" s="1310"/>
      <c r="T5" s="1310"/>
      <c r="U5" s="1310"/>
      <c r="V5" s="1310"/>
      <c r="W5" s="1310"/>
      <c r="X5" s="1310"/>
      <c r="Y5" s="1310"/>
      <c r="Z5" s="1310"/>
      <c r="AA5" s="1310"/>
      <c r="AB5" s="1310"/>
    </row>
    <row r="6" spans="1:28" ht="7.5" customHeight="1">
      <c r="A6" s="1307"/>
      <c r="B6" s="1280"/>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row>
    <row r="7" spans="1:28" ht="18.75" customHeight="1">
      <c r="A7" s="1307"/>
      <c r="B7" s="1287"/>
      <c r="C7" s="1288"/>
      <c r="D7" s="1288"/>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9"/>
    </row>
    <row r="8" spans="1:28" ht="18.75" customHeight="1">
      <c r="A8" s="1307"/>
      <c r="B8" s="1312"/>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98"/>
    </row>
    <row r="9" spans="1:28" ht="18.75" customHeight="1">
      <c r="A9" s="1307"/>
      <c r="B9" s="1312"/>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98"/>
    </row>
    <row r="10" spans="1:28" ht="18.75" customHeight="1">
      <c r="A10" s="1307"/>
      <c r="B10" s="4264" t="s">
        <v>1294</v>
      </c>
      <c r="C10" s="4265"/>
      <c r="D10" s="4265"/>
      <c r="E10" s="4265"/>
      <c r="F10" s="4265"/>
      <c r="G10" s="4265"/>
      <c r="H10" s="4265"/>
      <c r="I10" s="4265"/>
      <c r="J10" s="4265"/>
      <c r="K10" s="4265"/>
      <c r="L10" s="4265"/>
      <c r="M10" s="4265"/>
      <c r="N10" s="4265"/>
      <c r="O10" s="4265"/>
      <c r="P10" s="4265"/>
      <c r="Q10" s="4265"/>
      <c r="R10" s="4265"/>
      <c r="S10" s="4265"/>
      <c r="T10" s="4265"/>
      <c r="U10" s="4265"/>
      <c r="V10" s="4265"/>
      <c r="W10" s="4265"/>
      <c r="X10" s="4265"/>
      <c r="Y10" s="4265"/>
      <c r="Z10" s="4265"/>
      <c r="AA10" s="4265"/>
      <c r="AB10" s="4266"/>
    </row>
    <row r="11" spans="1:28" ht="18.75" customHeight="1">
      <c r="A11" s="1307"/>
      <c r="B11" s="1300"/>
      <c r="C11" s="1297"/>
      <c r="D11" s="1297"/>
      <c r="E11" s="1297"/>
      <c r="F11" s="1297"/>
      <c r="G11" s="1297"/>
      <c r="H11" s="1301"/>
      <c r="I11" s="1301"/>
      <c r="J11" s="1301"/>
      <c r="K11" s="1301"/>
      <c r="L11" s="1301"/>
      <c r="M11" s="1301"/>
      <c r="N11" s="1301"/>
      <c r="O11" s="1301"/>
      <c r="P11" s="1301"/>
      <c r="Q11" s="1301"/>
      <c r="R11" s="1301"/>
      <c r="S11" s="1301"/>
      <c r="T11" s="1301"/>
      <c r="U11" s="1301"/>
      <c r="V11" s="1301"/>
      <c r="W11" s="1301"/>
      <c r="X11" s="1301"/>
      <c r="Y11" s="1301"/>
      <c r="Z11" s="1301"/>
      <c r="AA11" s="1301"/>
      <c r="AB11" s="1302"/>
    </row>
    <row r="12" spans="1:28" ht="18.75" customHeight="1">
      <c r="A12" s="1307"/>
      <c r="B12" s="4264" t="s">
        <v>1269</v>
      </c>
      <c r="C12" s="4265"/>
      <c r="D12" s="4265"/>
      <c r="E12" s="4265"/>
      <c r="F12" s="4265"/>
      <c r="G12" s="4265"/>
      <c r="H12" s="4265"/>
      <c r="I12" s="4265"/>
      <c r="J12" s="4265"/>
      <c r="K12" s="4265"/>
      <c r="L12" s="4265"/>
      <c r="M12" s="4265"/>
      <c r="N12" s="4265"/>
      <c r="O12" s="4265"/>
      <c r="P12" s="4265"/>
      <c r="Q12" s="4265"/>
      <c r="R12" s="4265"/>
      <c r="S12" s="4265"/>
      <c r="T12" s="4265"/>
      <c r="U12" s="4265"/>
      <c r="V12" s="4265"/>
      <c r="W12" s="4265"/>
      <c r="X12" s="4265"/>
      <c r="Y12" s="4265"/>
      <c r="Z12" s="4265"/>
      <c r="AA12" s="4265"/>
      <c r="AB12" s="4266"/>
    </row>
    <row r="13" spans="1:28" ht="18.75" customHeight="1">
      <c r="A13" s="1307"/>
      <c r="B13" s="4264" t="s">
        <v>1270</v>
      </c>
      <c r="C13" s="4265"/>
      <c r="D13" s="4265"/>
      <c r="E13" s="4265"/>
      <c r="F13" s="4265"/>
      <c r="G13" s="4265"/>
      <c r="H13" s="4265"/>
      <c r="I13" s="4265"/>
      <c r="J13" s="4265"/>
      <c r="K13" s="4265"/>
      <c r="L13" s="4265"/>
      <c r="M13" s="4265"/>
      <c r="N13" s="4265"/>
      <c r="O13" s="4265"/>
      <c r="P13" s="4265"/>
      <c r="Q13" s="4265"/>
      <c r="R13" s="4265"/>
      <c r="S13" s="4265"/>
      <c r="T13" s="4265"/>
      <c r="U13" s="4265"/>
      <c r="V13" s="4265"/>
      <c r="W13" s="4265"/>
      <c r="X13" s="4265"/>
      <c r="Y13" s="4265"/>
      <c r="Z13" s="4265"/>
      <c r="AA13" s="4265"/>
      <c r="AB13" s="4266"/>
    </row>
    <row r="14" spans="1:28" s="636" customFormat="1" ht="18.75" customHeight="1">
      <c r="A14" s="1284"/>
      <c r="B14" s="1312"/>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98"/>
    </row>
    <row r="15" spans="1:28" ht="18.75" customHeight="1">
      <c r="A15" s="1307"/>
      <c r="B15" s="1312"/>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98"/>
    </row>
    <row r="16" spans="1:28" ht="18.75" customHeight="1">
      <c r="A16" s="1307"/>
      <c r="B16" s="1312"/>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98"/>
    </row>
    <row r="17" spans="1:28" ht="18.75" customHeight="1">
      <c r="A17" s="1307"/>
      <c r="B17" s="1312"/>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98"/>
    </row>
    <row r="18" spans="1:28" ht="18.75" customHeight="1">
      <c r="A18" s="1307"/>
      <c r="B18" s="1312"/>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98"/>
    </row>
    <row r="19" spans="1:28" ht="18.75" customHeight="1">
      <c r="A19" s="1307"/>
      <c r="B19" s="1312"/>
      <c r="C19" s="1284"/>
      <c r="D19" s="1284"/>
      <c r="E19" s="1284"/>
      <c r="F19" s="1284"/>
      <c r="G19" s="1284"/>
      <c r="H19" s="1284"/>
      <c r="I19" s="1284"/>
      <c r="J19" s="1284"/>
      <c r="K19" s="1284"/>
      <c r="L19" s="1284"/>
      <c r="M19" s="1284"/>
      <c r="N19" s="1284"/>
      <c r="O19" s="1284"/>
      <c r="P19" s="1284"/>
      <c r="Q19" s="1284"/>
      <c r="R19" s="1284"/>
      <c r="S19" s="1284"/>
      <c r="T19" s="1284"/>
      <c r="U19" s="1284"/>
      <c r="V19" s="1284"/>
      <c r="W19" s="1284"/>
      <c r="X19" s="1284"/>
      <c r="Y19" s="1284"/>
      <c r="Z19" s="1284"/>
      <c r="AA19" s="1284"/>
      <c r="AB19" s="1298"/>
    </row>
    <row r="20" spans="1:28" ht="18.75" customHeight="1">
      <c r="A20" s="1307"/>
      <c r="B20" s="1312"/>
      <c r="C20" s="1284"/>
      <c r="D20" s="1284"/>
      <c r="E20" s="1284"/>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4"/>
      <c r="AB20" s="1298"/>
    </row>
    <row r="21" spans="1:28" s="636" customFormat="1" ht="18.75" customHeight="1">
      <c r="A21" s="1284"/>
      <c r="B21" s="1312"/>
      <c r="C21" s="1284"/>
      <c r="D21" s="1284"/>
      <c r="E21" s="1284"/>
      <c r="F21" s="1284"/>
      <c r="G21" s="1284"/>
      <c r="H21" s="1284"/>
      <c r="I21" s="1284"/>
      <c r="J21" s="4274"/>
      <c r="K21" s="4274"/>
      <c r="L21" s="4274"/>
      <c r="M21" s="4274"/>
      <c r="N21" s="1284"/>
      <c r="O21" s="1313"/>
      <c r="P21" s="1284"/>
      <c r="Q21" s="1284"/>
      <c r="R21" s="1284"/>
      <c r="S21" s="1284"/>
      <c r="T21" s="1284"/>
      <c r="U21" s="4274"/>
      <c r="V21" s="4274"/>
      <c r="W21" s="4274"/>
      <c r="X21" s="4274"/>
      <c r="Y21" s="4274"/>
      <c r="Z21" s="4274"/>
      <c r="AA21" s="1284"/>
      <c r="AB21" s="1314"/>
    </row>
    <row r="22" spans="1:28" s="636" customFormat="1" ht="18.75" customHeight="1">
      <c r="A22" s="1284"/>
      <c r="B22" s="1312"/>
      <c r="C22" s="1284"/>
      <c r="D22" s="1284"/>
      <c r="E22" s="1284"/>
      <c r="F22" s="1284"/>
      <c r="G22" s="1284"/>
      <c r="H22" s="1284"/>
      <c r="I22" s="1284"/>
      <c r="J22" s="1284"/>
      <c r="K22" s="1284"/>
      <c r="L22" s="1284"/>
      <c r="M22" s="4265"/>
      <c r="N22" s="4265"/>
      <c r="O22" s="4265"/>
      <c r="P22" s="1284"/>
      <c r="Q22" s="1284"/>
      <c r="R22" s="1284"/>
      <c r="S22" s="1284"/>
      <c r="T22" s="1284"/>
      <c r="U22" s="1284"/>
      <c r="V22" s="1284"/>
      <c r="W22" s="1284"/>
      <c r="X22" s="1284"/>
      <c r="Y22" s="1284"/>
      <c r="Z22" s="4265"/>
      <c r="AA22" s="4265"/>
      <c r="AB22" s="4266"/>
    </row>
    <row r="23" spans="1:28" ht="18.75" customHeight="1">
      <c r="A23" s="1307"/>
      <c r="B23" s="1312"/>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98"/>
    </row>
    <row r="24" spans="1:28" ht="18.75" customHeight="1">
      <c r="A24" s="1307"/>
      <c r="B24" s="1312"/>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98"/>
    </row>
    <row r="25" spans="1:28" ht="18.75" customHeight="1">
      <c r="A25" s="1307"/>
      <c r="B25" s="1312"/>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98"/>
    </row>
    <row r="26" spans="1:28" ht="18.75" customHeight="1">
      <c r="A26" s="1307"/>
      <c r="B26" s="1312"/>
      <c r="C26" s="1284"/>
      <c r="D26" s="1284"/>
      <c r="E26" s="1284"/>
      <c r="F26" s="1284"/>
      <c r="G26" s="1284"/>
      <c r="H26" s="1284"/>
      <c r="I26" s="1284"/>
      <c r="J26" s="1284"/>
      <c r="K26" s="1284"/>
      <c r="L26" s="1284"/>
      <c r="M26" s="1284"/>
      <c r="N26" s="1284"/>
      <c r="O26" s="1284"/>
      <c r="P26" s="1284"/>
      <c r="Q26" s="1284"/>
      <c r="R26" s="1284"/>
      <c r="S26" s="1284"/>
      <c r="T26" s="1284"/>
      <c r="U26" s="1284"/>
      <c r="V26" s="1284"/>
      <c r="W26" s="1284"/>
      <c r="X26" s="1284"/>
      <c r="Y26" s="1284"/>
      <c r="Z26" s="1284"/>
      <c r="AA26" s="1284"/>
      <c r="AB26" s="1298"/>
    </row>
    <row r="27" spans="1:28" ht="18.75" customHeight="1">
      <c r="A27" s="1307"/>
      <c r="B27" s="1312"/>
      <c r="C27" s="1284"/>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98"/>
    </row>
    <row r="28" spans="1:28" ht="18.75" customHeight="1">
      <c r="A28" s="1307"/>
      <c r="B28" s="1296"/>
      <c r="C28" s="1297"/>
      <c r="D28" s="1297"/>
      <c r="E28" s="1297"/>
      <c r="F28" s="1297"/>
      <c r="G28" s="1297"/>
      <c r="H28" s="1284"/>
      <c r="I28" s="1284"/>
      <c r="J28" s="1284"/>
      <c r="K28" s="1284"/>
      <c r="L28" s="1284"/>
      <c r="M28" s="1284"/>
      <c r="N28" s="1284"/>
      <c r="O28" s="1284"/>
      <c r="P28" s="1284"/>
      <c r="Q28" s="1284"/>
      <c r="R28" s="1284"/>
      <c r="S28" s="1284"/>
      <c r="T28" s="1284"/>
      <c r="U28" s="1284"/>
      <c r="V28" s="1284"/>
      <c r="W28" s="1284"/>
      <c r="X28" s="1284"/>
      <c r="Y28" s="1284"/>
      <c r="Z28" s="1284"/>
      <c r="AA28" s="1284"/>
      <c r="AB28" s="1298"/>
    </row>
    <row r="29" spans="1:28" ht="18.75" customHeight="1">
      <c r="A29" s="1307"/>
      <c r="B29" s="1296"/>
      <c r="C29" s="1297"/>
      <c r="D29" s="1297"/>
      <c r="E29" s="1297"/>
      <c r="F29" s="1297"/>
      <c r="G29" s="1297"/>
      <c r="H29" s="1284"/>
      <c r="I29" s="1284"/>
      <c r="J29" s="1284"/>
      <c r="K29" s="1284"/>
      <c r="L29" s="1284"/>
      <c r="M29" s="1284"/>
      <c r="N29" s="1284"/>
      <c r="O29" s="1299"/>
      <c r="P29" s="1299"/>
      <c r="Q29" s="1284"/>
      <c r="R29" s="1284"/>
      <c r="S29" s="1284"/>
      <c r="T29" s="1284"/>
      <c r="U29" s="1284"/>
      <c r="V29" s="1284"/>
      <c r="W29" s="1284"/>
      <c r="X29" s="1284"/>
      <c r="Y29" s="1284"/>
      <c r="Z29" s="1284"/>
      <c r="AA29" s="1284"/>
      <c r="AB29" s="1298"/>
    </row>
    <row r="30" spans="1:28" ht="18.75" customHeight="1">
      <c r="A30" s="1307"/>
      <c r="B30" s="1312"/>
      <c r="C30" s="1284"/>
      <c r="D30" s="1284"/>
      <c r="E30" s="1284"/>
      <c r="F30" s="1284"/>
      <c r="G30" s="1284"/>
      <c r="H30" s="1284"/>
      <c r="I30" s="1284"/>
      <c r="J30" s="1284"/>
      <c r="K30" s="1284"/>
      <c r="L30" s="1284"/>
      <c r="M30" s="1284"/>
      <c r="N30" s="1284"/>
      <c r="O30" s="1284"/>
      <c r="P30" s="1284"/>
      <c r="Q30" s="1284"/>
      <c r="R30" s="1284"/>
      <c r="S30" s="1284"/>
      <c r="T30" s="1284"/>
      <c r="U30" s="1284"/>
      <c r="V30" s="1284"/>
      <c r="W30" s="1284"/>
      <c r="X30" s="1284"/>
      <c r="Y30" s="1284"/>
      <c r="Z30" s="1284"/>
      <c r="AA30" s="1284"/>
      <c r="AB30" s="1298"/>
    </row>
    <row r="31" spans="1:28" ht="18.75" customHeight="1">
      <c r="A31" s="1307"/>
      <c r="B31" s="1300"/>
      <c r="C31" s="1297"/>
      <c r="D31" s="1297"/>
      <c r="E31" s="1297"/>
      <c r="F31" s="1297"/>
      <c r="G31" s="1297"/>
      <c r="H31" s="1301"/>
      <c r="I31" s="1301"/>
      <c r="J31" s="1301"/>
      <c r="K31" s="1301"/>
      <c r="L31" s="1301"/>
      <c r="M31" s="1301"/>
      <c r="N31" s="1301"/>
      <c r="O31" s="1301"/>
      <c r="P31" s="1301"/>
      <c r="Q31" s="1301"/>
      <c r="R31" s="1301"/>
      <c r="S31" s="1301"/>
      <c r="T31" s="1301"/>
      <c r="U31" s="1301"/>
      <c r="V31" s="1301"/>
      <c r="W31" s="1301"/>
      <c r="X31" s="1301"/>
      <c r="Y31" s="1301"/>
      <c r="Z31" s="1301"/>
      <c r="AA31" s="1301"/>
      <c r="AB31" s="1302"/>
    </row>
    <row r="32" spans="1:28" ht="18.75" customHeight="1">
      <c r="A32" s="1307"/>
      <c r="B32" s="1312"/>
      <c r="C32" s="1284"/>
      <c r="D32" s="1284"/>
      <c r="E32" s="1284"/>
      <c r="F32" s="1284"/>
      <c r="G32" s="1284"/>
      <c r="H32" s="1284"/>
      <c r="I32" s="1284"/>
      <c r="J32" s="1284"/>
      <c r="K32" s="1284"/>
      <c r="L32" s="1284"/>
      <c r="M32" s="1284"/>
      <c r="N32" s="1284"/>
      <c r="O32" s="1284"/>
      <c r="P32" s="1284"/>
      <c r="Q32" s="1284"/>
      <c r="R32" s="1284"/>
      <c r="S32" s="1284"/>
      <c r="T32" s="1284"/>
      <c r="U32" s="1284"/>
      <c r="V32" s="1284"/>
      <c r="W32" s="1284"/>
      <c r="X32" s="1284"/>
      <c r="Y32" s="1284"/>
      <c r="Z32" s="1284"/>
      <c r="AA32" s="1284"/>
      <c r="AB32" s="1298"/>
    </row>
    <row r="33" spans="1:28" ht="18.75" customHeight="1">
      <c r="A33" s="1307"/>
      <c r="B33" s="1312"/>
      <c r="C33" s="1284"/>
      <c r="D33" s="1284"/>
      <c r="E33" s="1284"/>
      <c r="F33" s="1284"/>
      <c r="G33" s="1284"/>
      <c r="H33" s="1284"/>
      <c r="I33" s="1284"/>
      <c r="J33" s="1284"/>
      <c r="K33" s="1284"/>
      <c r="L33" s="1284"/>
      <c r="M33" s="1284"/>
      <c r="N33" s="1284"/>
      <c r="O33" s="1284"/>
      <c r="P33" s="1284"/>
      <c r="Q33" s="1284"/>
      <c r="R33" s="1284"/>
      <c r="S33" s="1284"/>
      <c r="T33" s="1284"/>
      <c r="U33" s="1284"/>
      <c r="V33" s="1284"/>
      <c r="W33" s="1284"/>
      <c r="X33" s="1284"/>
      <c r="Y33" s="1284"/>
      <c r="Z33" s="1284"/>
      <c r="AA33" s="1284"/>
      <c r="AB33" s="1298"/>
    </row>
    <row r="34" spans="1:28" ht="18.75" customHeight="1">
      <c r="A34" s="1307"/>
      <c r="B34" s="1300"/>
      <c r="C34" s="1299"/>
      <c r="D34" s="1301"/>
      <c r="E34" s="1301"/>
      <c r="F34" s="1301"/>
      <c r="G34" s="1301"/>
      <c r="H34" s="1301"/>
      <c r="I34" s="1301"/>
      <c r="J34" s="1301"/>
      <c r="K34" s="1301"/>
      <c r="L34" s="1301"/>
      <c r="M34" s="1301"/>
      <c r="N34" s="1301"/>
      <c r="O34" s="1301"/>
      <c r="P34" s="1301"/>
      <c r="Q34" s="1301"/>
      <c r="R34" s="1301"/>
      <c r="S34" s="1301"/>
      <c r="T34" s="1301"/>
      <c r="U34" s="1301"/>
      <c r="V34" s="1301"/>
      <c r="W34" s="1301"/>
      <c r="X34" s="1301"/>
      <c r="Y34" s="1301"/>
      <c r="Z34" s="1301"/>
      <c r="AA34" s="1301"/>
      <c r="AB34" s="1302"/>
    </row>
    <row r="35" spans="1:28" ht="18.75" customHeight="1">
      <c r="A35" s="1307"/>
      <c r="B35" s="1300"/>
      <c r="C35" s="1299"/>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2"/>
    </row>
    <row r="36" spans="1:28" ht="18.75" customHeight="1">
      <c r="A36" s="1307"/>
      <c r="B36" s="1300"/>
      <c r="C36" s="1299"/>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1301"/>
      <c r="Z36" s="1301"/>
      <c r="AA36" s="1301"/>
      <c r="AB36" s="1302"/>
    </row>
    <row r="37" spans="1:28" ht="18.75" customHeight="1">
      <c r="A37" s="1307"/>
      <c r="B37" s="1300"/>
      <c r="C37" s="1299"/>
      <c r="D37" s="1301"/>
      <c r="E37" s="1301"/>
      <c r="F37" s="1301"/>
      <c r="G37" s="1301"/>
      <c r="H37" s="1301"/>
      <c r="I37" s="1301"/>
      <c r="J37" s="1301"/>
      <c r="K37" s="1301"/>
      <c r="L37" s="1301"/>
      <c r="M37" s="1301"/>
      <c r="N37" s="1301"/>
      <c r="O37" s="1301"/>
      <c r="P37" s="1301"/>
      <c r="Q37" s="1301"/>
      <c r="R37" s="1301"/>
      <c r="S37" s="1301"/>
      <c r="T37" s="1301"/>
      <c r="U37" s="1301"/>
      <c r="V37" s="1301"/>
      <c r="W37" s="1301"/>
      <c r="X37" s="1301"/>
      <c r="Y37" s="1301"/>
      <c r="Z37" s="1301"/>
      <c r="AA37" s="1301"/>
      <c r="AB37" s="1302"/>
    </row>
    <row r="38" spans="1:28" ht="18.75" customHeight="1">
      <c r="A38" s="1307"/>
      <c r="B38" s="1300"/>
      <c r="C38" s="1299"/>
      <c r="D38" s="1301"/>
      <c r="E38" s="1301"/>
      <c r="F38" s="1301"/>
      <c r="G38" s="1301"/>
      <c r="H38" s="1301"/>
      <c r="I38" s="1301"/>
      <c r="J38" s="1301"/>
      <c r="K38" s="1301"/>
      <c r="L38" s="1301"/>
      <c r="M38" s="1301"/>
      <c r="N38" s="1301"/>
      <c r="O38" s="1301"/>
      <c r="P38" s="1301"/>
      <c r="Q38" s="1301"/>
      <c r="R38" s="1301"/>
      <c r="S38" s="1301"/>
      <c r="T38" s="1301"/>
      <c r="U38" s="1301"/>
      <c r="V38" s="1301"/>
      <c r="W38" s="1301"/>
      <c r="X38" s="1301"/>
      <c r="Y38" s="1301"/>
      <c r="Z38" s="1301"/>
      <c r="AA38" s="1301"/>
      <c r="AB38" s="1302"/>
    </row>
    <row r="39" spans="1:28" ht="18.75" customHeight="1">
      <c r="A39" s="1307"/>
      <c r="B39" s="1300"/>
      <c r="C39" s="1299"/>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1301"/>
      <c r="Z39" s="1301"/>
      <c r="AA39" s="1301"/>
      <c r="AB39" s="1302"/>
    </row>
    <row r="40" spans="1:28" ht="18.75" customHeight="1">
      <c r="A40" s="1307"/>
      <c r="B40" s="1300"/>
      <c r="C40" s="1299"/>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2"/>
    </row>
    <row r="41" spans="1:28" ht="18.75" customHeight="1">
      <c r="A41" s="1307"/>
      <c r="B41" s="1303"/>
      <c r="C41" s="1304"/>
      <c r="D41" s="1305"/>
      <c r="E41" s="1305"/>
      <c r="F41" s="1305"/>
      <c r="G41" s="1305"/>
      <c r="H41" s="1305"/>
      <c r="I41" s="1305"/>
      <c r="J41" s="1305"/>
      <c r="K41" s="1305"/>
      <c r="L41" s="1305"/>
      <c r="M41" s="1305"/>
      <c r="N41" s="1305"/>
      <c r="O41" s="1305"/>
      <c r="P41" s="1305"/>
      <c r="Q41" s="1305"/>
      <c r="R41" s="1305"/>
      <c r="S41" s="1305"/>
      <c r="T41" s="1305"/>
      <c r="U41" s="1305"/>
      <c r="V41" s="1305"/>
      <c r="W41" s="1305"/>
      <c r="X41" s="1305"/>
      <c r="Y41" s="1305"/>
      <c r="Z41" s="1305"/>
      <c r="AA41" s="1305"/>
      <c r="AB41" s="1306"/>
    </row>
    <row r="42" spans="1:28" ht="15.75" customHeight="1">
      <c r="B42" s="637"/>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B42"/>
  <sheetViews>
    <sheetView showGridLines="0" view="pageBreakPreview" zoomScaleNormal="100" zoomScaleSheetLayoutView="100" workbookViewId="0"/>
  </sheetViews>
  <sheetFormatPr defaultRowHeight="13.2"/>
  <cols>
    <col min="1" max="1" width="0.44140625" style="635" customWidth="1"/>
    <col min="2" max="28" width="3.109375" style="635" customWidth="1"/>
    <col min="29" max="256" width="8.88671875" style="635"/>
    <col min="257" max="257" width="0.44140625" style="635" customWidth="1"/>
    <col min="258" max="284" width="3.109375" style="635" customWidth="1"/>
    <col min="285" max="512" width="8.88671875" style="635"/>
    <col min="513" max="513" width="0.44140625" style="635" customWidth="1"/>
    <col min="514" max="540" width="3.109375" style="635" customWidth="1"/>
    <col min="541" max="768" width="8.88671875" style="635"/>
    <col min="769" max="769" width="0.44140625" style="635" customWidth="1"/>
    <col min="770" max="796" width="3.109375" style="635" customWidth="1"/>
    <col min="797" max="1024" width="8.88671875" style="635"/>
    <col min="1025" max="1025" width="0.44140625" style="635" customWidth="1"/>
    <col min="1026" max="1052" width="3.109375" style="635" customWidth="1"/>
    <col min="1053" max="1280" width="8.88671875" style="635"/>
    <col min="1281" max="1281" width="0.44140625" style="635" customWidth="1"/>
    <col min="1282" max="1308" width="3.109375" style="635" customWidth="1"/>
    <col min="1309" max="1536" width="8.88671875" style="635"/>
    <col min="1537" max="1537" width="0.44140625" style="635" customWidth="1"/>
    <col min="1538" max="1564" width="3.109375" style="635" customWidth="1"/>
    <col min="1565" max="1792" width="8.88671875" style="635"/>
    <col min="1793" max="1793" width="0.44140625" style="635" customWidth="1"/>
    <col min="1794" max="1820" width="3.109375" style="635" customWidth="1"/>
    <col min="1821" max="2048" width="8.88671875" style="635"/>
    <col min="2049" max="2049" width="0.44140625" style="635" customWidth="1"/>
    <col min="2050" max="2076" width="3.109375" style="635" customWidth="1"/>
    <col min="2077" max="2304" width="8.88671875" style="635"/>
    <col min="2305" max="2305" width="0.44140625" style="635" customWidth="1"/>
    <col min="2306" max="2332" width="3.109375" style="635" customWidth="1"/>
    <col min="2333" max="2560" width="8.88671875" style="635"/>
    <col min="2561" max="2561" width="0.44140625" style="635" customWidth="1"/>
    <col min="2562" max="2588" width="3.109375" style="635" customWidth="1"/>
    <col min="2589" max="2816" width="8.88671875" style="635"/>
    <col min="2817" max="2817" width="0.44140625" style="635" customWidth="1"/>
    <col min="2818" max="2844" width="3.109375" style="635" customWidth="1"/>
    <col min="2845" max="3072" width="8.88671875" style="635"/>
    <col min="3073" max="3073" width="0.44140625" style="635" customWidth="1"/>
    <col min="3074" max="3100" width="3.109375" style="635" customWidth="1"/>
    <col min="3101" max="3328" width="8.88671875" style="635"/>
    <col min="3329" max="3329" width="0.44140625" style="635" customWidth="1"/>
    <col min="3330" max="3356" width="3.109375" style="635" customWidth="1"/>
    <col min="3357" max="3584" width="8.88671875" style="635"/>
    <col min="3585" max="3585" width="0.44140625" style="635" customWidth="1"/>
    <col min="3586" max="3612" width="3.109375" style="635" customWidth="1"/>
    <col min="3613" max="3840" width="8.88671875" style="635"/>
    <col min="3841" max="3841" width="0.44140625" style="635" customWidth="1"/>
    <col min="3842" max="3868" width="3.109375" style="635" customWidth="1"/>
    <col min="3869" max="4096" width="8.88671875" style="635"/>
    <col min="4097" max="4097" width="0.44140625" style="635" customWidth="1"/>
    <col min="4098" max="4124" width="3.109375" style="635" customWidth="1"/>
    <col min="4125" max="4352" width="8.88671875" style="635"/>
    <col min="4353" max="4353" width="0.44140625" style="635" customWidth="1"/>
    <col min="4354" max="4380" width="3.109375" style="635" customWidth="1"/>
    <col min="4381" max="4608" width="8.88671875" style="635"/>
    <col min="4609" max="4609" width="0.44140625" style="635" customWidth="1"/>
    <col min="4610" max="4636" width="3.109375" style="635" customWidth="1"/>
    <col min="4637" max="4864" width="8.88671875" style="635"/>
    <col min="4865" max="4865" width="0.44140625" style="635" customWidth="1"/>
    <col min="4866" max="4892" width="3.109375" style="635" customWidth="1"/>
    <col min="4893" max="5120" width="8.88671875" style="635"/>
    <col min="5121" max="5121" width="0.44140625" style="635" customWidth="1"/>
    <col min="5122" max="5148" width="3.109375" style="635" customWidth="1"/>
    <col min="5149" max="5376" width="8.88671875" style="635"/>
    <col min="5377" max="5377" width="0.44140625" style="635" customWidth="1"/>
    <col min="5378" max="5404" width="3.109375" style="635" customWidth="1"/>
    <col min="5405" max="5632" width="8.88671875" style="635"/>
    <col min="5633" max="5633" width="0.44140625" style="635" customWidth="1"/>
    <col min="5634" max="5660" width="3.109375" style="635" customWidth="1"/>
    <col min="5661" max="5888" width="8.88671875" style="635"/>
    <col min="5889" max="5889" width="0.44140625" style="635" customWidth="1"/>
    <col min="5890" max="5916" width="3.109375" style="635" customWidth="1"/>
    <col min="5917" max="6144" width="8.88671875" style="635"/>
    <col min="6145" max="6145" width="0.44140625" style="635" customWidth="1"/>
    <col min="6146" max="6172" width="3.109375" style="635" customWidth="1"/>
    <col min="6173" max="6400" width="8.88671875" style="635"/>
    <col min="6401" max="6401" width="0.44140625" style="635" customWidth="1"/>
    <col min="6402" max="6428" width="3.109375" style="635" customWidth="1"/>
    <col min="6429" max="6656" width="8.88671875" style="635"/>
    <col min="6657" max="6657" width="0.44140625" style="635" customWidth="1"/>
    <col min="6658" max="6684" width="3.109375" style="635" customWidth="1"/>
    <col min="6685" max="6912" width="8.88671875" style="635"/>
    <col min="6913" max="6913" width="0.44140625" style="635" customWidth="1"/>
    <col min="6914" max="6940" width="3.109375" style="635" customWidth="1"/>
    <col min="6941" max="7168" width="8.88671875" style="635"/>
    <col min="7169" max="7169" width="0.44140625" style="635" customWidth="1"/>
    <col min="7170" max="7196" width="3.109375" style="635" customWidth="1"/>
    <col min="7197" max="7424" width="8.88671875" style="635"/>
    <col min="7425" max="7425" width="0.44140625" style="635" customWidth="1"/>
    <col min="7426" max="7452" width="3.109375" style="635" customWidth="1"/>
    <col min="7453" max="7680" width="8.88671875" style="635"/>
    <col min="7681" max="7681" width="0.44140625" style="635" customWidth="1"/>
    <col min="7682" max="7708" width="3.109375" style="635" customWidth="1"/>
    <col min="7709" max="7936" width="8.88671875" style="635"/>
    <col min="7937" max="7937" width="0.44140625" style="635" customWidth="1"/>
    <col min="7938" max="7964" width="3.109375" style="635" customWidth="1"/>
    <col min="7965" max="8192" width="8.88671875" style="635"/>
    <col min="8193" max="8193" width="0.44140625" style="635" customWidth="1"/>
    <col min="8194" max="8220" width="3.109375" style="635" customWidth="1"/>
    <col min="8221" max="8448" width="8.88671875" style="635"/>
    <col min="8449" max="8449" width="0.44140625" style="635" customWidth="1"/>
    <col min="8450" max="8476" width="3.109375" style="635" customWidth="1"/>
    <col min="8477" max="8704" width="8.88671875" style="635"/>
    <col min="8705" max="8705" width="0.44140625" style="635" customWidth="1"/>
    <col min="8706" max="8732" width="3.109375" style="635" customWidth="1"/>
    <col min="8733" max="8960" width="8.88671875" style="635"/>
    <col min="8961" max="8961" width="0.44140625" style="635" customWidth="1"/>
    <col min="8962" max="8988" width="3.109375" style="635" customWidth="1"/>
    <col min="8989" max="9216" width="8.88671875" style="635"/>
    <col min="9217" max="9217" width="0.44140625" style="635" customWidth="1"/>
    <col min="9218" max="9244" width="3.109375" style="635" customWidth="1"/>
    <col min="9245" max="9472" width="8.88671875" style="635"/>
    <col min="9473" max="9473" width="0.44140625" style="635" customWidth="1"/>
    <col min="9474" max="9500" width="3.109375" style="635" customWidth="1"/>
    <col min="9501" max="9728" width="8.88671875" style="635"/>
    <col min="9729" max="9729" width="0.44140625" style="635" customWidth="1"/>
    <col min="9730" max="9756" width="3.109375" style="635" customWidth="1"/>
    <col min="9757" max="9984" width="8.88671875" style="635"/>
    <col min="9985" max="9985" width="0.44140625" style="635" customWidth="1"/>
    <col min="9986" max="10012" width="3.109375" style="635" customWidth="1"/>
    <col min="10013" max="10240" width="8.88671875" style="635"/>
    <col min="10241" max="10241" width="0.44140625" style="635" customWidth="1"/>
    <col min="10242" max="10268" width="3.109375" style="635" customWidth="1"/>
    <col min="10269" max="10496" width="8.88671875" style="635"/>
    <col min="10497" max="10497" width="0.44140625" style="635" customWidth="1"/>
    <col min="10498" max="10524" width="3.109375" style="635" customWidth="1"/>
    <col min="10525" max="10752" width="8.88671875" style="635"/>
    <col min="10753" max="10753" width="0.44140625" style="635" customWidth="1"/>
    <col min="10754" max="10780" width="3.109375" style="635" customWidth="1"/>
    <col min="10781" max="11008" width="8.88671875" style="635"/>
    <col min="11009" max="11009" width="0.44140625" style="635" customWidth="1"/>
    <col min="11010" max="11036" width="3.109375" style="635" customWidth="1"/>
    <col min="11037" max="11264" width="8.88671875" style="635"/>
    <col min="11265" max="11265" width="0.44140625" style="635" customWidth="1"/>
    <col min="11266" max="11292" width="3.109375" style="635" customWidth="1"/>
    <col min="11293" max="11520" width="8.88671875" style="635"/>
    <col min="11521" max="11521" width="0.44140625" style="635" customWidth="1"/>
    <col min="11522" max="11548" width="3.109375" style="635" customWidth="1"/>
    <col min="11549" max="11776" width="8.88671875" style="635"/>
    <col min="11777" max="11777" width="0.44140625" style="635" customWidth="1"/>
    <col min="11778" max="11804" width="3.109375" style="635" customWidth="1"/>
    <col min="11805" max="12032" width="8.88671875" style="635"/>
    <col min="12033" max="12033" width="0.44140625" style="635" customWidth="1"/>
    <col min="12034" max="12060" width="3.109375" style="635" customWidth="1"/>
    <col min="12061" max="12288" width="8.88671875" style="635"/>
    <col min="12289" max="12289" width="0.44140625" style="635" customWidth="1"/>
    <col min="12290" max="12316" width="3.109375" style="635" customWidth="1"/>
    <col min="12317" max="12544" width="8.88671875" style="635"/>
    <col min="12545" max="12545" width="0.44140625" style="635" customWidth="1"/>
    <col min="12546" max="12572" width="3.109375" style="635" customWidth="1"/>
    <col min="12573" max="12800" width="8.88671875" style="635"/>
    <col min="12801" max="12801" width="0.44140625" style="635" customWidth="1"/>
    <col min="12802" max="12828" width="3.109375" style="635" customWidth="1"/>
    <col min="12829" max="13056" width="8.88671875" style="635"/>
    <col min="13057" max="13057" width="0.44140625" style="635" customWidth="1"/>
    <col min="13058" max="13084" width="3.109375" style="635" customWidth="1"/>
    <col min="13085" max="13312" width="8.88671875" style="635"/>
    <col min="13313" max="13313" width="0.44140625" style="635" customWidth="1"/>
    <col min="13314" max="13340" width="3.109375" style="635" customWidth="1"/>
    <col min="13341" max="13568" width="8.88671875" style="635"/>
    <col min="13569" max="13569" width="0.44140625" style="635" customWidth="1"/>
    <col min="13570" max="13596" width="3.109375" style="635" customWidth="1"/>
    <col min="13597" max="13824" width="8.88671875" style="635"/>
    <col min="13825" max="13825" width="0.44140625" style="635" customWidth="1"/>
    <col min="13826" max="13852" width="3.109375" style="635" customWidth="1"/>
    <col min="13853" max="14080" width="8.88671875" style="635"/>
    <col min="14081" max="14081" width="0.44140625" style="635" customWidth="1"/>
    <col min="14082" max="14108" width="3.109375" style="635" customWidth="1"/>
    <col min="14109" max="14336" width="8.88671875" style="635"/>
    <col min="14337" max="14337" width="0.44140625" style="635" customWidth="1"/>
    <col min="14338" max="14364" width="3.109375" style="635" customWidth="1"/>
    <col min="14365" max="14592" width="8.88671875" style="635"/>
    <col min="14593" max="14593" width="0.44140625" style="635" customWidth="1"/>
    <col min="14594" max="14620" width="3.109375" style="635" customWidth="1"/>
    <col min="14621" max="14848" width="8.88671875" style="635"/>
    <col min="14849" max="14849" width="0.44140625" style="635" customWidth="1"/>
    <col min="14850" max="14876" width="3.109375" style="635" customWidth="1"/>
    <col min="14877" max="15104" width="8.88671875" style="635"/>
    <col min="15105" max="15105" width="0.44140625" style="635" customWidth="1"/>
    <col min="15106" max="15132" width="3.109375" style="635" customWidth="1"/>
    <col min="15133" max="15360" width="8.88671875" style="635"/>
    <col min="15361" max="15361" width="0.44140625" style="635" customWidth="1"/>
    <col min="15362" max="15388" width="3.109375" style="635" customWidth="1"/>
    <col min="15389" max="15616" width="8.88671875" style="635"/>
    <col min="15617" max="15617" width="0.44140625" style="635" customWidth="1"/>
    <col min="15618" max="15644" width="3.109375" style="635" customWidth="1"/>
    <col min="15645" max="15872" width="8.88671875" style="635"/>
    <col min="15873" max="15873" width="0.44140625" style="635" customWidth="1"/>
    <col min="15874" max="15900" width="3.109375" style="635" customWidth="1"/>
    <col min="15901" max="16128" width="8.88671875" style="635"/>
    <col min="16129" max="16129" width="0.44140625" style="635" customWidth="1"/>
    <col min="16130" max="16156" width="3.109375" style="635" customWidth="1"/>
    <col min="16157" max="16384" width="8.88671875" style="635"/>
  </cols>
  <sheetData>
    <row r="1" spans="1:28" ht="15.75" customHeight="1">
      <c r="A1" s="1307"/>
      <c r="B1" s="1307"/>
      <c r="C1" s="1307"/>
      <c r="D1" s="1307"/>
      <c r="E1" s="1307"/>
      <c r="F1" s="1307"/>
      <c r="G1" s="1307"/>
      <c r="H1" s="1307"/>
      <c r="I1" s="1307"/>
      <c r="J1" s="1307"/>
      <c r="K1" s="1307"/>
      <c r="L1" s="1307"/>
      <c r="M1" s="1307"/>
      <c r="N1" s="1307"/>
      <c r="O1" s="1307"/>
      <c r="P1" s="1307"/>
      <c r="Q1" s="1307"/>
      <c r="R1" s="1307"/>
      <c r="S1" s="1307"/>
      <c r="T1" s="1307"/>
      <c r="U1" s="1307"/>
      <c r="V1" s="1307"/>
      <c r="W1" s="1307"/>
      <c r="X1" s="1307"/>
      <c r="Y1" s="1307"/>
      <c r="Z1" s="1307"/>
      <c r="AA1" s="1307"/>
      <c r="AB1" s="1307"/>
    </row>
    <row r="2" spans="1:28" ht="15.75" customHeight="1">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row>
    <row r="3" spans="1:28" ht="19.2">
      <c r="A3" s="1307"/>
      <c r="B3" s="4273" t="s">
        <v>1295</v>
      </c>
      <c r="C3" s="4273"/>
      <c r="D3" s="4273"/>
      <c r="E3" s="4273"/>
      <c r="F3" s="4273"/>
      <c r="G3" s="4273"/>
      <c r="H3" s="4273"/>
      <c r="I3" s="4273"/>
      <c r="J3" s="4273"/>
      <c r="K3" s="4273"/>
      <c r="L3" s="4273"/>
      <c r="M3" s="4273"/>
      <c r="N3" s="4273"/>
      <c r="O3" s="4273"/>
      <c r="P3" s="4273"/>
      <c r="Q3" s="4273"/>
      <c r="R3" s="4273"/>
      <c r="S3" s="4273"/>
      <c r="T3" s="4273"/>
      <c r="U3" s="4273"/>
      <c r="V3" s="4273"/>
      <c r="W3" s="4273"/>
      <c r="X3" s="4273"/>
      <c r="Y3" s="4273"/>
      <c r="Z3" s="4273"/>
      <c r="AA3" s="4273"/>
      <c r="AB3" s="4273"/>
    </row>
    <row r="4" spans="1:28" ht="15.75" customHeight="1">
      <c r="A4" s="1307"/>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row>
    <row r="5" spans="1:28" s="638" customFormat="1" ht="19.2">
      <c r="A5" s="1309"/>
      <c r="B5" s="1310"/>
      <c r="C5" s="1310"/>
      <c r="D5" s="1310"/>
      <c r="E5" s="1310"/>
      <c r="F5" s="1309"/>
      <c r="G5" s="1310"/>
      <c r="H5" s="1310"/>
      <c r="I5" s="1310"/>
      <c r="J5" s="1310" t="s">
        <v>1236</v>
      </c>
      <c r="K5" s="1310"/>
      <c r="L5" s="1310"/>
      <c r="M5" s="1310"/>
      <c r="N5" s="1311" t="s">
        <v>1272</v>
      </c>
      <c r="O5" s="1310"/>
      <c r="P5" s="1309"/>
      <c r="Q5" s="1310"/>
      <c r="R5" s="1310"/>
      <c r="S5" s="1310"/>
      <c r="T5" s="1310"/>
      <c r="U5" s="1310"/>
      <c r="V5" s="1310"/>
      <c r="W5" s="1310"/>
      <c r="X5" s="1310"/>
      <c r="Y5" s="1310"/>
      <c r="Z5" s="1310"/>
      <c r="AA5" s="1310"/>
      <c r="AB5" s="1310"/>
    </row>
    <row r="6" spans="1:28" ht="7.5" customHeight="1">
      <c r="A6" s="1307"/>
      <c r="B6" s="1280"/>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c r="AB6" s="1307"/>
    </row>
    <row r="7" spans="1:28" ht="18.75" customHeight="1">
      <c r="A7" s="1307"/>
      <c r="B7" s="1287"/>
      <c r="C7" s="1288"/>
      <c r="D7" s="1288"/>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9"/>
    </row>
    <row r="8" spans="1:28" ht="18.75" customHeight="1">
      <c r="A8" s="1307"/>
      <c r="B8" s="1312"/>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98"/>
    </row>
    <row r="9" spans="1:28" ht="18.75" customHeight="1">
      <c r="A9" s="1307"/>
      <c r="B9" s="1312"/>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98"/>
    </row>
    <row r="10" spans="1:28" ht="18.75" customHeight="1">
      <c r="A10" s="1307"/>
      <c r="B10" s="4264" t="s">
        <v>1296</v>
      </c>
      <c r="C10" s="4265"/>
      <c r="D10" s="4265"/>
      <c r="E10" s="4265"/>
      <c r="F10" s="4265"/>
      <c r="G10" s="4265"/>
      <c r="H10" s="4265"/>
      <c r="I10" s="4265"/>
      <c r="J10" s="4265"/>
      <c r="K10" s="4265"/>
      <c r="L10" s="4265"/>
      <c r="M10" s="4265"/>
      <c r="N10" s="4265"/>
      <c r="O10" s="4265"/>
      <c r="P10" s="4265"/>
      <c r="Q10" s="4265"/>
      <c r="R10" s="4265"/>
      <c r="S10" s="4265"/>
      <c r="T10" s="4265"/>
      <c r="U10" s="4265"/>
      <c r="V10" s="4265"/>
      <c r="W10" s="4265"/>
      <c r="X10" s="4265"/>
      <c r="Y10" s="4265"/>
      <c r="Z10" s="4265"/>
      <c r="AA10" s="4265"/>
      <c r="AB10" s="4266"/>
    </row>
    <row r="11" spans="1:28" ht="18.75" customHeight="1">
      <c r="A11" s="1307"/>
      <c r="B11" s="1300"/>
      <c r="C11" s="1297"/>
      <c r="D11" s="1297"/>
      <c r="E11" s="1297"/>
      <c r="F11" s="1297"/>
      <c r="G11" s="1297"/>
      <c r="H11" s="1301"/>
      <c r="I11" s="1301"/>
      <c r="J11" s="1301"/>
      <c r="K11" s="1301"/>
      <c r="L11" s="1301"/>
      <c r="M11" s="1301"/>
      <c r="N11" s="1301"/>
      <c r="O11" s="1301"/>
      <c r="P11" s="1301"/>
      <c r="Q11" s="1301"/>
      <c r="R11" s="1301"/>
      <c r="S11" s="1301"/>
      <c r="T11" s="1301"/>
      <c r="U11" s="1301"/>
      <c r="V11" s="1301"/>
      <c r="W11" s="1301"/>
      <c r="X11" s="1301"/>
      <c r="Y11" s="1301"/>
      <c r="Z11" s="1301"/>
      <c r="AA11" s="1301"/>
      <c r="AB11" s="1302"/>
    </row>
    <row r="12" spans="1:28" ht="18.75" customHeight="1">
      <c r="A12" s="1307"/>
      <c r="B12" s="4264" t="s">
        <v>1269</v>
      </c>
      <c r="C12" s="4265"/>
      <c r="D12" s="4265"/>
      <c r="E12" s="4265"/>
      <c r="F12" s="4265"/>
      <c r="G12" s="4265"/>
      <c r="H12" s="4265"/>
      <c r="I12" s="4265"/>
      <c r="J12" s="4265"/>
      <c r="K12" s="4265"/>
      <c r="L12" s="4265"/>
      <c r="M12" s="4265"/>
      <c r="N12" s="4265"/>
      <c r="O12" s="4265"/>
      <c r="P12" s="4265"/>
      <c r="Q12" s="4265"/>
      <c r="R12" s="4265"/>
      <c r="S12" s="4265"/>
      <c r="T12" s="4265"/>
      <c r="U12" s="4265"/>
      <c r="V12" s="4265"/>
      <c r="W12" s="4265"/>
      <c r="X12" s="4265"/>
      <c r="Y12" s="4265"/>
      <c r="Z12" s="4265"/>
      <c r="AA12" s="4265"/>
      <c r="AB12" s="4266"/>
    </row>
    <row r="13" spans="1:28" ht="18.75" customHeight="1">
      <c r="A13" s="1307"/>
      <c r="B13" s="4264" t="s">
        <v>1270</v>
      </c>
      <c r="C13" s="4265"/>
      <c r="D13" s="4265"/>
      <c r="E13" s="4265"/>
      <c r="F13" s="4265"/>
      <c r="G13" s="4265"/>
      <c r="H13" s="4265"/>
      <c r="I13" s="4265"/>
      <c r="J13" s="4265"/>
      <c r="K13" s="4265"/>
      <c r="L13" s="4265"/>
      <c r="M13" s="4265"/>
      <c r="N13" s="4265"/>
      <c r="O13" s="4265"/>
      <c r="P13" s="4265"/>
      <c r="Q13" s="4265"/>
      <c r="R13" s="4265"/>
      <c r="S13" s="4265"/>
      <c r="T13" s="4265"/>
      <c r="U13" s="4265"/>
      <c r="V13" s="4265"/>
      <c r="W13" s="4265"/>
      <c r="X13" s="4265"/>
      <c r="Y13" s="4265"/>
      <c r="Z13" s="4265"/>
      <c r="AA13" s="4265"/>
      <c r="AB13" s="4266"/>
    </row>
    <row r="14" spans="1:28" s="636" customFormat="1" ht="18.75" customHeight="1">
      <c r="A14" s="1284"/>
      <c r="B14" s="1312"/>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98"/>
    </row>
    <row r="15" spans="1:28" ht="18.75" customHeight="1">
      <c r="A15" s="1307"/>
      <c r="B15" s="1312"/>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98"/>
    </row>
    <row r="16" spans="1:28" ht="18.75" customHeight="1">
      <c r="A16" s="1307"/>
      <c r="B16" s="1312"/>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98"/>
    </row>
    <row r="17" spans="1:28" ht="18.75" customHeight="1">
      <c r="A17" s="1307"/>
      <c r="B17" s="1312"/>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98"/>
    </row>
    <row r="18" spans="1:28" ht="18.75" customHeight="1">
      <c r="A18" s="1307"/>
      <c r="B18" s="1312"/>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98"/>
    </row>
    <row r="19" spans="1:28" ht="18.75" customHeight="1">
      <c r="A19" s="1307"/>
      <c r="B19" s="1312"/>
      <c r="C19" s="1284"/>
      <c r="D19" s="1284"/>
      <c r="E19" s="1284"/>
      <c r="F19" s="1284"/>
      <c r="G19" s="1284"/>
      <c r="H19" s="1284"/>
      <c r="I19" s="1284"/>
      <c r="J19" s="1284"/>
      <c r="K19" s="1284"/>
      <c r="L19" s="1284"/>
      <c r="M19" s="1284"/>
      <c r="N19" s="1284"/>
      <c r="O19" s="1284"/>
      <c r="P19" s="1284"/>
      <c r="Q19" s="1284"/>
      <c r="R19" s="1284"/>
      <c r="S19" s="1284"/>
      <c r="T19" s="1284"/>
      <c r="U19" s="1284"/>
      <c r="V19" s="1284"/>
      <c r="W19" s="1284"/>
      <c r="X19" s="1284"/>
      <c r="Y19" s="1284"/>
      <c r="Z19" s="1284"/>
      <c r="AA19" s="1284"/>
      <c r="AB19" s="1298"/>
    </row>
    <row r="20" spans="1:28" ht="18.75" customHeight="1">
      <c r="A20" s="1307"/>
      <c r="B20" s="1312"/>
      <c r="C20" s="1284"/>
      <c r="D20" s="1284"/>
      <c r="E20" s="1284"/>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4"/>
      <c r="AB20" s="1298"/>
    </row>
    <row r="21" spans="1:28" s="636" customFormat="1" ht="18.75" customHeight="1">
      <c r="A21" s="1284"/>
      <c r="B21" s="1312"/>
      <c r="C21" s="1284"/>
      <c r="D21" s="1284"/>
      <c r="E21" s="1284"/>
      <c r="F21" s="1284"/>
      <c r="G21" s="1284"/>
      <c r="H21" s="1284"/>
      <c r="I21" s="1284"/>
      <c r="J21" s="4274"/>
      <c r="K21" s="4274"/>
      <c r="L21" s="4274"/>
      <c r="M21" s="4274"/>
      <c r="N21" s="1284"/>
      <c r="O21" s="1313"/>
      <c r="P21" s="1284"/>
      <c r="Q21" s="1284"/>
      <c r="R21" s="1284"/>
      <c r="S21" s="1284"/>
      <c r="T21" s="1284"/>
      <c r="U21" s="4274"/>
      <c r="V21" s="4274"/>
      <c r="W21" s="4274"/>
      <c r="X21" s="4274"/>
      <c r="Y21" s="4274"/>
      <c r="Z21" s="4274"/>
      <c r="AA21" s="1284"/>
      <c r="AB21" s="1314"/>
    </row>
    <row r="22" spans="1:28" s="636" customFormat="1" ht="18.75" customHeight="1">
      <c r="A22" s="1284"/>
      <c r="B22" s="1312"/>
      <c r="C22" s="1284"/>
      <c r="D22" s="1284"/>
      <c r="E22" s="1284"/>
      <c r="F22" s="1284"/>
      <c r="G22" s="1284"/>
      <c r="H22" s="1284"/>
      <c r="I22" s="1284"/>
      <c r="J22" s="1284"/>
      <c r="K22" s="1284"/>
      <c r="L22" s="1284"/>
      <c r="M22" s="4265"/>
      <c r="N22" s="4265"/>
      <c r="O22" s="4265"/>
      <c r="P22" s="1284"/>
      <c r="Q22" s="1284"/>
      <c r="R22" s="1284"/>
      <c r="S22" s="1284"/>
      <c r="T22" s="1284"/>
      <c r="U22" s="1284"/>
      <c r="V22" s="1284"/>
      <c r="W22" s="1284"/>
      <c r="X22" s="1284"/>
      <c r="Y22" s="1284"/>
      <c r="Z22" s="4265"/>
      <c r="AA22" s="4265"/>
      <c r="AB22" s="4266"/>
    </row>
    <row r="23" spans="1:28" ht="18.75" customHeight="1">
      <c r="A23" s="1307"/>
      <c r="B23" s="1312"/>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98"/>
    </row>
    <row r="24" spans="1:28" ht="18.75" customHeight="1">
      <c r="A24" s="1307"/>
      <c r="B24" s="1312"/>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98"/>
    </row>
    <row r="25" spans="1:28" ht="18.75" customHeight="1">
      <c r="A25" s="1307"/>
      <c r="B25" s="1312"/>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98"/>
    </row>
    <row r="26" spans="1:28" ht="18.75" customHeight="1">
      <c r="A26" s="1307"/>
      <c r="B26" s="1312"/>
      <c r="C26" s="1284"/>
      <c r="D26" s="1284"/>
      <c r="E26" s="1284"/>
      <c r="F26" s="1284"/>
      <c r="G26" s="1284"/>
      <c r="H26" s="1284"/>
      <c r="I26" s="1284"/>
      <c r="J26" s="1284"/>
      <c r="K26" s="1284"/>
      <c r="L26" s="1284"/>
      <c r="M26" s="1284"/>
      <c r="N26" s="1284"/>
      <c r="O26" s="1284"/>
      <c r="P26" s="1284"/>
      <c r="Q26" s="1284"/>
      <c r="R26" s="1284"/>
      <c r="S26" s="1284"/>
      <c r="T26" s="1284"/>
      <c r="U26" s="1284"/>
      <c r="V26" s="1284"/>
      <c r="W26" s="1284"/>
      <c r="X26" s="1284"/>
      <c r="Y26" s="1284"/>
      <c r="Z26" s="1284"/>
      <c r="AA26" s="1284"/>
      <c r="AB26" s="1298"/>
    </row>
    <row r="27" spans="1:28" ht="18.75" customHeight="1">
      <c r="A27" s="1307"/>
      <c r="B27" s="1312"/>
      <c r="C27" s="1284"/>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98"/>
    </row>
    <row r="28" spans="1:28" ht="18.75" customHeight="1">
      <c r="A28" s="1307"/>
      <c r="B28" s="1296"/>
      <c r="C28" s="1297"/>
      <c r="D28" s="1297"/>
      <c r="E28" s="1297"/>
      <c r="F28" s="1297"/>
      <c r="G28" s="1297"/>
      <c r="H28" s="1284"/>
      <c r="I28" s="1284"/>
      <c r="J28" s="1284"/>
      <c r="K28" s="1284"/>
      <c r="L28" s="1284"/>
      <c r="M28" s="1284"/>
      <c r="N28" s="1284"/>
      <c r="O28" s="1284"/>
      <c r="P28" s="1284"/>
      <c r="Q28" s="1284"/>
      <c r="R28" s="1284"/>
      <c r="S28" s="1284"/>
      <c r="T28" s="1284"/>
      <c r="U28" s="1284"/>
      <c r="V28" s="1284"/>
      <c r="W28" s="1284"/>
      <c r="X28" s="1284"/>
      <c r="Y28" s="1284"/>
      <c r="Z28" s="1284"/>
      <c r="AA28" s="1284"/>
      <c r="AB28" s="1298"/>
    </row>
    <row r="29" spans="1:28" ht="18.75" customHeight="1">
      <c r="A29" s="1307"/>
      <c r="B29" s="1296"/>
      <c r="C29" s="1297"/>
      <c r="D29" s="1297"/>
      <c r="E29" s="1297"/>
      <c r="F29" s="1297"/>
      <c r="G29" s="1297"/>
      <c r="H29" s="1284"/>
      <c r="I29" s="1284"/>
      <c r="J29" s="1284"/>
      <c r="K29" s="1284"/>
      <c r="L29" s="1284"/>
      <c r="M29" s="1284"/>
      <c r="N29" s="1284"/>
      <c r="O29" s="1299"/>
      <c r="P29" s="1299"/>
      <c r="Q29" s="1284"/>
      <c r="R29" s="1284"/>
      <c r="S29" s="1284"/>
      <c r="T29" s="1284"/>
      <c r="U29" s="1284"/>
      <c r="V29" s="1284"/>
      <c r="W29" s="1284"/>
      <c r="X29" s="1284"/>
      <c r="Y29" s="1284"/>
      <c r="Z29" s="1284"/>
      <c r="AA29" s="1284"/>
      <c r="AB29" s="1298"/>
    </row>
    <row r="30" spans="1:28" ht="18.75" customHeight="1">
      <c r="A30" s="1307"/>
      <c r="B30" s="1312"/>
      <c r="C30" s="1284"/>
      <c r="D30" s="1284"/>
      <c r="E30" s="1284"/>
      <c r="F30" s="1284"/>
      <c r="G30" s="1284"/>
      <c r="H30" s="1284"/>
      <c r="I30" s="1284"/>
      <c r="J30" s="1284"/>
      <c r="K30" s="1284"/>
      <c r="L30" s="1284"/>
      <c r="M30" s="1284"/>
      <c r="N30" s="1284"/>
      <c r="O30" s="1284"/>
      <c r="P30" s="1284"/>
      <c r="Q30" s="1284"/>
      <c r="R30" s="1284"/>
      <c r="S30" s="1284"/>
      <c r="T30" s="1284"/>
      <c r="U30" s="1284"/>
      <c r="V30" s="1284"/>
      <c r="W30" s="1284"/>
      <c r="X30" s="1284"/>
      <c r="Y30" s="1284"/>
      <c r="Z30" s="1284"/>
      <c r="AA30" s="1284"/>
      <c r="AB30" s="1298"/>
    </row>
    <row r="31" spans="1:28" ht="18.75" customHeight="1">
      <c r="A31" s="1307"/>
      <c r="B31" s="1300"/>
      <c r="C31" s="1297"/>
      <c r="D31" s="1297"/>
      <c r="E31" s="1297"/>
      <c r="F31" s="1297"/>
      <c r="G31" s="1297"/>
      <c r="H31" s="1301"/>
      <c r="I31" s="1301"/>
      <c r="J31" s="1301"/>
      <c r="K31" s="1301"/>
      <c r="L31" s="1301"/>
      <c r="M31" s="1301"/>
      <c r="N31" s="1301"/>
      <c r="O31" s="1301"/>
      <c r="P31" s="1301"/>
      <c r="Q31" s="1301"/>
      <c r="R31" s="1301"/>
      <c r="S31" s="1301"/>
      <c r="T31" s="1301"/>
      <c r="U31" s="1301"/>
      <c r="V31" s="1301"/>
      <c r="W31" s="1301"/>
      <c r="X31" s="1301"/>
      <c r="Y31" s="1301"/>
      <c r="Z31" s="1301"/>
      <c r="AA31" s="1301"/>
      <c r="AB31" s="1302"/>
    </row>
    <row r="32" spans="1:28" ht="18.75" customHeight="1">
      <c r="A32" s="1307"/>
      <c r="B32" s="1312"/>
      <c r="C32" s="1284"/>
      <c r="D32" s="1284"/>
      <c r="E32" s="1284"/>
      <c r="F32" s="1284"/>
      <c r="G32" s="1284"/>
      <c r="H32" s="1284"/>
      <c r="I32" s="1284"/>
      <c r="J32" s="1284"/>
      <c r="K32" s="1284"/>
      <c r="L32" s="1284"/>
      <c r="M32" s="1284"/>
      <c r="N32" s="1284"/>
      <c r="O32" s="1284"/>
      <c r="P32" s="1284"/>
      <c r="Q32" s="1284"/>
      <c r="R32" s="1284"/>
      <c r="S32" s="1284"/>
      <c r="T32" s="1284"/>
      <c r="U32" s="1284"/>
      <c r="V32" s="1284"/>
      <c r="W32" s="1284"/>
      <c r="X32" s="1284"/>
      <c r="Y32" s="1284"/>
      <c r="Z32" s="1284"/>
      <c r="AA32" s="1284"/>
      <c r="AB32" s="1298"/>
    </row>
    <row r="33" spans="1:28" ht="18.75" customHeight="1">
      <c r="A33" s="1307"/>
      <c r="B33" s="1312"/>
      <c r="C33" s="1284"/>
      <c r="D33" s="1284"/>
      <c r="E33" s="1284"/>
      <c r="F33" s="1284"/>
      <c r="G33" s="1284"/>
      <c r="H33" s="1284"/>
      <c r="I33" s="1284"/>
      <c r="J33" s="1284"/>
      <c r="K33" s="1284"/>
      <c r="L33" s="1284"/>
      <c r="M33" s="1284"/>
      <c r="N33" s="1284"/>
      <c r="O33" s="1284"/>
      <c r="P33" s="1284"/>
      <c r="Q33" s="1284"/>
      <c r="R33" s="1284"/>
      <c r="S33" s="1284"/>
      <c r="T33" s="1284"/>
      <c r="U33" s="1284"/>
      <c r="V33" s="1284"/>
      <c r="W33" s="1284"/>
      <c r="X33" s="1284"/>
      <c r="Y33" s="1284"/>
      <c r="Z33" s="1284"/>
      <c r="AA33" s="1284"/>
      <c r="AB33" s="1298"/>
    </row>
    <row r="34" spans="1:28" ht="18.75" customHeight="1">
      <c r="A34" s="1307"/>
      <c r="B34" s="1300"/>
      <c r="C34" s="1299"/>
      <c r="D34" s="1301"/>
      <c r="E34" s="1301"/>
      <c r="F34" s="1301"/>
      <c r="G34" s="1301"/>
      <c r="H34" s="1301"/>
      <c r="I34" s="1301"/>
      <c r="J34" s="1301"/>
      <c r="K34" s="1301"/>
      <c r="L34" s="1301"/>
      <c r="M34" s="1301"/>
      <c r="N34" s="1301"/>
      <c r="O34" s="1301"/>
      <c r="P34" s="1301"/>
      <c r="Q34" s="1301"/>
      <c r="R34" s="1301"/>
      <c r="S34" s="1301"/>
      <c r="T34" s="1301"/>
      <c r="U34" s="1301"/>
      <c r="V34" s="1301"/>
      <c r="W34" s="1301"/>
      <c r="X34" s="1301"/>
      <c r="Y34" s="1301"/>
      <c r="Z34" s="1301"/>
      <c r="AA34" s="1301"/>
      <c r="AB34" s="1302"/>
    </row>
    <row r="35" spans="1:28" ht="18.75" customHeight="1">
      <c r="A35" s="1307"/>
      <c r="B35" s="1300"/>
      <c r="C35" s="1299"/>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2"/>
    </row>
    <row r="36" spans="1:28" ht="18.75" customHeight="1">
      <c r="A36" s="1307"/>
      <c r="B36" s="1300"/>
      <c r="C36" s="1299"/>
      <c r="D36" s="1301"/>
      <c r="E36" s="1301"/>
      <c r="F36" s="1301"/>
      <c r="G36" s="1301"/>
      <c r="H36" s="1301"/>
      <c r="I36" s="1301"/>
      <c r="J36" s="1301"/>
      <c r="K36" s="1301"/>
      <c r="L36" s="1301"/>
      <c r="M36" s="1301"/>
      <c r="N36" s="1301"/>
      <c r="O36" s="1301"/>
      <c r="P36" s="1301"/>
      <c r="Q36" s="1301"/>
      <c r="R36" s="1301"/>
      <c r="S36" s="1301"/>
      <c r="T36" s="1301"/>
      <c r="U36" s="1301"/>
      <c r="V36" s="1301"/>
      <c r="W36" s="1301"/>
      <c r="X36" s="1301"/>
      <c r="Y36" s="1301"/>
      <c r="Z36" s="1301"/>
      <c r="AA36" s="1301"/>
      <c r="AB36" s="1302"/>
    </row>
    <row r="37" spans="1:28" ht="18.75" customHeight="1">
      <c r="A37" s="1307"/>
      <c r="B37" s="1300"/>
      <c r="C37" s="1299"/>
      <c r="D37" s="1301"/>
      <c r="E37" s="1301"/>
      <c r="F37" s="1301"/>
      <c r="G37" s="1301"/>
      <c r="H37" s="1301"/>
      <c r="I37" s="1301"/>
      <c r="J37" s="1301"/>
      <c r="K37" s="1301"/>
      <c r="L37" s="1301"/>
      <c r="M37" s="1301"/>
      <c r="N37" s="1301"/>
      <c r="O37" s="1301"/>
      <c r="P37" s="1301"/>
      <c r="Q37" s="1301"/>
      <c r="R37" s="1301"/>
      <c r="S37" s="1301"/>
      <c r="T37" s="1301"/>
      <c r="U37" s="1301"/>
      <c r="V37" s="1301"/>
      <c r="W37" s="1301"/>
      <c r="X37" s="1301"/>
      <c r="Y37" s="1301"/>
      <c r="Z37" s="1301"/>
      <c r="AA37" s="1301"/>
      <c r="AB37" s="1302"/>
    </row>
    <row r="38" spans="1:28" ht="18.75" customHeight="1">
      <c r="A38" s="1307"/>
      <c r="B38" s="1300"/>
      <c r="C38" s="1299"/>
      <c r="D38" s="1301"/>
      <c r="E38" s="1301"/>
      <c r="F38" s="1301"/>
      <c r="G38" s="1301"/>
      <c r="H38" s="1301"/>
      <c r="I38" s="1301"/>
      <c r="J38" s="1301"/>
      <c r="K38" s="1301"/>
      <c r="L38" s="1301"/>
      <c r="M38" s="1301"/>
      <c r="N38" s="1301"/>
      <c r="O38" s="1301"/>
      <c r="P38" s="1301"/>
      <c r="Q38" s="1301"/>
      <c r="R38" s="1301"/>
      <c r="S38" s="1301"/>
      <c r="T38" s="1301"/>
      <c r="U38" s="1301"/>
      <c r="V38" s="1301"/>
      <c r="W38" s="1301"/>
      <c r="X38" s="1301"/>
      <c r="Y38" s="1301"/>
      <c r="Z38" s="1301"/>
      <c r="AA38" s="1301"/>
      <c r="AB38" s="1302"/>
    </row>
    <row r="39" spans="1:28" ht="18.75" customHeight="1">
      <c r="A39" s="1307"/>
      <c r="B39" s="1300"/>
      <c r="C39" s="1299"/>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1301"/>
      <c r="Z39" s="1301"/>
      <c r="AA39" s="1301"/>
      <c r="AB39" s="1302"/>
    </row>
    <row r="40" spans="1:28" ht="18.75" customHeight="1">
      <c r="A40" s="1307"/>
      <c r="B40" s="1300"/>
      <c r="C40" s="1299"/>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2"/>
    </row>
    <row r="41" spans="1:28" ht="18.75" customHeight="1">
      <c r="A41" s="1307"/>
      <c r="B41" s="1303"/>
      <c r="C41" s="1304"/>
      <c r="D41" s="1305"/>
      <c r="E41" s="1305"/>
      <c r="F41" s="1305"/>
      <c r="G41" s="1305"/>
      <c r="H41" s="1305"/>
      <c r="I41" s="1305"/>
      <c r="J41" s="1305"/>
      <c r="K41" s="1305"/>
      <c r="L41" s="1305"/>
      <c r="M41" s="1305"/>
      <c r="N41" s="1305"/>
      <c r="O41" s="1305"/>
      <c r="P41" s="1305"/>
      <c r="Q41" s="1305"/>
      <c r="R41" s="1305"/>
      <c r="S41" s="1305"/>
      <c r="T41" s="1305"/>
      <c r="U41" s="1305"/>
      <c r="V41" s="1305"/>
      <c r="W41" s="1305"/>
      <c r="X41" s="1305"/>
      <c r="Y41" s="1305"/>
      <c r="Z41" s="1305"/>
      <c r="AA41" s="1305"/>
      <c r="AB41" s="1306"/>
    </row>
    <row r="42" spans="1:28" ht="15.75" customHeight="1">
      <c r="B42" s="637"/>
    </row>
  </sheetData>
  <mergeCells count="8">
    <mergeCell ref="M22:O22"/>
    <mergeCell ref="Z22:AB22"/>
    <mergeCell ref="B3:AB3"/>
    <mergeCell ref="B10:AB10"/>
    <mergeCell ref="B12:AB12"/>
    <mergeCell ref="B13:AB13"/>
    <mergeCell ref="J21:M21"/>
    <mergeCell ref="U21:Z21"/>
  </mergeCells>
  <phoneticPr fontId="14"/>
  <pageMargins left="0.75" right="0.75" top="0.68" bottom="0.63" header="0.51200000000000001" footer="0.51200000000000001"/>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view="pageBreakPreview" topLeftCell="A7" zoomScaleNormal="95" zoomScaleSheetLayoutView="100" workbookViewId="0">
      <selection activeCell="S20" sqref="S20"/>
    </sheetView>
  </sheetViews>
  <sheetFormatPr defaultColWidth="9" defaultRowHeight="10.8"/>
  <cols>
    <col min="1" max="1" width="2.6640625" style="56" customWidth="1"/>
    <col min="2" max="9" width="4.88671875" style="56" customWidth="1"/>
    <col min="10" max="15" width="3.33203125" style="56" customWidth="1"/>
    <col min="16" max="17" width="5.88671875" style="56" customWidth="1"/>
    <col min="18" max="19" width="4.88671875" style="56" customWidth="1"/>
    <col min="20" max="20" width="2.6640625" style="56" customWidth="1"/>
    <col min="21" max="16384" width="9" style="56"/>
  </cols>
  <sheetData>
    <row r="1" spans="1:20" ht="13.2">
      <c r="A1" s="116" t="s">
        <v>195</v>
      </c>
    </row>
    <row r="2" spans="1:20" s="642" customFormat="1" ht="13.2">
      <c r="A2" s="1318"/>
      <c r="B2" s="1318"/>
      <c r="C2" s="1318"/>
      <c r="D2" s="1318"/>
      <c r="E2" s="1318"/>
      <c r="F2" s="1318"/>
      <c r="G2" s="1318"/>
      <c r="H2" s="1318"/>
      <c r="I2" s="1318"/>
      <c r="J2" s="1318"/>
      <c r="K2" s="1318"/>
      <c r="L2" s="1318"/>
      <c r="M2" s="1318"/>
      <c r="N2" s="1318"/>
      <c r="O2" s="1318"/>
      <c r="P2" s="1318"/>
      <c r="Q2" s="1318"/>
      <c r="R2" s="1318"/>
      <c r="S2" s="1318"/>
      <c r="T2" s="1318"/>
    </row>
    <row r="3" spans="1:20" s="642" customFormat="1" ht="20.100000000000001" customHeight="1">
      <c r="A3" s="1318"/>
      <c r="B3" s="1319"/>
      <c r="C3" s="1319"/>
      <c r="D3" s="1320"/>
      <c r="E3" s="1320"/>
      <c r="F3" s="1320"/>
      <c r="G3" s="1321"/>
      <c r="H3" s="1319"/>
      <c r="I3" s="1319"/>
      <c r="J3" s="4282" t="s">
        <v>1911</v>
      </c>
      <c r="K3" s="4282"/>
      <c r="L3" s="4282"/>
      <c r="M3" s="4282" t="s">
        <v>1912</v>
      </c>
      <c r="N3" s="4282"/>
      <c r="O3" s="4282"/>
      <c r="P3" s="4306" t="s">
        <v>1910</v>
      </c>
      <c r="Q3" s="4306"/>
      <c r="R3" s="4275" t="s">
        <v>1313</v>
      </c>
      <c r="S3" s="4276"/>
      <c r="T3" s="4277"/>
    </row>
    <row r="4" spans="1:20" s="642" customFormat="1" ht="20.100000000000001" customHeight="1">
      <c r="A4" s="1318"/>
      <c r="B4" s="1319"/>
      <c r="C4" s="1319"/>
      <c r="D4" s="1320"/>
      <c r="E4" s="1320"/>
      <c r="F4" s="1320"/>
      <c r="G4" s="1319"/>
      <c r="H4" s="1319"/>
      <c r="I4" s="1319"/>
      <c r="J4" s="4282"/>
      <c r="K4" s="4282"/>
      <c r="L4" s="4282"/>
      <c r="M4" s="4282"/>
      <c r="N4" s="4282"/>
      <c r="O4" s="4282"/>
      <c r="P4" s="4306"/>
      <c r="Q4" s="4306"/>
      <c r="R4" s="4275"/>
      <c r="S4" s="4276"/>
      <c r="T4" s="4277"/>
    </row>
    <row r="5" spans="1:20" s="642" customFormat="1" ht="20.100000000000001" customHeight="1">
      <c r="A5" s="1318"/>
      <c r="B5" s="1319"/>
      <c r="C5" s="1319"/>
      <c r="D5" s="1320"/>
      <c r="E5" s="1320"/>
      <c r="F5" s="1320"/>
      <c r="G5" s="1319"/>
      <c r="H5" s="1319"/>
      <c r="I5" s="1319"/>
      <c r="J5" s="4282"/>
      <c r="K5" s="4282"/>
      <c r="L5" s="4282"/>
      <c r="M5" s="4282"/>
      <c r="N5" s="4282"/>
      <c r="O5" s="4282"/>
      <c r="P5" s="4306"/>
      <c r="Q5" s="4306"/>
      <c r="R5" s="4275"/>
      <c r="S5" s="4276"/>
      <c r="T5" s="4277"/>
    </row>
    <row r="6" spans="1:20" s="642" customFormat="1" ht="15" customHeight="1" thickBot="1">
      <c r="A6" s="1318"/>
      <c r="B6" s="1318"/>
      <c r="C6" s="1318"/>
      <c r="D6" s="1318"/>
      <c r="E6" s="1318"/>
      <c r="F6" s="1318"/>
      <c r="G6" s="1318"/>
      <c r="H6" s="1318"/>
      <c r="I6" s="1318"/>
      <c r="J6" s="1318"/>
      <c r="K6" s="1318"/>
      <c r="L6" s="1318"/>
      <c r="M6" s="1318"/>
      <c r="N6" s="1318"/>
      <c r="O6" s="1318"/>
      <c r="P6" s="1318"/>
      <c r="Q6" s="1318"/>
      <c r="R6" s="1318"/>
      <c r="S6" s="1318"/>
      <c r="T6" s="1318"/>
    </row>
    <row r="7" spans="1:20">
      <c r="A7" s="4295"/>
      <c r="B7" s="4296"/>
      <c r="C7" s="4296"/>
      <c r="D7" s="4296"/>
      <c r="E7" s="4296"/>
      <c r="F7" s="4296"/>
      <c r="G7" s="4296"/>
      <c r="H7" s="4296"/>
      <c r="I7" s="4296"/>
      <c r="J7" s="4296"/>
      <c r="K7" s="4296"/>
      <c r="L7" s="4296"/>
      <c r="M7" s="4296"/>
      <c r="N7" s="4296"/>
      <c r="O7" s="4296"/>
      <c r="P7" s="4296"/>
      <c r="Q7" s="4296"/>
      <c r="R7" s="4296"/>
      <c r="S7" s="4296"/>
      <c r="T7" s="4297"/>
    </row>
    <row r="8" spans="1:20" s="61" customFormat="1" ht="21">
      <c r="A8" s="57" t="s">
        <v>196</v>
      </c>
      <c r="B8" s="58"/>
      <c r="C8" s="58"/>
      <c r="D8" s="59"/>
      <c r="E8" s="58"/>
      <c r="F8" s="58"/>
      <c r="G8" s="58"/>
      <c r="H8" s="58"/>
      <c r="I8" s="58"/>
      <c r="J8" s="58"/>
      <c r="K8" s="58"/>
      <c r="L8" s="58"/>
      <c r="M8" s="58"/>
      <c r="N8" s="58"/>
      <c r="O8" s="58"/>
      <c r="P8" s="58"/>
      <c r="Q8" s="58"/>
      <c r="R8" s="58"/>
      <c r="S8" s="58"/>
      <c r="T8" s="60"/>
    </row>
    <row r="9" spans="1:20">
      <c r="A9" s="4298"/>
      <c r="B9" s="4299"/>
      <c r="C9" s="4299"/>
      <c r="D9" s="4299"/>
      <c r="E9" s="4299"/>
      <c r="F9" s="4299"/>
      <c r="G9" s="4299"/>
      <c r="H9" s="4299"/>
      <c r="I9" s="4299"/>
      <c r="J9" s="4299"/>
      <c r="K9" s="4299"/>
      <c r="L9" s="4299"/>
      <c r="M9" s="4299"/>
      <c r="N9" s="4299"/>
      <c r="O9" s="4299"/>
      <c r="P9" s="4299"/>
      <c r="Q9" s="4299"/>
      <c r="R9" s="4299"/>
      <c r="S9" s="4299"/>
      <c r="T9" s="4300"/>
    </row>
    <row r="10" spans="1:20" ht="11.25" customHeight="1">
      <c r="A10" s="62"/>
      <c r="B10" s="63"/>
      <c r="C10" s="63"/>
      <c r="D10" s="63"/>
      <c r="E10" s="63"/>
      <c r="F10" s="63"/>
      <c r="G10" s="63"/>
      <c r="H10" s="63"/>
      <c r="I10" s="63"/>
      <c r="J10" s="63"/>
      <c r="K10" s="63"/>
      <c r="L10" s="63"/>
      <c r="M10" s="63"/>
      <c r="N10" s="63"/>
      <c r="O10" s="63"/>
      <c r="P10" s="63"/>
      <c r="Q10" s="63"/>
      <c r="R10" s="63"/>
      <c r="S10" s="63"/>
      <c r="T10" s="64"/>
    </row>
    <row r="11" spans="1:20" ht="20.100000000000001" customHeight="1">
      <c r="A11" s="65" t="s">
        <v>197</v>
      </c>
      <c r="B11" s="66"/>
      <c r="C11" s="66"/>
      <c r="D11" s="67"/>
      <c r="E11" s="4283" t="s">
        <v>198</v>
      </c>
      <c r="F11" s="4284"/>
      <c r="G11" s="4284"/>
      <c r="H11" s="4284"/>
      <c r="I11" s="4285"/>
      <c r="J11" s="165"/>
      <c r="K11" s="165"/>
      <c r="L11" s="165"/>
      <c r="M11" s="165"/>
      <c r="N11" s="165"/>
      <c r="O11" s="165"/>
      <c r="P11" s="165"/>
      <c r="Q11" s="165"/>
      <c r="R11" s="165"/>
      <c r="S11" s="165"/>
      <c r="T11" s="64"/>
    </row>
    <row r="12" spans="1:20" ht="13.5" customHeight="1">
      <c r="A12" s="62"/>
      <c r="B12" s="63"/>
      <c r="C12" s="63"/>
      <c r="D12" s="63"/>
      <c r="E12" s="165"/>
      <c r="F12" s="165"/>
      <c r="G12" s="165"/>
      <c r="H12" s="165"/>
      <c r="I12" s="165"/>
      <c r="J12" s="165"/>
      <c r="K12" s="165"/>
      <c r="L12" s="165"/>
      <c r="M12" s="165"/>
      <c r="N12" s="165"/>
      <c r="O12" s="165"/>
      <c r="P12" s="165"/>
      <c r="Q12" s="165"/>
      <c r="R12" s="165"/>
      <c r="S12" s="165"/>
      <c r="T12" s="68" t="s">
        <v>346</v>
      </c>
    </row>
    <row r="13" spans="1:20">
      <c r="A13" s="1251"/>
      <c r="B13" s="4299"/>
      <c r="C13" s="4299"/>
      <c r="D13" s="4299"/>
      <c r="E13" s="4299"/>
      <c r="F13" s="4299"/>
      <c r="G13" s="4299"/>
      <c r="H13" s="4299"/>
      <c r="I13" s="4299"/>
      <c r="J13" s="4299"/>
      <c r="K13" s="4299"/>
      <c r="L13" s="4299"/>
      <c r="M13" s="4299"/>
      <c r="N13" s="4299"/>
      <c r="O13" s="4299"/>
      <c r="P13" s="4299"/>
      <c r="Q13" s="4299"/>
      <c r="R13" s="1250"/>
      <c r="S13" s="1250"/>
      <c r="T13" s="64"/>
    </row>
    <row r="14" spans="1:20" ht="20.100000000000001" customHeight="1">
      <c r="A14" s="65" t="s">
        <v>259</v>
      </c>
      <c r="B14" s="66"/>
      <c r="C14" s="67"/>
      <c r="D14" s="4286" t="s">
        <v>623</v>
      </c>
      <c r="E14" s="4287"/>
      <c r="F14" s="4287"/>
      <c r="G14" s="4287"/>
      <c r="H14" s="4287"/>
      <c r="I14" s="4287"/>
      <c r="J14" s="4287"/>
      <c r="K14" s="4287"/>
      <c r="L14" s="4287"/>
      <c r="M14" s="4287"/>
      <c r="N14" s="4287"/>
      <c r="O14" s="4288"/>
      <c r="P14" s="4314" t="s">
        <v>199</v>
      </c>
      <c r="Q14" s="4314"/>
      <c r="R14" s="4303"/>
      <c r="S14" s="4304"/>
      <c r="T14" s="4305"/>
    </row>
    <row r="15" spans="1:20" ht="20.100000000000001" customHeight="1">
      <c r="A15" s="65" t="s">
        <v>200</v>
      </c>
      <c r="B15" s="67"/>
      <c r="C15" s="69"/>
      <c r="D15" s="4292">
        <v>45413</v>
      </c>
      <c r="E15" s="4293"/>
      <c r="F15" s="4293"/>
      <c r="G15" s="4293"/>
      <c r="H15" s="4293"/>
      <c r="I15" s="4293"/>
      <c r="J15" s="4294" t="s">
        <v>2083</v>
      </c>
      <c r="K15" s="4294"/>
      <c r="L15" s="4301">
        <v>0.95138888888888884</v>
      </c>
      <c r="M15" s="4301"/>
      <c r="N15" s="4301"/>
      <c r="O15" s="4302"/>
      <c r="P15" s="4314" t="s">
        <v>201</v>
      </c>
      <c r="Q15" s="4314"/>
      <c r="R15" s="334" t="s">
        <v>622</v>
      </c>
      <c r="S15" s="333"/>
      <c r="T15" s="335"/>
    </row>
    <row r="16" spans="1:20" ht="20.100000000000001" customHeight="1">
      <c r="A16" s="65" t="s">
        <v>202</v>
      </c>
      <c r="B16" s="66"/>
      <c r="C16" s="67"/>
      <c r="D16" s="4286" t="s">
        <v>2438</v>
      </c>
      <c r="E16" s="4287"/>
      <c r="F16" s="4287"/>
      <c r="G16" s="4287"/>
      <c r="H16" s="4287"/>
      <c r="I16" s="4287"/>
      <c r="J16" s="4287"/>
      <c r="K16" s="4287"/>
      <c r="L16" s="4287"/>
      <c r="M16" s="4287"/>
      <c r="N16" s="4287"/>
      <c r="O16" s="4287"/>
      <c r="P16" s="4287"/>
      <c r="Q16" s="4287"/>
      <c r="R16" s="4287"/>
      <c r="S16" s="4287"/>
      <c r="T16" s="335"/>
    </row>
    <row r="17" spans="1:20" ht="20.100000000000001" customHeight="1">
      <c r="A17" s="65" t="s">
        <v>168</v>
      </c>
      <c r="B17" s="66"/>
      <c r="C17" s="67"/>
      <c r="D17" s="4315" t="str">
        <f>"第50"&amp;入力シート!C3&amp;"-"&amp;入力シート!C4&amp;"　"&amp;入力シート!C10</f>
        <v>第506-街第101号　○○校区道路改良工事</v>
      </c>
      <c r="E17" s="4316"/>
      <c r="F17" s="4316"/>
      <c r="G17" s="4316"/>
      <c r="H17" s="4316"/>
      <c r="I17" s="4316"/>
      <c r="J17" s="4316"/>
      <c r="K17" s="4316"/>
      <c r="L17" s="4316"/>
      <c r="M17" s="4316"/>
      <c r="N17" s="4316"/>
      <c r="O17" s="4316"/>
      <c r="P17" s="4316"/>
      <c r="Q17" s="4316"/>
      <c r="R17" s="4316"/>
      <c r="S17" s="4316"/>
      <c r="T17" s="4317"/>
    </row>
    <row r="18" spans="1:20">
      <c r="A18" s="70"/>
      <c r="B18" s="71"/>
      <c r="C18" s="72"/>
      <c r="D18" s="73"/>
      <c r="E18" s="74"/>
      <c r="F18" s="74"/>
      <c r="G18" s="74"/>
      <c r="H18" s="75"/>
      <c r="I18" s="76"/>
      <c r="J18" s="76"/>
      <c r="K18" s="76"/>
      <c r="L18" s="76"/>
      <c r="M18" s="76"/>
      <c r="N18" s="76"/>
      <c r="O18" s="76"/>
      <c r="P18" s="76"/>
      <c r="Q18" s="76"/>
      <c r="R18" s="76"/>
      <c r="S18" s="76"/>
      <c r="T18" s="77"/>
    </row>
    <row r="19" spans="1:20" ht="12">
      <c r="A19" s="78" t="s">
        <v>203</v>
      </c>
      <c r="B19" s="79"/>
      <c r="C19" s="80"/>
      <c r="D19" s="63"/>
      <c r="E19" s="4312">
        <f>入力シート!C14</f>
        <v>45384</v>
      </c>
      <c r="F19" s="4313"/>
      <c r="G19" s="4313"/>
      <c r="H19" s="4313"/>
      <c r="I19" s="81" t="s">
        <v>204</v>
      </c>
      <c r="J19" s="63"/>
      <c r="K19" s="4312">
        <f>入力シート!C15</f>
        <v>45473</v>
      </c>
      <c r="L19" s="4313"/>
      <c r="M19" s="4313"/>
      <c r="N19" s="4313"/>
      <c r="O19" s="4313"/>
      <c r="P19" s="81" t="s">
        <v>260</v>
      </c>
      <c r="Q19" s="79"/>
      <c r="R19" s="79"/>
      <c r="S19" s="79"/>
      <c r="T19" s="82"/>
    </row>
    <row r="20" spans="1:20">
      <c r="A20" s="83"/>
      <c r="B20" s="84"/>
      <c r="C20" s="85"/>
      <c r="D20" s="86"/>
      <c r="E20" s="87"/>
      <c r="F20" s="87"/>
      <c r="G20" s="87"/>
      <c r="H20" s="88"/>
      <c r="I20" s="89"/>
      <c r="J20" s="89"/>
      <c r="K20" s="89"/>
      <c r="L20" s="89"/>
      <c r="M20" s="89"/>
      <c r="N20" s="89"/>
      <c r="O20" s="89"/>
      <c r="P20" s="89"/>
      <c r="Q20" s="89"/>
      <c r="R20" s="89"/>
      <c r="S20" s="89"/>
      <c r="T20" s="90"/>
    </row>
    <row r="21" spans="1:20" ht="20.100000000000001" customHeight="1">
      <c r="A21" s="65" t="s">
        <v>205</v>
      </c>
      <c r="B21" s="66"/>
      <c r="C21" s="67"/>
      <c r="D21" s="4289" t="str">
        <f>入力シート!C26</f>
        <v>(株）○○○○建設</v>
      </c>
      <c r="E21" s="4290"/>
      <c r="F21" s="4290"/>
      <c r="G21" s="4290"/>
      <c r="H21" s="4290"/>
      <c r="I21" s="4290"/>
      <c r="J21" s="4290"/>
      <c r="K21" s="4290"/>
      <c r="L21" s="4290"/>
      <c r="M21" s="4290"/>
      <c r="N21" s="4290"/>
      <c r="O21" s="4290"/>
      <c r="P21" s="4290"/>
      <c r="Q21" s="4290"/>
      <c r="R21" s="4290"/>
      <c r="S21" s="4290"/>
      <c r="T21" s="4291"/>
    </row>
    <row r="22" spans="1:20" ht="20.100000000000001" customHeight="1">
      <c r="A22" s="4307" t="s">
        <v>206</v>
      </c>
      <c r="B22" s="91" t="s">
        <v>207</v>
      </c>
      <c r="C22" s="92"/>
      <c r="D22" s="93"/>
      <c r="E22" s="92" t="s">
        <v>261</v>
      </c>
      <c r="F22" s="92"/>
      <c r="G22" s="91" t="s">
        <v>262</v>
      </c>
      <c r="H22" s="93"/>
      <c r="I22" s="92" t="s">
        <v>208</v>
      </c>
      <c r="J22" s="92"/>
      <c r="K22" s="92"/>
      <c r="L22" s="91" t="s">
        <v>209</v>
      </c>
      <c r="M22" s="92"/>
      <c r="N22" s="93"/>
      <c r="O22" s="92" t="s">
        <v>210</v>
      </c>
      <c r="P22" s="92"/>
      <c r="Q22" s="92"/>
      <c r="R22" s="92"/>
      <c r="S22" s="92"/>
      <c r="T22" s="94"/>
    </row>
    <row r="23" spans="1:20" ht="20.100000000000001" customHeight="1">
      <c r="A23" s="4308"/>
      <c r="B23" s="4278" t="s">
        <v>624</v>
      </c>
      <c r="C23" s="4279"/>
      <c r="D23" s="4280"/>
      <c r="E23" s="4278" t="s">
        <v>625</v>
      </c>
      <c r="F23" s="4280"/>
      <c r="G23" s="4278" t="s">
        <v>626</v>
      </c>
      <c r="H23" s="4280"/>
      <c r="I23" s="4278" t="s">
        <v>627</v>
      </c>
      <c r="J23" s="4279"/>
      <c r="K23" s="4280"/>
      <c r="L23" s="4278" t="s">
        <v>628</v>
      </c>
      <c r="M23" s="4279"/>
      <c r="N23" s="4280"/>
      <c r="O23" s="4278" t="s">
        <v>629</v>
      </c>
      <c r="P23" s="4279"/>
      <c r="Q23" s="4279"/>
      <c r="R23" s="4279"/>
      <c r="S23" s="4279"/>
      <c r="T23" s="4281"/>
    </row>
    <row r="24" spans="1:20" ht="20.100000000000001" customHeight="1">
      <c r="A24" s="4308"/>
      <c r="B24" s="4278"/>
      <c r="C24" s="4279"/>
      <c r="D24" s="4280"/>
      <c r="E24" s="4278"/>
      <c r="F24" s="4280"/>
      <c r="G24" s="4278"/>
      <c r="H24" s="4280"/>
      <c r="I24" s="4278"/>
      <c r="J24" s="4279"/>
      <c r="K24" s="4280"/>
      <c r="L24" s="4278"/>
      <c r="M24" s="4279"/>
      <c r="N24" s="4280"/>
      <c r="O24" s="4278"/>
      <c r="P24" s="4279"/>
      <c r="Q24" s="4279"/>
      <c r="R24" s="4279"/>
      <c r="S24" s="4279"/>
      <c r="T24" s="4281"/>
    </row>
    <row r="25" spans="1:20" ht="20.100000000000001" customHeight="1">
      <c r="A25" s="4308"/>
      <c r="B25" s="4278"/>
      <c r="C25" s="4279"/>
      <c r="D25" s="4280"/>
      <c r="E25" s="4278"/>
      <c r="F25" s="4280"/>
      <c r="G25" s="4278"/>
      <c r="H25" s="4280"/>
      <c r="I25" s="4278"/>
      <c r="J25" s="4279"/>
      <c r="K25" s="4280"/>
      <c r="L25" s="4278"/>
      <c r="M25" s="4279"/>
      <c r="N25" s="4280"/>
      <c r="O25" s="4278"/>
      <c r="P25" s="4279"/>
      <c r="Q25" s="4279"/>
      <c r="R25" s="4279"/>
      <c r="S25" s="4279"/>
      <c r="T25" s="4281"/>
    </row>
    <row r="26" spans="1:20" ht="20.100000000000001" customHeight="1">
      <c r="A26" s="4308"/>
      <c r="B26" s="4278"/>
      <c r="C26" s="4279"/>
      <c r="D26" s="4280"/>
      <c r="E26" s="4278"/>
      <c r="F26" s="4280"/>
      <c r="G26" s="4278"/>
      <c r="H26" s="4280"/>
      <c r="I26" s="4278"/>
      <c r="J26" s="4279"/>
      <c r="K26" s="4280"/>
      <c r="L26" s="4278"/>
      <c r="M26" s="4279"/>
      <c r="N26" s="4280"/>
      <c r="O26" s="4278"/>
      <c r="P26" s="4279"/>
      <c r="Q26" s="4279"/>
      <c r="R26" s="4279"/>
      <c r="S26" s="4279"/>
      <c r="T26" s="4281"/>
    </row>
    <row r="27" spans="1:20" ht="20.100000000000001" customHeight="1">
      <c r="A27" s="4309"/>
      <c r="B27" s="4278"/>
      <c r="C27" s="4279"/>
      <c r="D27" s="4280"/>
      <c r="E27" s="4278"/>
      <c r="F27" s="4280"/>
      <c r="G27" s="4278"/>
      <c r="H27" s="4280"/>
      <c r="I27" s="4278"/>
      <c r="J27" s="4279"/>
      <c r="K27" s="4280"/>
      <c r="L27" s="4278"/>
      <c r="M27" s="4279"/>
      <c r="N27" s="4280"/>
      <c r="O27" s="4278"/>
      <c r="P27" s="4279"/>
      <c r="Q27" s="4279"/>
      <c r="R27" s="4279"/>
      <c r="S27" s="4279"/>
      <c r="T27" s="4281"/>
    </row>
    <row r="28" spans="1:20" ht="13.5" customHeight="1">
      <c r="A28" s="4307" t="s">
        <v>211</v>
      </c>
      <c r="B28" s="95" t="s">
        <v>212</v>
      </c>
      <c r="C28" s="96"/>
      <c r="D28" s="96"/>
      <c r="E28" s="96"/>
      <c r="F28" s="96"/>
      <c r="G28" s="96"/>
      <c r="H28" s="96"/>
      <c r="I28" s="96"/>
      <c r="J28" s="96"/>
      <c r="K28" s="96"/>
      <c r="L28" s="96"/>
      <c r="M28" s="96"/>
      <c r="N28" s="96"/>
      <c r="O28" s="96"/>
      <c r="P28" s="96"/>
      <c r="Q28" s="96"/>
      <c r="R28" s="96"/>
      <c r="S28" s="96"/>
      <c r="T28" s="97"/>
    </row>
    <row r="29" spans="1:20">
      <c r="A29" s="4308"/>
      <c r="B29" s="4318" t="s">
        <v>630</v>
      </c>
      <c r="C29" s="4319"/>
      <c r="D29" s="4319"/>
      <c r="E29" s="4319"/>
      <c r="F29" s="4319"/>
      <c r="G29" s="4319"/>
      <c r="H29" s="4319"/>
      <c r="I29" s="4319"/>
      <c r="J29" s="4319"/>
      <c r="K29" s="4319"/>
      <c r="L29" s="4319"/>
      <c r="M29" s="4319"/>
      <c r="N29" s="4319"/>
      <c r="O29" s="4319"/>
      <c r="P29" s="4319"/>
      <c r="Q29" s="4319"/>
      <c r="R29" s="4319"/>
      <c r="S29" s="4319"/>
      <c r="T29" s="4320"/>
    </row>
    <row r="30" spans="1:20">
      <c r="A30" s="4308"/>
      <c r="B30" s="4318"/>
      <c r="C30" s="4319"/>
      <c r="D30" s="4319"/>
      <c r="E30" s="4319"/>
      <c r="F30" s="4319"/>
      <c r="G30" s="4319"/>
      <c r="H30" s="4319"/>
      <c r="I30" s="4319"/>
      <c r="J30" s="4319"/>
      <c r="K30" s="4319"/>
      <c r="L30" s="4319"/>
      <c r="M30" s="4319"/>
      <c r="N30" s="4319"/>
      <c r="O30" s="4319"/>
      <c r="P30" s="4319"/>
      <c r="Q30" s="4319"/>
      <c r="R30" s="4319"/>
      <c r="S30" s="4319"/>
      <c r="T30" s="4320"/>
    </row>
    <row r="31" spans="1:20">
      <c r="A31" s="4308"/>
      <c r="B31" s="4318"/>
      <c r="C31" s="4319"/>
      <c r="D31" s="4319"/>
      <c r="E31" s="4319"/>
      <c r="F31" s="4319"/>
      <c r="G31" s="4319"/>
      <c r="H31" s="4319"/>
      <c r="I31" s="4319"/>
      <c r="J31" s="4319"/>
      <c r="K31" s="4319"/>
      <c r="L31" s="4319"/>
      <c r="M31" s="4319"/>
      <c r="N31" s="4319"/>
      <c r="O31" s="4319"/>
      <c r="P31" s="4319"/>
      <c r="Q31" s="4319"/>
      <c r="R31" s="4319"/>
      <c r="S31" s="4319"/>
      <c r="T31" s="4320"/>
    </row>
    <row r="32" spans="1:20">
      <c r="A32" s="4308"/>
      <c r="B32" s="4318"/>
      <c r="C32" s="4319"/>
      <c r="D32" s="4319"/>
      <c r="E32" s="4319"/>
      <c r="F32" s="4319"/>
      <c r="G32" s="4319"/>
      <c r="H32" s="4319"/>
      <c r="I32" s="4319"/>
      <c r="J32" s="4319"/>
      <c r="K32" s="4319"/>
      <c r="L32" s="4319"/>
      <c r="M32" s="4319"/>
      <c r="N32" s="4319"/>
      <c r="O32" s="4319"/>
      <c r="P32" s="4319"/>
      <c r="Q32" s="4319"/>
      <c r="R32" s="4319"/>
      <c r="S32" s="4319"/>
      <c r="T32" s="4320"/>
    </row>
    <row r="33" spans="1:20">
      <c r="A33" s="4308"/>
      <c r="B33" s="4318"/>
      <c r="C33" s="4319"/>
      <c r="D33" s="4319"/>
      <c r="E33" s="4319"/>
      <c r="F33" s="4319"/>
      <c r="G33" s="4319"/>
      <c r="H33" s="4319"/>
      <c r="I33" s="4319"/>
      <c r="J33" s="4319"/>
      <c r="K33" s="4319"/>
      <c r="L33" s="4319"/>
      <c r="M33" s="4319"/>
      <c r="N33" s="4319"/>
      <c r="O33" s="4319"/>
      <c r="P33" s="4319"/>
      <c r="Q33" s="4319"/>
      <c r="R33" s="4319"/>
      <c r="S33" s="4319"/>
      <c r="T33" s="4320"/>
    </row>
    <row r="34" spans="1:20">
      <c r="A34" s="4308"/>
      <c r="B34" s="4318"/>
      <c r="C34" s="4319"/>
      <c r="D34" s="4319"/>
      <c r="E34" s="4319"/>
      <c r="F34" s="4319"/>
      <c r="G34" s="4319"/>
      <c r="H34" s="4319"/>
      <c r="I34" s="4319"/>
      <c r="J34" s="4319"/>
      <c r="K34" s="4319"/>
      <c r="L34" s="4319"/>
      <c r="M34" s="4319"/>
      <c r="N34" s="4319"/>
      <c r="O34" s="4319"/>
      <c r="P34" s="4319"/>
      <c r="Q34" s="4319"/>
      <c r="R34" s="4319"/>
      <c r="S34" s="4319"/>
      <c r="T34" s="4320"/>
    </row>
    <row r="35" spans="1:20">
      <c r="A35" s="4308"/>
      <c r="B35" s="4318"/>
      <c r="C35" s="4319"/>
      <c r="D35" s="4319"/>
      <c r="E35" s="4319"/>
      <c r="F35" s="4319"/>
      <c r="G35" s="4319"/>
      <c r="H35" s="4319"/>
      <c r="I35" s="4319"/>
      <c r="J35" s="4319"/>
      <c r="K35" s="4319"/>
      <c r="L35" s="4319"/>
      <c r="M35" s="4319"/>
      <c r="N35" s="4319"/>
      <c r="O35" s="4319"/>
      <c r="P35" s="4319"/>
      <c r="Q35" s="4319"/>
      <c r="R35" s="4319"/>
      <c r="S35" s="4319"/>
      <c r="T35" s="4320"/>
    </row>
    <row r="36" spans="1:20">
      <c r="A36" s="4308"/>
      <c r="B36" s="4318"/>
      <c r="C36" s="4319"/>
      <c r="D36" s="4319"/>
      <c r="E36" s="4319"/>
      <c r="F36" s="4319"/>
      <c r="G36" s="4319"/>
      <c r="H36" s="4319"/>
      <c r="I36" s="4319"/>
      <c r="J36" s="4319"/>
      <c r="K36" s="4319"/>
      <c r="L36" s="4319"/>
      <c r="M36" s="4319"/>
      <c r="N36" s="4319"/>
      <c r="O36" s="4319"/>
      <c r="P36" s="4319"/>
      <c r="Q36" s="4319"/>
      <c r="R36" s="4319"/>
      <c r="S36" s="4319"/>
      <c r="T36" s="4320"/>
    </row>
    <row r="37" spans="1:20">
      <c r="A37" s="4308"/>
      <c r="B37" s="4318"/>
      <c r="C37" s="4319"/>
      <c r="D37" s="4319"/>
      <c r="E37" s="4319"/>
      <c r="F37" s="4319"/>
      <c r="G37" s="4319"/>
      <c r="H37" s="4319"/>
      <c r="I37" s="4319"/>
      <c r="J37" s="4319"/>
      <c r="K37" s="4319"/>
      <c r="L37" s="4319"/>
      <c r="M37" s="4319"/>
      <c r="N37" s="4319"/>
      <c r="O37" s="4319"/>
      <c r="P37" s="4319"/>
      <c r="Q37" s="4319"/>
      <c r="R37" s="4319"/>
      <c r="S37" s="4319"/>
      <c r="T37" s="4320"/>
    </row>
    <row r="38" spans="1:20">
      <c r="A38" s="4308"/>
      <c r="B38" s="4318"/>
      <c r="C38" s="4319"/>
      <c r="D38" s="4319"/>
      <c r="E38" s="4319"/>
      <c r="F38" s="4319"/>
      <c r="G38" s="4319"/>
      <c r="H38" s="4319"/>
      <c r="I38" s="4319"/>
      <c r="J38" s="4319"/>
      <c r="K38" s="4319"/>
      <c r="L38" s="4319"/>
      <c r="M38" s="4319"/>
      <c r="N38" s="4319"/>
      <c r="O38" s="4319"/>
      <c r="P38" s="4319"/>
      <c r="Q38" s="4319"/>
      <c r="R38" s="4319"/>
      <c r="S38" s="4319"/>
      <c r="T38" s="4320"/>
    </row>
    <row r="39" spans="1:20">
      <c r="A39" s="4309"/>
      <c r="B39" s="4321"/>
      <c r="C39" s="4322"/>
      <c r="D39" s="4322"/>
      <c r="E39" s="4322"/>
      <c r="F39" s="4322"/>
      <c r="G39" s="4322"/>
      <c r="H39" s="4322"/>
      <c r="I39" s="4322"/>
      <c r="J39" s="4322"/>
      <c r="K39" s="4322"/>
      <c r="L39" s="4322"/>
      <c r="M39" s="4322"/>
      <c r="N39" s="4322"/>
      <c r="O39" s="4322"/>
      <c r="P39" s="4322"/>
      <c r="Q39" s="4322"/>
      <c r="R39" s="4322"/>
      <c r="S39" s="4322"/>
      <c r="T39" s="4323"/>
    </row>
    <row r="40" spans="1:20">
      <c r="A40" s="4307" t="s">
        <v>213</v>
      </c>
      <c r="B40" s="339"/>
      <c r="C40" s="340"/>
      <c r="D40" s="340"/>
      <c r="E40" s="340"/>
      <c r="F40" s="340"/>
      <c r="G40" s="340"/>
      <c r="H40" s="340"/>
      <c r="I40" s="340"/>
      <c r="J40" s="340"/>
      <c r="K40" s="340"/>
      <c r="L40" s="340"/>
      <c r="M40" s="340"/>
      <c r="N40" s="340"/>
      <c r="O40" s="340"/>
      <c r="P40" s="340"/>
      <c r="Q40" s="340"/>
      <c r="R40" s="340"/>
      <c r="S40" s="340"/>
      <c r="T40" s="341"/>
    </row>
    <row r="41" spans="1:20" ht="13.5" customHeight="1">
      <c r="A41" s="4308"/>
      <c r="B41" s="336" t="s">
        <v>214</v>
      </c>
      <c r="C41" s="337"/>
      <c r="D41" s="337"/>
      <c r="E41" s="337"/>
      <c r="F41" s="337"/>
      <c r="G41" s="337"/>
      <c r="H41" s="337"/>
      <c r="I41" s="337"/>
      <c r="J41" s="337"/>
      <c r="K41" s="337"/>
      <c r="L41" s="337"/>
      <c r="M41" s="337"/>
      <c r="N41" s="337"/>
      <c r="O41" s="337"/>
      <c r="P41" s="337"/>
      <c r="Q41" s="337"/>
      <c r="R41" s="337"/>
      <c r="S41" s="337"/>
      <c r="T41" s="338"/>
    </row>
    <row r="42" spans="1:20" ht="13.5" customHeight="1">
      <c r="A42" s="4308"/>
      <c r="B42" s="336" t="s">
        <v>215</v>
      </c>
      <c r="C42" s="337"/>
      <c r="D42" s="337"/>
      <c r="E42" s="337"/>
      <c r="F42" s="337"/>
      <c r="G42" s="337"/>
      <c r="H42" s="337"/>
      <c r="I42" s="337"/>
      <c r="J42" s="337"/>
      <c r="K42" s="337"/>
      <c r="L42" s="337"/>
      <c r="M42" s="337"/>
      <c r="N42" s="337"/>
      <c r="O42" s="337"/>
      <c r="P42" s="337"/>
      <c r="Q42" s="337"/>
      <c r="R42" s="337"/>
      <c r="S42" s="337"/>
      <c r="T42" s="338"/>
    </row>
    <row r="43" spans="1:20" ht="13.5" customHeight="1">
      <c r="A43" s="4308"/>
      <c r="B43" s="336" t="s">
        <v>216</v>
      </c>
      <c r="C43" s="337"/>
      <c r="D43" s="337"/>
      <c r="E43" s="337"/>
      <c r="F43" s="337"/>
      <c r="G43" s="337"/>
      <c r="H43" s="337"/>
      <c r="I43" s="337"/>
      <c r="J43" s="337"/>
      <c r="K43" s="337"/>
      <c r="L43" s="337"/>
      <c r="M43" s="337"/>
      <c r="N43" s="337"/>
      <c r="O43" s="337"/>
      <c r="P43" s="337"/>
      <c r="Q43" s="337"/>
      <c r="R43" s="337"/>
      <c r="S43" s="337"/>
      <c r="T43" s="338"/>
    </row>
    <row r="44" spans="1:20" ht="13.5" customHeight="1">
      <c r="A44" s="4308"/>
      <c r="B44" s="336" t="s">
        <v>217</v>
      </c>
      <c r="C44" s="337"/>
      <c r="D44" s="337"/>
      <c r="E44" s="337"/>
      <c r="F44" s="337"/>
      <c r="G44" s="337"/>
      <c r="H44" s="337"/>
      <c r="I44" s="337"/>
      <c r="J44" s="337"/>
      <c r="K44" s="337"/>
      <c r="L44" s="337"/>
      <c r="M44" s="337"/>
      <c r="N44" s="337"/>
      <c r="O44" s="337"/>
      <c r="P44" s="337"/>
      <c r="Q44" s="337"/>
      <c r="R44" s="337"/>
      <c r="S44" s="337"/>
      <c r="T44" s="338"/>
    </row>
    <row r="45" spans="1:20" ht="13.5" customHeight="1">
      <c r="A45" s="4308"/>
      <c r="B45" s="336" t="s">
        <v>218</v>
      </c>
      <c r="C45" s="337"/>
      <c r="D45" s="337"/>
      <c r="E45" s="337"/>
      <c r="F45" s="337"/>
      <c r="G45" s="337"/>
      <c r="H45" s="337"/>
      <c r="I45" s="337"/>
      <c r="J45" s="337"/>
      <c r="K45" s="337"/>
      <c r="L45" s="337"/>
      <c r="M45" s="337"/>
      <c r="N45" s="337"/>
      <c r="O45" s="337"/>
      <c r="P45" s="337"/>
      <c r="Q45" s="337"/>
      <c r="R45" s="337"/>
      <c r="S45" s="337"/>
      <c r="T45" s="338"/>
    </row>
    <row r="46" spans="1:20" ht="13.5" customHeight="1">
      <c r="A46" s="4308"/>
      <c r="B46" s="336"/>
      <c r="C46" s="337"/>
      <c r="D46" s="337"/>
      <c r="E46" s="337"/>
      <c r="F46" s="337"/>
      <c r="G46" s="337"/>
      <c r="H46" s="337"/>
      <c r="I46" s="337"/>
      <c r="J46" s="337"/>
      <c r="K46" s="337"/>
      <c r="L46" s="337"/>
      <c r="M46" s="337"/>
      <c r="N46" s="337"/>
      <c r="O46" s="337"/>
      <c r="P46" s="337"/>
      <c r="Q46" s="337"/>
      <c r="R46" s="337"/>
      <c r="S46" s="337"/>
      <c r="T46" s="338"/>
    </row>
    <row r="47" spans="1:20" ht="13.5" customHeight="1">
      <c r="A47" s="4308"/>
      <c r="B47" s="336"/>
      <c r="C47" s="337"/>
      <c r="D47" s="337"/>
      <c r="E47" s="337"/>
      <c r="F47" s="337"/>
      <c r="G47" s="337"/>
      <c r="H47" s="337"/>
      <c r="I47" s="337"/>
      <c r="J47" s="337"/>
      <c r="K47" s="337"/>
      <c r="L47" s="337"/>
      <c r="M47" s="337"/>
      <c r="N47" s="337"/>
      <c r="O47" s="337"/>
      <c r="P47" s="337"/>
      <c r="Q47" s="337"/>
      <c r="R47" s="337"/>
      <c r="S47" s="337"/>
      <c r="T47" s="338"/>
    </row>
    <row r="48" spans="1:20" ht="14.25" customHeight="1" thickBot="1">
      <c r="A48" s="4310"/>
      <c r="B48" s="342"/>
      <c r="C48" s="343"/>
      <c r="D48" s="343"/>
      <c r="E48" s="343"/>
      <c r="F48" s="343"/>
      <c r="G48" s="343"/>
      <c r="H48" s="343"/>
      <c r="I48" s="343"/>
      <c r="J48" s="343"/>
      <c r="K48" s="343"/>
      <c r="L48" s="343"/>
      <c r="M48" s="343"/>
      <c r="N48" s="343"/>
      <c r="O48" s="343"/>
      <c r="P48" s="343"/>
      <c r="Q48" s="343"/>
      <c r="R48" s="343"/>
      <c r="S48" s="343"/>
      <c r="T48" s="344"/>
    </row>
    <row r="49" spans="1:20">
      <c r="A49" s="56" t="s">
        <v>219</v>
      </c>
      <c r="B49" s="56" t="s">
        <v>220</v>
      </c>
    </row>
    <row r="50" spans="1:20">
      <c r="B50" s="4311" t="s">
        <v>221</v>
      </c>
      <c r="C50" s="4311"/>
      <c r="D50" s="4311"/>
      <c r="E50" s="4311"/>
      <c r="F50" s="4311"/>
      <c r="G50" s="4311"/>
      <c r="H50" s="4311"/>
      <c r="I50" s="4311"/>
      <c r="J50" s="4311"/>
      <c r="K50" s="4311"/>
      <c r="L50" s="4311"/>
      <c r="M50" s="4311"/>
      <c r="N50" s="4311"/>
      <c r="O50" s="4311"/>
      <c r="P50" s="4311"/>
      <c r="Q50" s="4311"/>
      <c r="R50" s="4311"/>
      <c r="S50" s="4311"/>
      <c r="T50" s="4311"/>
    </row>
    <row r="51" spans="1:20">
      <c r="B51" s="4311"/>
      <c r="C51" s="4311"/>
      <c r="D51" s="4311"/>
      <c r="E51" s="4311"/>
      <c r="F51" s="4311"/>
      <c r="G51" s="4311"/>
      <c r="H51" s="4311"/>
      <c r="I51" s="4311"/>
      <c r="J51" s="4311"/>
      <c r="K51" s="4311"/>
      <c r="L51" s="4311"/>
      <c r="M51" s="4311"/>
      <c r="N51" s="4311"/>
      <c r="O51" s="4311"/>
      <c r="P51" s="4311"/>
      <c r="Q51" s="4311"/>
      <c r="R51" s="4311"/>
      <c r="S51" s="4311"/>
      <c r="T51" s="4311"/>
    </row>
  </sheetData>
  <mergeCells count="65">
    <mergeCell ref="B29:T39"/>
    <mergeCell ref="B27:D27"/>
    <mergeCell ref="E27:F27"/>
    <mergeCell ref="G27:H27"/>
    <mergeCell ref="I27:K27"/>
    <mergeCell ref="L27:N27"/>
    <mergeCell ref="B25:D25"/>
    <mergeCell ref="E25:F25"/>
    <mergeCell ref="G25:H25"/>
    <mergeCell ref="I25:K25"/>
    <mergeCell ref="O27:T27"/>
    <mergeCell ref="A28:A39"/>
    <mergeCell ref="A40:A48"/>
    <mergeCell ref="B50:T51"/>
    <mergeCell ref="B13:C13"/>
    <mergeCell ref="D13:E13"/>
    <mergeCell ref="F13:G13"/>
    <mergeCell ref="H13:I13"/>
    <mergeCell ref="J13:L13"/>
    <mergeCell ref="E19:H19"/>
    <mergeCell ref="K19:O19"/>
    <mergeCell ref="P13:Q13"/>
    <mergeCell ref="P14:Q14"/>
    <mergeCell ref="P15:Q15"/>
    <mergeCell ref="D17:T17"/>
    <mergeCell ref="M13:O13"/>
    <mergeCell ref="O23:T23"/>
    <mergeCell ref="P3:Q3"/>
    <mergeCell ref="P4:Q5"/>
    <mergeCell ref="M3:O3"/>
    <mergeCell ref="M4:O5"/>
    <mergeCell ref="A22:A27"/>
    <mergeCell ref="B26:D26"/>
    <mergeCell ref="E26:F26"/>
    <mergeCell ref="G26:H26"/>
    <mergeCell ref="I26:K26"/>
    <mergeCell ref="L26:N26"/>
    <mergeCell ref="O26:T26"/>
    <mergeCell ref="B23:D23"/>
    <mergeCell ref="E23:F23"/>
    <mergeCell ref="G23:H23"/>
    <mergeCell ref="I23:K23"/>
    <mergeCell ref="L23:N23"/>
    <mergeCell ref="J15:K15"/>
    <mergeCell ref="A7:T7"/>
    <mergeCell ref="A9:T9"/>
    <mergeCell ref="L15:O15"/>
    <mergeCell ref="D16:S16"/>
    <mergeCell ref="R14:T14"/>
    <mergeCell ref="R3:T3"/>
    <mergeCell ref="R4:T5"/>
    <mergeCell ref="L25:N25"/>
    <mergeCell ref="O25:T25"/>
    <mergeCell ref="B24:D24"/>
    <mergeCell ref="E24:F24"/>
    <mergeCell ref="G24:H24"/>
    <mergeCell ref="I24:K24"/>
    <mergeCell ref="L24:N24"/>
    <mergeCell ref="O24:T24"/>
    <mergeCell ref="J3:L3"/>
    <mergeCell ref="J4:L5"/>
    <mergeCell ref="E11:I11"/>
    <mergeCell ref="D14:O14"/>
    <mergeCell ref="D21:T21"/>
    <mergeCell ref="D15:I15"/>
  </mergeCells>
  <phoneticPr fontId="14"/>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2:M32"/>
  <sheetViews>
    <sheetView view="pageBreakPreview" zoomScaleNormal="85" zoomScaleSheetLayoutView="100" workbookViewId="0">
      <selection activeCell="B6" sqref="B6:L6"/>
    </sheetView>
  </sheetViews>
  <sheetFormatPr defaultColWidth="9.6640625" defaultRowHeight="13.2"/>
  <cols>
    <col min="1" max="1" width="1.44140625" style="804" customWidth="1"/>
    <col min="2" max="2" width="4.6640625" style="804" customWidth="1"/>
    <col min="3" max="3" width="15.88671875" style="804" customWidth="1"/>
    <col min="4" max="4" width="4.6640625" style="804" customWidth="1"/>
    <col min="5" max="5" width="8.88671875" style="804" customWidth="1"/>
    <col min="6" max="6" width="8.44140625" style="804" customWidth="1"/>
    <col min="7" max="7" width="3.44140625" style="804" customWidth="1"/>
    <col min="8" max="8" width="5.109375" style="804" customWidth="1"/>
    <col min="9" max="9" width="5.88671875" style="804" customWidth="1"/>
    <col min="10" max="10" width="10.88671875" style="804" customWidth="1"/>
    <col min="11" max="11" width="10.6640625" style="804" customWidth="1"/>
    <col min="12" max="12" width="8.109375" style="804" customWidth="1"/>
    <col min="13" max="13" width="1.6640625" style="804" customWidth="1"/>
    <col min="14" max="16384" width="9.6640625" style="804"/>
  </cols>
  <sheetData>
    <row r="2" spans="2:13" ht="20.100000000000001" customHeight="1">
      <c r="B2" s="4324" t="s">
        <v>2439</v>
      </c>
      <c r="C2" s="4325"/>
      <c r="D2" s="805"/>
      <c r="F2" s="806"/>
      <c r="G2" s="806"/>
      <c r="H2" s="805"/>
      <c r="I2" s="805"/>
      <c r="J2" s="805"/>
      <c r="K2" s="807"/>
      <c r="L2" s="807"/>
    </row>
    <row r="3" spans="2:13" ht="80.099999999999994" customHeight="1">
      <c r="B3" s="4326"/>
      <c r="C3" s="4327"/>
      <c r="D3" s="805"/>
      <c r="E3" s="808"/>
      <c r="F3" s="808"/>
      <c r="G3" s="809"/>
      <c r="H3" s="808"/>
      <c r="I3" s="808"/>
      <c r="J3" s="808"/>
      <c r="K3" s="808"/>
      <c r="L3" s="808"/>
      <c r="M3" s="809"/>
    </row>
    <row r="4" spans="2:13" ht="18" customHeight="1">
      <c r="B4" s="810"/>
      <c r="C4" s="810"/>
      <c r="D4" s="810"/>
      <c r="E4" s="810"/>
      <c r="F4" s="810"/>
      <c r="G4" s="810"/>
      <c r="H4" s="810"/>
      <c r="I4" s="810"/>
      <c r="J4" s="4138">
        <v>45413</v>
      </c>
      <c r="K4" s="4138"/>
      <c r="L4" s="4138"/>
      <c r="M4" s="811"/>
    </row>
    <row r="5" spans="2:13" ht="15" customHeight="1">
      <c r="B5" s="811"/>
      <c r="C5" s="811"/>
      <c r="D5" s="811"/>
      <c r="E5" s="811"/>
      <c r="F5" s="811"/>
      <c r="G5" s="811"/>
      <c r="H5" s="811"/>
      <c r="I5" s="811"/>
      <c r="J5" s="811"/>
      <c r="K5" s="811"/>
      <c r="L5" s="811"/>
      <c r="M5" s="811"/>
    </row>
    <row r="6" spans="2:13" ht="24" customHeight="1">
      <c r="B6" s="3988" t="s">
        <v>1390</v>
      </c>
      <c r="C6" s="3988"/>
      <c r="D6" s="3988"/>
      <c r="E6" s="3988"/>
      <c r="F6" s="3988"/>
      <c r="G6" s="3988"/>
      <c r="H6" s="3988"/>
      <c r="I6" s="3988"/>
      <c r="J6" s="3988"/>
      <c r="K6" s="3988"/>
      <c r="L6" s="3988"/>
      <c r="M6" s="812"/>
    </row>
    <row r="7" spans="2:13" ht="13.35" customHeight="1">
      <c r="B7" s="812"/>
      <c r="C7" s="812"/>
      <c r="D7" s="812"/>
      <c r="E7" s="812"/>
      <c r="F7" s="812"/>
      <c r="G7" s="812"/>
      <c r="H7" s="812"/>
      <c r="I7" s="812"/>
      <c r="J7" s="812"/>
      <c r="K7" s="812"/>
      <c r="L7" s="812"/>
      <c r="M7" s="812"/>
    </row>
    <row r="8" spans="2:13" ht="11.85" customHeight="1">
      <c r="B8" s="813"/>
      <c r="C8" s="813"/>
    </row>
    <row r="9" spans="2:13" ht="18" customHeight="1">
      <c r="B9" s="3989" t="str">
        <f>入力シート!C5</f>
        <v>久留米市長</v>
      </c>
      <c r="C9" s="3989"/>
      <c r="D9" s="3989"/>
      <c r="E9" s="810" t="s">
        <v>1375</v>
      </c>
      <c r="F9" s="810"/>
      <c r="G9" s="810"/>
      <c r="H9" s="810"/>
      <c r="I9" s="810"/>
      <c r="J9" s="810"/>
      <c r="K9" s="810"/>
      <c r="L9" s="810"/>
      <c r="M9" s="814"/>
    </row>
    <row r="10" spans="2:13" ht="9.6" customHeight="1">
      <c r="B10" s="815"/>
      <c r="C10" s="815"/>
      <c r="D10" s="815"/>
      <c r="E10" s="810"/>
      <c r="F10" s="810"/>
      <c r="G10" s="810"/>
      <c r="H10" s="810"/>
      <c r="I10" s="810"/>
      <c r="J10" s="810"/>
      <c r="K10" s="810"/>
      <c r="L10" s="810"/>
      <c r="M10" s="814"/>
    </row>
    <row r="11" spans="2:13" ht="18" customHeight="1">
      <c r="B11" s="810"/>
      <c r="C11" s="810"/>
      <c r="D11" s="810"/>
      <c r="E11" s="810"/>
      <c r="F11" s="3990" t="s">
        <v>1376</v>
      </c>
      <c r="G11" s="3990"/>
      <c r="H11" s="810"/>
      <c r="I11" s="3990"/>
      <c r="J11" s="3990"/>
      <c r="K11" s="3990"/>
      <c r="L11" s="3990"/>
      <c r="M11" s="814"/>
    </row>
    <row r="12" spans="2:13" ht="30" customHeight="1">
      <c r="B12" s="810"/>
      <c r="C12" s="810"/>
      <c r="D12" s="810"/>
      <c r="E12" s="810"/>
      <c r="F12" s="810"/>
      <c r="G12" s="3990" t="s">
        <v>328</v>
      </c>
      <c r="H12" s="3990"/>
      <c r="I12" s="3991" t="str">
        <f>入力シート!C25</f>
        <v>久留米市〇〇町１２３</v>
      </c>
      <c r="J12" s="3991"/>
      <c r="K12" s="3991"/>
      <c r="L12" s="3991"/>
      <c r="M12" s="814"/>
    </row>
    <row r="13" spans="2:13" ht="30" customHeight="1">
      <c r="B13" s="810"/>
      <c r="C13" s="810"/>
      <c r="D13" s="810"/>
      <c r="E13" s="810"/>
      <c r="F13" s="810"/>
      <c r="G13" s="3990" t="s">
        <v>1328</v>
      </c>
      <c r="H13" s="3990"/>
      <c r="I13" s="3991" t="str">
        <f>入力シート!C27</f>
        <v>代表取締役　久留米一郎</v>
      </c>
      <c r="J13" s="3991"/>
      <c r="K13" s="3991"/>
      <c r="L13" s="815" t="s">
        <v>1391</v>
      </c>
      <c r="M13" s="814"/>
    </row>
    <row r="14" spans="2:13" ht="18" customHeight="1">
      <c r="B14" s="810"/>
      <c r="C14" s="810"/>
      <c r="D14" s="810"/>
      <c r="E14" s="810"/>
      <c r="F14" s="810"/>
      <c r="G14" s="810"/>
      <c r="H14" s="3992"/>
      <c r="I14" s="3992"/>
      <c r="J14" s="3990"/>
      <c r="K14" s="3990"/>
      <c r="L14" s="3990"/>
      <c r="M14" s="814"/>
    </row>
    <row r="15" spans="2:13" ht="7.35" customHeight="1">
      <c r="B15" s="813"/>
      <c r="C15" s="813"/>
    </row>
    <row r="16" spans="2:13" ht="15" customHeight="1">
      <c r="B16" s="813"/>
      <c r="C16" s="813"/>
    </row>
    <row r="17" spans="2:13" ht="18" customHeight="1">
      <c r="B17" s="3990" t="s">
        <v>1401</v>
      </c>
      <c r="C17" s="3990"/>
      <c r="D17" s="3990"/>
      <c r="E17" s="3990"/>
      <c r="F17" s="3990"/>
      <c r="G17" s="3990"/>
      <c r="H17" s="3990"/>
      <c r="I17" s="3990"/>
      <c r="J17" s="3990"/>
      <c r="K17" s="3990"/>
      <c r="L17" s="3990"/>
      <c r="M17" s="816"/>
    </row>
    <row r="18" spans="2:13" ht="18" customHeight="1">
      <c r="B18" s="4338" t="s">
        <v>1400</v>
      </c>
      <c r="C18" s="4338"/>
      <c r="D18" s="4338"/>
      <c r="E18" s="4338"/>
      <c r="F18" s="4338"/>
      <c r="G18" s="4338"/>
      <c r="H18" s="4338"/>
      <c r="I18" s="4338"/>
      <c r="J18" s="4338"/>
      <c r="K18" s="4338"/>
      <c r="L18" s="4338"/>
      <c r="M18" s="816"/>
    </row>
    <row r="19" spans="2:13" ht="10.35" customHeight="1">
      <c r="B19" s="817"/>
      <c r="C19" s="817"/>
    </row>
    <row r="20" spans="2:13" ht="18" customHeight="1">
      <c r="B20" s="3988" t="s">
        <v>8</v>
      </c>
      <c r="C20" s="3988"/>
      <c r="D20" s="3988"/>
      <c r="E20" s="3988"/>
      <c r="F20" s="3988"/>
      <c r="G20" s="3988"/>
      <c r="H20" s="3988"/>
      <c r="I20" s="3988"/>
      <c r="J20" s="3988"/>
      <c r="K20" s="3988"/>
      <c r="L20" s="3988"/>
      <c r="M20" s="818"/>
    </row>
    <row r="21" spans="2:13" ht="11.1" customHeight="1">
      <c r="B21" s="819"/>
      <c r="C21" s="819"/>
    </row>
    <row r="22" spans="2:13" ht="40.35" customHeight="1">
      <c r="B22" s="3993" t="s">
        <v>1399</v>
      </c>
      <c r="C22" s="3993"/>
      <c r="D22" s="3994" t="str">
        <f>入力シート!C10</f>
        <v>○○校区道路改良工事</v>
      </c>
      <c r="E22" s="3994"/>
      <c r="F22" s="3994"/>
      <c r="G22" s="3994"/>
      <c r="H22" s="3994"/>
      <c r="I22" s="3994"/>
      <c r="J22" s="3994"/>
      <c r="K22" s="3994"/>
      <c r="L22" s="3994"/>
    </row>
    <row r="23" spans="2:13" ht="40.35" customHeight="1">
      <c r="B23" s="3993" t="s">
        <v>1320</v>
      </c>
      <c r="C23" s="3993"/>
      <c r="D23" s="3995"/>
      <c r="E23" s="3996"/>
      <c r="F23" s="3997" t="str">
        <f>入力シート!C12</f>
        <v>久留米市○○町</v>
      </c>
      <c r="G23" s="3997"/>
      <c r="H23" s="3997"/>
      <c r="I23" s="3997"/>
      <c r="J23" s="3997"/>
      <c r="K23" s="3996" t="s">
        <v>1398</v>
      </c>
      <c r="L23" s="3998"/>
    </row>
    <row r="24" spans="2:13" ht="40.35" customHeight="1">
      <c r="B24" s="3993" t="s">
        <v>1324</v>
      </c>
      <c r="C24" s="3993"/>
      <c r="D24" s="820"/>
      <c r="E24" s="821"/>
      <c r="F24" s="4339">
        <f>入力シート!C24</f>
        <v>13000000</v>
      </c>
      <c r="G24" s="4339"/>
      <c r="H24" s="4339"/>
      <c r="I24" s="4339"/>
      <c r="J24" s="822" t="s">
        <v>1397</v>
      </c>
      <c r="K24" s="822"/>
      <c r="L24" s="823"/>
    </row>
    <row r="25" spans="2:13" ht="25.35" customHeight="1">
      <c r="B25" s="4007" t="s">
        <v>1321</v>
      </c>
      <c r="C25" s="4008"/>
      <c r="D25" s="824"/>
      <c r="E25" s="4010" t="str">
        <f>TEXT(入力シート!C14,"令和　　　e　年　　　m　月　　　d　日")</f>
        <v>令和   6 年   4 月   2 日</v>
      </c>
      <c r="F25" s="4010"/>
      <c r="G25" s="4010"/>
      <c r="H25" s="4010"/>
      <c r="I25" s="4010"/>
      <c r="J25" s="4010"/>
      <c r="K25" s="825" t="s">
        <v>1322</v>
      </c>
      <c r="L25" s="826"/>
    </row>
    <row r="26" spans="2:13" ht="25.35" customHeight="1">
      <c r="B26" s="4004"/>
      <c r="C26" s="4009"/>
      <c r="D26" s="827"/>
      <c r="E26" s="4002" t="s">
        <v>1386</v>
      </c>
      <c r="F26" s="4002"/>
      <c r="G26" s="4002"/>
      <c r="H26" s="4002"/>
      <c r="I26" s="4002"/>
      <c r="J26" s="4002"/>
      <c r="K26" s="828" t="s">
        <v>1323</v>
      </c>
      <c r="L26" s="829"/>
    </row>
    <row r="27" spans="2:13" ht="30" customHeight="1">
      <c r="B27" s="4007" t="s">
        <v>1392</v>
      </c>
      <c r="C27" s="830" t="s">
        <v>1393</v>
      </c>
      <c r="D27" s="4324" t="s">
        <v>1328</v>
      </c>
      <c r="E27" s="4335"/>
      <c r="F27" s="4336"/>
      <c r="G27" s="4336"/>
      <c r="H27" s="4336"/>
      <c r="I27" s="4336"/>
      <c r="J27" s="4336"/>
      <c r="K27" s="4336"/>
      <c r="L27" s="4337"/>
    </row>
    <row r="28" spans="2:13" ht="30" customHeight="1">
      <c r="B28" s="4004"/>
      <c r="C28" s="831" t="s">
        <v>1394</v>
      </c>
      <c r="D28" s="4328"/>
      <c r="E28" s="4329"/>
      <c r="F28" s="4002"/>
      <c r="G28" s="4002"/>
      <c r="H28" s="4002"/>
      <c r="I28" s="4002"/>
      <c r="J28" s="4002"/>
      <c r="K28" s="4002"/>
      <c r="L28" s="4003"/>
    </row>
    <row r="29" spans="2:13" ht="30" customHeight="1">
      <c r="B29" s="4007" t="s">
        <v>1395</v>
      </c>
      <c r="C29" s="830" t="s">
        <v>1393</v>
      </c>
      <c r="D29" s="4324" t="s">
        <v>1339</v>
      </c>
      <c r="E29" s="4335"/>
      <c r="F29" s="4336"/>
      <c r="G29" s="4336"/>
      <c r="H29" s="4336"/>
      <c r="I29" s="4336"/>
      <c r="J29" s="4336"/>
      <c r="K29" s="4336"/>
      <c r="L29" s="4337"/>
    </row>
    <row r="30" spans="2:13" ht="30" customHeight="1">
      <c r="B30" s="4004"/>
      <c r="C30" s="831" t="s">
        <v>1394</v>
      </c>
      <c r="D30" s="4328" t="s">
        <v>1328</v>
      </c>
      <c r="E30" s="4329"/>
      <c r="F30" s="4002"/>
      <c r="G30" s="4002"/>
      <c r="H30" s="4002"/>
      <c r="I30" s="4002"/>
      <c r="J30" s="4002"/>
      <c r="K30" s="4002"/>
      <c r="L30" s="4003"/>
    </row>
    <row r="31" spans="2:13" ht="80.099999999999994" customHeight="1">
      <c r="B31" s="4330" t="s">
        <v>1396</v>
      </c>
      <c r="C31" s="4331"/>
      <c r="D31" s="4332"/>
      <c r="E31" s="4333"/>
      <c r="F31" s="4333"/>
      <c r="G31" s="4333"/>
      <c r="H31" s="4333"/>
      <c r="I31" s="4333"/>
      <c r="J31" s="4333"/>
      <c r="K31" s="4333"/>
      <c r="L31" s="4334"/>
    </row>
    <row r="32" spans="2:13">
      <c r="B32" s="819"/>
      <c r="C32" s="819"/>
    </row>
  </sheetData>
  <mergeCells count="37">
    <mergeCell ref="E26:J26"/>
    <mergeCell ref="B17:L17"/>
    <mergeCell ref="B18:L18"/>
    <mergeCell ref="B25:C26"/>
    <mergeCell ref="F24:I24"/>
    <mergeCell ref="F23:J23"/>
    <mergeCell ref="K23:L23"/>
    <mergeCell ref="B22:C22"/>
    <mergeCell ref="D22:L22"/>
    <mergeCell ref="B23:C23"/>
    <mergeCell ref="B24:C24"/>
    <mergeCell ref="D23:E23"/>
    <mergeCell ref="E25:J25"/>
    <mergeCell ref="D30:E30"/>
    <mergeCell ref="F30:L30"/>
    <mergeCell ref="B31:C31"/>
    <mergeCell ref="D31:L31"/>
    <mergeCell ref="B27:B28"/>
    <mergeCell ref="D27:E28"/>
    <mergeCell ref="F27:L28"/>
    <mergeCell ref="B29:B30"/>
    <mergeCell ref="D29:E29"/>
    <mergeCell ref="F29:L29"/>
    <mergeCell ref="I13:K13"/>
    <mergeCell ref="B6:L6"/>
    <mergeCell ref="H14:I14"/>
    <mergeCell ref="J14:L14"/>
    <mergeCell ref="B20:L20"/>
    <mergeCell ref="G12:H12"/>
    <mergeCell ref="G13:H13"/>
    <mergeCell ref="I12:L12"/>
    <mergeCell ref="B2:C2"/>
    <mergeCell ref="B3:C3"/>
    <mergeCell ref="B9:D9"/>
    <mergeCell ref="F11:G11"/>
    <mergeCell ref="I11:L11"/>
    <mergeCell ref="J4:L4"/>
  </mergeCells>
  <phoneticPr fontId="14"/>
  <printOptions horizontalCentered="1"/>
  <pageMargins left="0.74803149606299213" right="0.55118110236220474" top="0.59055118110236227" bottom="0.59055118110236227" header="0.51181102362204722" footer="0.51181102362204722"/>
  <pageSetup paperSize="9" orientation="portrait" blackAndWhite="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40"/>
  <sheetViews>
    <sheetView view="pageBreakPreview" zoomScale="115" zoomScaleNormal="100" zoomScaleSheetLayoutView="115" workbookViewId="0"/>
  </sheetViews>
  <sheetFormatPr defaultColWidth="8.88671875" defaultRowHeight="13.2"/>
  <cols>
    <col min="1" max="1" width="20.88671875" style="1096" customWidth="1"/>
    <col min="2" max="2" width="14.109375" style="1096" customWidth="1"/>
    <col min="3" max="3" width="8" style="1096" customWidth="1"/>
    <col min="4" max="4" width="9.88671875" style="1096" customWidth="1"/>
    <col min="5" max="5" width="30.88671875" style="1096" customWidth="1"/>
    <col min="6" max="6" width="9.44140625" style="1096" customWidth="1"/>
    <col min="7" max="16384" width="8.88671875" style="1096"/>
  </cols>
  <sheetData>
    <row r="1" spans="1:18">
      <c r="A1" s="1904"/>
      <c r="B1" s="1128"/>
      <c r="C1" s="1128"/>
      <c r="D1" s="1128"/>
      <c r="E1" s="1128"/>
      <c r="F1" s="1128"/>
    </row>
    <row r="2" spans="1:18" ht="25.35" customHeight="1">
      <c r="A2" s="4355" t="s">
        <v>1913</v>
      </c>
      <c r="B2" s="4341"/>
      <c r="C2" s="4341"/>
      <c r="D2" s="4341"/>
      <c r="E2" s="4341"/>
      <c r="F2" s="4341"/>
    </row>
    <row r="3" spans="1:18">
      <c r="A3" s="1905"/>
      <c r="B3" s="1906"/>
      <c r="C3" s="1906"/>
      <c r="D3" s="1906"/>
      <c r="E3" s="1907">
        <v>45413</v>
      </c>
      <c r="F3" s="1907"/>
      <c r="G3" s="1895"/>
    </row>
    <row r="4" spans="1:18" ht="25.35" customHeight="1">
      <c r="A4" s="1908" t="str">
        <f>入力シート!C5</f>
        <v>久留米市長</v>
      </c>
      <c r="B4" s="1906" t="s">
        <v>1375</v>
      </c>
      <c r="C4" s="1906"/>
      <c r="D4" s="1906"/>
      <c r="E4" s="1906"/>
      <c r="F4" s="1906"/>
    </row>
    <row r="5" spans="1:18" ht="25.35" customHeight="1">
      <c r="A5" s="1128"/>
      <c r="B5" s="1909"/>
      <c r="C5" s="1910" t="s">
        <v>1376</v>
      </c>
      <c r="D5" s="1910" t="s">
        <v>1497</v>
      </c>
      <c r="E5" s="1911" t="str">
        <f>入力シート!C25</f>
        <v>久留米市〇〇町１２３</v>
      </c>
      <c r="F5" s="1909"/>
      <c r="G5" s="1097"/>
      <c r="H5" s="1097"/>
      <c r="I5" s="4356"/>
      <c r="J5" s="4356"/>
      <c r="K5" s="1097"/>
      <c r="L5" s="1097"/>
      <c r="M5" s="4356"/>
      <c r="N5" s="4356"/>
      <c r="O5" s="4356"/>
      <c r="P5" s="4356"/>
      <c r="Q5" s="4356"/>
      <c r="R5" s="1098"/>
    </row>
    <row r="6" spans="1:18" ht="25.35" customHeight="1">
      <c r="A6" s="1128"/>
      <c r="B6" s="1909"/>
      <c r="C6" s="1910"/>
      <c r="D6" s="1910" t="s">
        <v>1914</v>
      </c>
      <c r="E6" s="1911" t="str">
        <f>入力シート!C26</f>
        <v>(株）○○○○建設</v>
      </c>
      <c r="F6" s="1909"/>
      <c r="G6" s="1097"/>
      <c r="H6" s="1097"/>
      <c r="I6" s="1097"/>
      <c r="J6" s="1097"/>
      <c r="K6" s="4357"/>
      <c r="L6" s="4357"/>
      <c r="M6" s="4356"/>
      <c r="N6" s="4356"/>
      <c r="O6" s="4356"/>
      <c r="P6" s="4356"/>
      <c r="Q6" s="4356"/>
      <c r="R6" s="1098"/>
    </row>
    <row r="7" spans="1:18" ht="25.35" customHeight="1">
      <c r="A7" s="1128"/>
      <c r="B7" s="1909"/>
      <c r="C7" s="1909"/>
      <c r="D7" s="1910" t="s">
        <v>1915</v>
      </c>
      <c r="E7" s="1911" t="str">
        <f>入力シート!C27</f>
        <v>代表取締役　久留米一郎</v>
      </c>
      <c r="F7" s="1910" t="s">
        <v>1391</v>
      </c>
      <c r="G7" s="1097"/>
      <c r="H7" s="1097"/>
      <c r="I7" s="1097"/>
      <c r="J7" s="1097"/>
      <c r="K7" s="4357"/>
      <c r="L7" s="4357"/>
      <c r="M7" s="4356"/>
      <c r="N7" s="4356"/>
      <c r="O7" s="4356"/>
      <c r="P7" s="4356"/>
      <c r="Q7" s="1099" t="s">
        <v>1317</v>
      </c>
      <c r="R7" s="1098"/>
    </row>
    <row r="8" spans="1:18" ht="25.35" customHeight="1">
      <c r="A8" s="1128"/>
      <c r="B8" s="1909"/>
      <c r="C8" s="1909"/>
      <c r="D8" s="1910" t="s">
        <v>1378</v>
      </c>
      <c r="E8" s="1911" t="str">
        <f>入力シート!C28</f>
        <v>0942-12-○○○○</v>
      </c>
      <c r="F8" s="1909"/>
      <c r="G8" s="1097"/>
      <c r="H8" s="1097"/>
      <c r="I8" s="1097"/>
      <c r="J8" s="1097"/>
      <c r="K8" s="4357"/>
      <c r="L8" s="4357"/>
      <c r="M8" s="4356"/>
      <c r="N8" s="4356"/>
      <c r="O8" s="4356"/>
      <c r="P8" s="4356"/>
      <c r="Q8" s="4356"/>
      <c r="R8" s="1098"/>
    </row>
    <row r="9" spans="1:18">
      <c r="A9" s="1912"/>
      <c r="B9" s="1128"/>
      <c r="C9" s="1128"/>
      <c r="D9" s="1128"/>
      <c r="E9" s="1128"/>
      <c r="F9" s="1128"/>
    </row>
    <row r="10" spans="1:18">
      <c r="A10" s="4358" t="s">
        <v>1916</v>
      </c>
      <c r="B10" s="4341"/>
      <c r="C10" s="4341"/>
      <c r="D10" s="4341"/>
      <c r="E10" s="4341"/>
      <c r="F10" s="4341"/>
    </row>
    <row r="11" spans="1:18" ht="25.35" customHeight="1">
      <c r="A11" s="1913" t="s">
        <v>1399</v>
      </c>
      <c r="B11" s="4351" t="str">
        <f>入力シート!C10</f>
        <v>○○校区道路改良工事</v>
      </c>
      <c r="C11" s="4351"/>
      <c r="D11" s="4351"/>
      <c r="E11" s="4351"/>
      <c r="F11" s="4351"/>
    </row>
    <row r="12" spans="1:18" ht="25.35" customHeight="1">
      <c r="A12" s="4342" t="s">
        <v>1917</v>
      </c>
      <c r="B12" s="1914"/>
      <c r="C12" s="4345" t="str">
        <f>TEXT(入力シート!C14,"令和　　　e　年　　　m　月　　　d　日")</f>
        <v>令和   6 年   4 月   2 日</v>
      </c>
      <c r="D12" s="4345"/>
      <c r="E12" s="4345"/>
      <c r="F12" s="1915" t="s">
        <v>1133</v>
      </c>
    </row>
    <row r="13" spans="1:18" ht="25.35" customHeight="1">
      <c r="A13" s="4343"/>
      <c r="B13" s="1916"/>
      <c r="C13" s="4344" t="str">
        <f>TEXT(入力シート!C15,"令和　　　e　年　　　m　月　　　d　日")</f>
        <v>令和   6 年   6 月   30 日</v>
      </c>
      <c r="D13" s="4344"/>
      <c r="E13" s="4344"/>
      <c r="F13" s="1917" t="s">
        <v>260</v>
      </c>
    </row>
    <row r="14" spans="1:18" ht="25.35" customHeight="1">
      <c r="A14" s="1913" t="s">
        <v>1934</v>
      </c>
      <c r="B14" s="4351" t="str">
        <f>入力シート!C6</f>
        <v>都市建設部河川課</v>
      </c>
      <c r="C14" s="4351"/>
      <c r="D14" s="4351"/>
      <c r="E14" s="4351"/>
      <c r="F14" s="4351"/>
    </row>
    <row r="15" spans="1:18" ht="17.100000000000001" customHeight="1">
      <c r="A15" s="4346" t="s">
        <v>1919</v>
      </c>
      <c r="B15" s="4352" t="s">
        <v>1920</v>
      </c>
      <c r="C15" s="4352"/>
      <c r="D15" s="4352"/>
      <c r="E15" s="4352"/>
      <c r="F15" s="4352"/>
    </row>
    <row r="16" spans="1:18" ht="17.100000000000001" customHeight="1">
      <c r="A16" s="4346"/>
      <c r="B16" s="1918" t="s">
        <v>1921</v>
      </c>
      <c r="C16" s="4349"/>
      <c r="D16" s="4349"/>
      <c r="E16" s="4349"/>
      <c r="F16" s="4349"/>
    </row>
    <row r="17" spans="1:6" ht="17.100000000000001" customHeight="1">
      <c r="A17" s="4346"/>
      <c r="B17" s="1918" t="s">
        <v>1922</v>
      </c>
      <c r="C17" s="4349"/>
      <c r="D17" s="4349"/>
      <c r="E17" s="4349"/>
      <c r="F17" s="4349"/>
    </row>
    <row r="18" spans="1:6" ht="17.100000000000001" customHeight="1">
      <c r="A18" s="4346"/>
      <c r="B18" s="1918" t="s">
        <v>1356</v>
      </c>
      <c r="C18" s="4349"/>
      <c r="D18" s="4349"/>
      <c r="E18" s="4349"/>
      <c r="F18" s="4349"/>
    </row>
    <row r="19" spans="1:6" ht="18" customHeight="1">
      <c r="A19" s="4346"/>
      <c r="B19" s="4353" t="s">
        <v>1923</v>
      </c>
      <c r="C19" s="4349"/>
      <c r="D19" s="4349"/>
      <c r="E19" s="4349"/>
      <c r="F19" s="4349"/>
    </row>
    <row r="20" spans="1:6" ht="18" customHeight="1">
      <c r="A20" s="4346"/>
      <c r="B20" s="4353"/>
      <c r="C20" s="4349"/>
      <c r="D20" s="4349"/>
      <c r="E20" s="4349"/>
      <c r="F20" s="4349"/>
    </row>
    <row r="21" spans="1:6" ht="17.100000000000001" customHeight="1">
      <c r="A21" s="4346"/>
      <c r="B21" s="4352" t="s">
        <v>1924</v>
      </c>
      <c r="C21" s="4352"/>
      <c r="D21" s="4352"/>
      <c r="E21" s="4352"/>
      <c r="F21" s="4352"/>
    </row>
    <row r="22" spans="1:6" ht="17.100000000000001" customHeight="1">
      <c r="A22" s="4346"/>
      <c r="B22" s="1918" t="s">
        <v>1922</v>
      </c>
      <c r="C22" s="4349"/>
      <c r="D22" s="4349"/>
      <c r="E22" s="4349"/>
      <c r="F22" s="4349"/>
    </row>
    <row r="23" spans="1:6" ht="17.25" customHeight="1">
      <c r="A23" s="4346" t="s">
        <v>2459</v>
      </c>
      <c r="B23" s="1918" t="s">
        <v>1921</v>
      </c>
      <c r="C23" s="4349"/>
      <c r="D23" s="4349"/>
      <c r="E23" s="4349"/>
      <c r="F23" s="4349"/>
    </row>
    <row r="24" spans="1:6" ht="17.100000000000001" customHeight="1">
      <c r="A24" s="4346"/>
      <c r="B24" s="1918" t="s">
        <v>1922</v>
      </c>
      <c r="C24" s="4351" t="str">
        <f>入力シート!C20</f>
        <v>久留米三郎</v>
      </c>
      <c r="D24" s="4351"/>
      <c r="E24" s="4351"/>
      <c r="F24" s="4351"/>
    </row>
    <row r="25" spans="1:6" ht="17.100000000000001" customHeight="1">
      <c r="A25" s="4346"/>
      <c r="B25" s="1918" t="s">
        <v>1356</v>
      </c>
      <c r="C25" s="4354">
        <f>入力シート!C21</f>
        <v>26331</v>
      </c>
      <c r="D25" s="4354"/>
      <c r="E25" s="4354"/>
      <c r="F25" s="4354"/>
    </row>
    <row r="26" spans="1:6" ht="17.100000000000001" customHeight="1">
      <c r="A26" s="4346"/>
      <c r="B26" s="4352" t="s">
        <v>1925</v>
      </c>
      <c r="C26" s="4352"/>
      <c r="D26" s="4352"/>
      <c r="E26" s="4352"/>
      <c r="F26" s="4352"/>
    </row>
    <row r="27" spans="1:6" ht="17.100000000000001" customHeight="1">
      <c r="A27" s="4346"/>
      <c r="B27" s="1918" t="s">
        <v>1399</v>
      </c>
      <c r="C27" s="4350"/>
      <c r="D27" s="4350"/>
      <c r="E27" s="4350"/>
      <c r="F27" s="4350"/>
    </row>
    <row r="28" spans="1:6" ht="17.100000000000001" customHeight="1">
      <c r="A28" s="4346"/>
      <c r="B28" s="1918" t="s">
        <v>1917</v>
      </c>
      <c r="C28" s="4350"/>
      <c r="D28" s="4350"/>
      <c r="E28" s="4350"/>
      <c r="F28" s="4350"/>
    </row>
    <row r="29" spans="1:6" ht="17.100000000000001" customHeight="1">
      <c r="A29" s="4346"/>
      <c r="B29" s="1918" t="s">
        <v>1918</v>
      </c>
      <c r="C29" s="4350"/>
      <c r="D29" s="4350"/>
      <c r="E29" s="4350"/>
      <c r="F29" s="4350"/>
    </row>
    <row r="30" spans="1:6" ht="18" customHeight="1">
      <c r="A30" s="4346" t="s">
        <v>1926</v>
      </c>
      <c r="B30" s="4347"/>
      <c r="C30" s="4347"/>
      <c r="D30" s="4347"/>
      <c r="E30" s="4347"/>
      <c r="F30" s="4347"/>
    </row>
    <row r="31" spans="1:6" ht="18" customHeight="1">
      <c r="A31" s="4346"/>
      <c r="B31" s="4347"/>
      <c r="C31" s="4347"/>
      <c r="D31" s="4347"/>
      <c r="E31" s="4347"/>
      <c r="F31" s="4347"/>
    </row>
    <row r="32" spans="1:6">
      <c r="A32" s="4348" t="s">
        <v>1927</v>
      </c>
      <c r="B32" s="4341"/>
      <c r="C32" s="4341"/>
      <c r="D32" s="4341"/>
      <c r="E32" s="4341"/>
      <c r="F32" s="4341"/>
    </row>
    <row r="33" spans="1:6">
      <c r="A33" s="4348" t="s">
        <v>1928</v>
      </c>
      <c r="B33" s="4341"/>
      <c r="C33" s="4341"/>
      <c r="D33" s="4341"/>
      <c r="E33" s="4341"/>
      <c r="F33" s="4341"/>
    </row>
    <row r="34" spans="1:6">
      <c r="A34" s="4348" t="s">
        <v>1929</v>
      </c>
      <c r="B34" s="4341"/>
      <c r="C34" s="4341"/>
      <c r="D34" s="4341"/>
      <c r="E34" s="4341"/>
      <c r="F34" s="4341"/>
    </row>
    <row r="35" spans="1:6" ht="7.35" customHeight="1">
      <c r="A35" s="1919"/>
      <c r="B35" s="1128"/>
      <c r="C35" s="1128"/>
      <c r="D35" s="1128"/>
      <c r="E35" s="1128"/>
      <c r="F35" s="1128"/>
    </row>
    <row r="36" spans="1:6" ht="25.5" customHeight="1">
      <c r="A36" s="4340" t="s">
        <v>1930</v>
      </c>
      <c r="B36" s="4341"/>
      <c r="C36" s="4341"/>
      <c r="D36" s="4341"/>
      <c r="E36" s="4341"/>
      <c r="F36" s="4341"/>
    </row>
    <row r="37" spans="1:6" ht="54" customHeight="1">
      <c r="A37" s="4340" t="s">
        <v>1931</v>
      </c>
      <c r="B37" s="4341"/>
      <c r="C37" s="4341"/>
      <c r="D37" s="4341"/>
      <c r="E37" s="4341"/>
      <c r="F37" s="4341"/>
    </row>
    <row r="38" spans="1:6">
      <c r="A38" s="4340" t="s">
        <v>1932</v>
      </c>
      <c r="B38" s="4341"/>
      <c r="C38" s="4341"/>
      <c r="D38" s="4341"/>
      <c r="E38" s="4341"/>
      <c r="F38" s="4341"/>
    </row>
    <row r="39" spans="1:6">
      <c r="A39" s="4340" t="s">
        <v>1933</v>
      </c>
      <c r="B39" s="4341"/>
      <c r="C39" s="4341"/>
      <c r="D39" s="4341"/>
      <c r="E39" s="4341"/>
      <c r="F39" s="4341"/>
    </row>
    <row r="40" spans="1:6" ht="6.6" customHeight="1">
      <c r="A40" s="4340" t="s">
        <v>1315</v>
      </c>
      <c r="B40" s="4341"/>
      <c r="C40" s="4341"/>
      <c r="D40" s="4341"/>
      <c r="E40" s="4341"/>
      <c r="F40" s="4341"/>
    </row>
  </sheetData>
  <mergeCells count="42">
    <mergeCell ref="B11:F11"/>
    <mergeCell ref="A2:F2"/>
    <mergeCell ref="I5:J5"/>
    <mergeCell ref="M5:Q5"/>
    <mergeCell ref="K6:L6"/>
    <mergeCell ref="M6:Q6"/>
    <mergeCell ref="K7:L7"/>
    <mergeCell ref="M7:P7"/>
    <mergeCell ref="K8:L8"/>
    <mergeCell ref="M8:Q8"/>
    <mergeCell ref="A10:F10"/>
    <mergeCell ref="C29:F29"/>
    <mergeCell ref="B14:F14"/>
    <mergeCell ref="A15:A22"/>
    <mergeCell ref="B15:F15"/>
    <mergeCell ref="C16:F16"/>
    <mergeCell ref="C17:F17"/>
    <mergeCell ref="C18:F18"/>
    <mergeCell ref="B19:B20"/>
    <mergeCell ref="C19:F20"/>
    <mergeCell ref="B21:F21"/>
    <mergeCell ref="C23:F23"/>
    <mergeCell ref="C24:F24"/>
    <mergeCell ref="C25:F25"/>
    <mergeCell ref="B26:F26"/>
    <mergeCell ref="C27:F27"/>
    <mergeCell ref="A37:F37"/>
    <mergeCell ref="A38:F38"/>
    <mergeCell ref="A39:F39"/>
    <mergeCell ref="A40:F40"/>
    <mergeCell ref="A12:A13"/>
    <mergeCell ref="C13:E13"/>
    <mergeCell ref="C12:E12"/>
    <mergeCell ref="A30:A31"/>
    <mergeCell ref="B30:F31"/>
    <mergeCell ref="A32:F32"/>
    <mergeCell ref="A33:F33"/>
    <mergeCell ref="A34:F34"/>
    <mergeCell ref="A36:F36"/>
    <mergeCell ref="C22:F22"/>
    <mergeCell ref="A23:A29"/>
    <mergeCell ref="C28:F28"/>
  </mergeCells>
  <phoneticPr fontId="14"/>
  <printOptions horizontalCentered="1"/>
  <pageMargins left="0.55118110236220474" right="0.35433070866141736" top="0.59055118110236227" bottom="0.59055118110236227" header="0.51181102362204722" footer="0.51181102362204722"/>
  <pageSetup paperSize="9" scale="94"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2:M32"/>
  <sheetViews>
    <sheetView view="pageBreakPreview" zoomScaleNormal="85" zoomScaleSheetLayoutView="100" workbookViewId="0">
      <selection activeCell="J2" sqref="J2:L2"/>
    </sheetView>
  </sheetViews>
  <sheetFormatPr defaultColWidth="9.6640625" defaultRowHeight="13.2"/>
  <cols>
    <col min="1" max="1" width="1.44140625" style="804" customWidth="1"/>
    <col min="2" max="2" width="4.6640625" style="804" customWidth="1"/>
    <col min="3" max="3" width="14.88671875" style="804" customWidth="1"/>
    <col min="4" max="4" width="6.88671875" style="804" customWidth="1"/>
    <col min="5" max="5" width="4.88671875" style="804" customWidth="1"/>
    <col min="6" max="6" width="8.44140625" style="804" customWidth="1"/>
    <col min="7" max="7" width="3.44140625" style="804" customWidth="1"/>
    <col min="8" max="8" width="10.88671875" style="804" customWidth="1"/>
    <col min="9" max="9" width="5.88671875" style="804" customWidth="1"/>
    <col min="10" max="10" width="10.88671875" style="804" customWidth="1"/>
    <col min="11" max="11" width="10.6640625" style="804" customWidth="1"/>
    <col min="12" max="12" width="8.109375" style="804" customWidth="1"/>
    <col min="13" max="13" width="1.6640625" style="804" customWidth="1"/>
    <col min="14" max="16384" width="9.6640625" style="804"/>
  </cols>
  <sheetData>
    <row r="2" spans="2:13" ht="18" customHeight="1">
      <c r="B2" s="810"/>
      <c r="C2" s="810"/>
      <c r="D2" s="810"/>
      <c r="E2" s="810"/>
      <c r="F2" s="810"/>
      <c r="G2" s="810"/>
      <c r="H2" s="810"/>
      <c r="I2" s="810"/>
      <c r="J2" s="4138">
        <v>45413</v>
      </c>
      <c r="K2" s="4138"/>
      <c r="L2" s="4138"/>
      <c r="M2" s="1093"/>
    </row>
    <row r="3" spans="2:13" ht="11.85" customHeight="1">
      <c r="B3" s="813"/>
      <c r="C3" s="813"/>
    </row>
    <row r="4" spans="2:13" ht="18" customHeight="1">
      <c r="B4" s="3989" t="str">
        <f>入力シート!C5</f>
        <v>久留米市長</v>
      </c>
      <c r="C4" s="3989"/>
      <c r="D4" s="3989"/>
      <c r="E4" s="810" t="s">
        <v>1375</v>
      </c>
      <c r="F4" s="810"/>
      <c r="G4" s="810"/>
      <c r="H4" s="810"/>
      <c r="I4" s="810"/>
      <c r="J4" s="810"/>
      <c r="K4" s="810"/>
      <c r="L4" s="810"/>
      <c r="M4" s="814"/>
    </row>
    <row r="5" spans="2:13" ht="9.6" customHeight="1">
      <c r="B5" s="1092"/>
      <c r="C5" s="1092"/>
      <c r="D5" s="1092"/>
      <c r="E5" s="810"/>
      <c r="F5" s="810"/>
      <c r="G5" s="810"/>
      <c r="H5" s="810"/>
      <c r="I5" s="810"/>
      <c r="J5" s="810"/>
      <c r="K5" s="810"/>
      <c r="L5" s="810"/>
      <c r="M5" s="814"/>
    </row>
    <row r="6" spans="2:13" ht="18" customHeight="1">
      <c r="B6" s="810"/>
      <c r="C6" s="810"/>
      <c r="D6" s="810"/>
      <c r="E6" s="810"/>
      <c r="F6" s="3990" t="s">
        <v>1376</v>
      </c>
      <c r="G6" s="3990"/>
      <c r="H6" s="810"/>
      <c r="I6" s="3990"/>
      <c r="J6" s="3990"/>
      <c r="K6" s="3990"/>
      <c r="L6" s="3990"/>
      <c r="M6" s="814"/>
    </row>
    <row r="7" spans="2:13" ht="30" customHeight="1">
      <c r="B7" s="810"/>
      <c r="C7" s="810"/>
      <c r="D7" s="810"/>
      <c r="E7" s="810"/>
      <c r="F7" s="810"/>
      <c r="G7" s="3990" t="s">
        <v>1132</v>
      </c>
      <c r="H7" s="3990"/>
      <c r="I7" s="3991" t="str">
        <f>入力シート!C25</f>
        <v>久留米市〇〇町１２３</v>
      </c>
      <c r="J7" s="3991"/>
      <c r="K7" s="3991"/>
      <c r="L7" s="3991"/>
      <c r="M7" s="814"/>
    </row>
    <row r="8" spans="2:13" ht="30" customHeight="1">
      <c r="B8" s="810"/>
      <c r="C8" s="810"/>
      <c r="D8" s="810"/>
      <c r="E8" s="810"/>
      <c r="F8" s="810"/>
      <c r="G8" s="3990" t="s">
        <v>1952</v>
      </c>
      <c r="H8" s="3990"/>
      <c r="I8" s="3991" t="str">
        <f>入力シート!C26</f>
        <v>(株）○○○○建設</v>
      </c>
      <c r="J8" s="3991"/>
      <c r="K8" s="3991"/>
      <c r="L8" s="3991"/>
      <c r="M8" s="814"/>
    </row>
    <row r="9" spans="2:13" ht="30" customHeight="1">
      <c r="B9" s="810"/>
      <c r="C9" s="810"/>
      <c r="D9" s="810"/>
      <c r="E9" s="810"/>
      <c r="F9" s="810"/>
      <c r="G9" s="3990" t="s">
        <v>1484</v>
      </c>
      <c r="H9" s="3990"/>
      <c r="I9" s="3991" t="str">
        <f>入力シート!C27</f>
        <v>代表取締役　久留米一郎</v>
      </c>
      <c r="J9" s="3991"/>
      <c r="K9" s="3991"/>
      <c r="L9" s="1092"/>
      <c r="M9" s="814"/>
    </row>
    <row r="10" spans="2:13" ht="18" customHeight="1">
      <c r="B10" s="810"/>
      <c r="C10" s="810"/>
      <c r="D10" s="810"/>
      <c r="E10" s="810"/>
      <c r="F10" s="810"/>
      <c r="G10" s="810"/>
      <c r="H10" s="3992"/>
      <c r="I10" s="3992"/>
      <c r="J10" s="3990"/>
      <c r="K10" s="3990"/>
      <c r="L10" s="3990"/>
      <c r="M10" s="814"/>
    </row>
    <row r="11" spans="2:13" ht="24" customHeight="1">
      <c r="B11" s="3988" t="s">
        <v>1965</v>
      </c>
      <c r="C11" s="3988"/>
      <c r="D11" s="3988"/>
      <c r="E11" s="3988"/>
      <c r="F11" s="3988"/>
      <c r="G11" s="3988"/>
      <c r="H11" s="3988"/>
      <c r="I11" s="3988"/>
      <c r="J11" s="3988"/>
      <c r="K11" s="3988"/>
      <c r="L11" s="3988"/>
      <c r="M11" s="812"/>
    </row>
    <row r="12" spans="2:13" ht="13.35" customHeight="1">
      <c r="B12" s="812"/>
      <c r="C12" s="812"/>
      <c r="D12" s="812"/>
      <c r="E12" s="812"/>
      <c r="F12" s="812"/>
      <c r="G12" s="812"/>
      <c r="H12" s="812"/>
      <c r="I12" s="812"/>
      <c r="J12" s="812"/>
      <c r="K12" s="812"/>
      <c r="L12" s="812"/>
      <c r="M12" s="812"/>
    </row>
    <row r="13" spans="2:13" ht="18" customHeight="1">
      <c r="B13" s="3992" t="s">
        <v>1966</v>
      </c>
      <c r="C13" s="3992"/>
      <c r="D13" s="3992"/>
      <c r="E13" s="3992"/>
      <c r="F13" s="3992"/>
      <c r="G13" s="3992"/>
      <c r="H13" s="3992"/>
      <c r="I13" s="3992"/>
      <c r="J13" s="3992"/>
      <c r="K13" s="3992"/>
      <c r="L13" s="3992"/>
      <c r="M13" s="1094"/>
    </row>
    <row r="14" spans="2:13" ht="10.35" customHeight="1">
      <c r="B14" s="817"/>
      <c r="C14" s="817"/>
    </row>
    <row r="15" spans="2:13" ht="18" customHeight="1">
      <c r="B15" s="3988" t="s">
        <v>8</v>
      </c>
      <c r="C15" s="3988"/>
      <c r="D15" s="3988"/>
      <c r="E15" s="3988"/>
      <c r="F15" s="3988"/>
      <c r="G15" s="3988"/>
      <c r="H15" s="3988"/>
      <c r="I15" s="3988"/>
      <c r="J15" s="3988"/>
      <c r="K15" s="3988"/>
      <c r="L15" s="3988"/>
      <c r="M15" s="1095"/>
    </row>
    <row r="16" spans="2:13" ht="11.1" customHeight="1">
      <c r="B16" s="819"/>
      <c r="C16" s="819"/>
    </row>
    <row r="17" spans="1:12" ht="40.35" customHeight="1">
      <c r="B17" s="3993" t="s">
        <v>1954</v>
      </c>
      <c r="C17" s="3993"/>
      <c r="D17" s="3999" t="str">
        <f>入力シート!C4</f>
        <v>街第101号</v>
      </c>
      <c r="E17" s="3997"/>
      <c r="F17" s="3997"/>
      <c r="G17" s="4000"/>
      <c r="H17" s="3995" t="s">
        <v>1969</v>
      </c>
      <c r="I17" s="3998"/>
      <c r="J17" s="3999" t="str">
        <f>入力シート!C9</f>
        <v>〇〇整備事業</v>
      </c>
      <c r="K17" s="3997"/>
      <c r="L17" s="4000"/>
    </row>
    <row r="18" spans="1:12" ht="40.35" customHeight="1">
      <c r="B18" s="3993" t="s">
        <v>1399</v>
      </c>
      <c r="C18" s="3993"/>
      <c r="D18" s="3994" t="str">
        <f>入力シート!C10</f>
        <v>○○校区道路改良工事</v>
      </c>
      <c r="E18" s="3994"/>
      <c r="F18" s="3994"/>
      <c r="G18" s="3994"/>
      <c r="H18" s="3994"/>
      <c r="I18" s="3994"/>
      <c r="J18" s="3994"/>
      <c r="K18" s="3994"/>
      <c r="L18" s="3994"/>
    </row>
    <row r="19" spans="1:12" ht="40.35" customHeight="1">
      <c r="B19" s="3993" t="s">
        <v>1320</v>
      </c>
      <c r="C19" s="3993"/>
      <c r="D19" s="3995"/>
      <c r="E19" s="3996"/>
      <c r="F19" s="3997" t="str">
        <f>入力シート!C12</f>
        <v>久留米市○○町</v>
      </c>
      <c r="G19" s="3997"/>
      <c r="H19" s="3997"/>
      <c r="I19" s="3997"/>
      <c r="J19" s="3997"/>
      <c r="K19" s="3996" t="s">
        <v>1398</v>
      </c>
      <c r="L19" s="3998"/>
    </row>
    <row r="20" spans="1:12" ht="40.35" customHeight="1">
      <c r="B20" s="3993" t="s">
        <v>1324</v>
      </c>
      <c r="C20" s="3993"/>
      <c r="D20" s="820"/>
      <c r="E20" s="821"/>
      <c r="F20" s="4339">
        <f>入力シート!C24</f>
        <v>13000000</v>
      </c>
      <c r="G20" s="4339"/>
      <c r="H20" s="4339"/>
      <c r="I20" s="4339"/>
      <c r="J20" s="822" t="s">
        <v>1397</v>
      </c>
      <c r="K20" s="822"/>
      <c r="L20" s="823"/>
    </row>
    <row r="21" spans="1:12" ht="25.35" customHeight="1">
      <c r="B21" s="4007" t="s">
        <v>1321</v>
      </c>
      <c r="C21" s="4008"/>
      <c r="D21" s="824"/>
      <c r="E21" s="4010" t="str">
        <f>TEXT(入力シート!C14,"令和　　　e　年　　　m　月　　　d　日")</f>
        <v>令和   6 年   4 月   2 日</v>
      </c>
      <c r="F21" s="4010"/>
      <c r="G21" s="4010"/>
      <c r="H21" s="4010"/>
      <c r="I21" s="4010"/>
      <c r="J21" s="4010"/>
      <c r="K21" s="825" t="s">
        <v>1322</v>
      </c>
      <c r="L21" s="826"/>
    </row>
    <row r="22" spans="1:12" ht="25.35" customHeight="1">
      <c r="B22" s="4004"/>
      <c r="C22" s="4009"/>
      <c r="D22" s="827"/>
      <c r="E22" s="4011" t="str">
        <f>TEXT(入力シート!C15,"令和　　　e　年　　　m　月　　　d　日")</f>
        <v>令和   6 年   6 月   30 日</v>
      </c>
      <c r="F22" s="4011"/>
      <c r="G22" s="4011"/>
      <c r="H22" s="4011"/>
      <c r="I22" s="4011"/>
      <c r="J22" s="4011"/>
      <c r="K22" s="828" t="s">
        <v>1323</v>
      </c>
      <c r="L22" s="829"/>
    </row>
    <row r="23" spans="1:12" ht="25.35" customHeight="1">
      <c r="B23" s="4007" t="s">
        <v>1967</v>
      </c>
      <c r="C23" s="4008"/>
      <c r="D23" s="824"/>
      <c r="E23" s="4010" t="str">
        <f>TEXT(入力シート!C14,"令和　　　e　年　　　m　月　　　d　日")</f>
        <v>令和   6 年   4 月   2 日</v>
      </c>
      <c r="F23" s="4010"/>
      <c r="G23" s="4010"/>
      <c r="H23" s="4010"/>
      <c r="I23" s="4010"/>
      <c r="J23" s="4010"/>
      <c r="K23" s="825" t="s">
        <v>1322</v>
      </c>
      <c r="L23" s="826"/>
    </row>
    <row r="24" spans="1:12" ht="25.35" customHeight="1">
      <c r="B24" s="4004"/>
      <c r="C24" s="4009"/>
      <c r="D24" s="827"/>
      <c r="E24" s="4002" t="s">
        <v>1386</v>
      </c>
      <c r="F24" s="4002"/>
      <c r="G24" s="4002"/>
      <c r="H24" s="4002"/>
      <c r="I24" s="4002"/>
      <c r="J24" s="4002"/>
      <c r="K24" s="828" t="s">
        <v>1323</v>
      </c>
      <c r="L24" s="829"/>
    </row>
    <row r="25" spans="1:12" ht="100.35" customHeight="1">
      <c r="B25" s="4004" t="s">
        <v>1968</v>
      </c>
      <c r="C25" s="4005"/>
      <c r="D25" s="4360" t="s">
        <v>1970</v>
      </c>
      <c r="E25" s="4361"/>
      <c r="F25" s="4361"/>
      <c r="G25" s="4361"/>
      <c r="H25" s="4361"/>
      <c r="I25" s="4361"/>
      <c r="J25" s="4361"/>
      <c r="K25" s="4361"/>
      <c r="L25" s="4362"/>
    </row>
    <row r="26" spans="1:12">
      <c r="B26" s="819"/>
      <c r="C26" s="819"/>
    </row>
    <row r="27" spans="1:12" ht="18" customHeight="1">
      <c r="A27" s="4359" t="s">
        <v>1971</v>
      </c>
      <c r="B27" s="4359"/>
      <c r="E27" s="1167"/>
    </row>
    <row r="28" spans="1:12" ht="18" customHeight="1">
      <c r="B28" s="1170" t="s">
        <v>1973</v>
      </c>
      <c r="C28" s="1168"/>
      <c r="D28" s="1168"/>
      <c r="E28" s="1168"/>
      <c r="F28" s="1168"/>
      <c r="G28" s="1168"/>
      <c r="H28" s="1168"/>
      <c r="I28" s="1168"/>
      <c r="J28" s="1168"/>
      <c r="K28" s="1168"/>
      <c r="L28" s="1168"/>
    </row>
    <row r="29" spans="1:12" ht="32.1" customHeight="1">
      <c r="B29" s="1169" t="s">
        <v>1972</v>
      </c>
      <c r="C29" s="4012" t="s">
        <v>1974</v>
      </c>
      <c r="D29" s="4012"/>
      <c r="E29" s="4012"/>
      <c r="F29" s="4012"/>
      <c r="G29" s="4012"/>
      <c r="H29" s="4012"/>
      <c r="I29" s="4012"/>
      <c r="J29" s="4012"/>
      <c r="K29" s="4012"/>
      <c r="L29" s="4012"/>
    </row>
    <row r="30" spans="1:12" ht="32.1" customHeight="1">
      <c r="B30" s="1169" t="s">
        <v>1975</v>
      </c>
      <c r="C30" s="4012" t="s">
        <v>1976</v>
      </c>
      <c r="D30" s="4012"/>
      <c r="E30" s="4012"/>
      <c r="F30" s="4012"/>
      <c r="G30" s="4012"/>
      <c r="H30" s="4012"/>
      <c r="I30" s="4012"/>
      <c r="J30" s="4012"/>
      <c r="K30" s="4012"/>
      <c r="L30" s="4012"/>
    </row>
    <row r="31" spans="1:12" ht="18" customHeight="1">
      <c r="B31" s="1169" t="s">
        <v>1977</v>
      </c>
      <c r="C31" s="4012" t="s">
        <v>1978</v>
      </c>
      <c r="D31" s="4012"/>
      <c r="E31" s="4012"/>
      <c r="F31" s="4012"/>
      <c r="G31" s="4012"/>
      <c r="H31" s="4012"/>
      <c r="I31" s="4012"/>
      <c r="J31" s="4012"/>
      <c r="K31" s="4012"/>
      <c r="L31" s="4012"/>
    </row>
    <row r="32" spans="1:12" ht="18" customHeight="1">
      <c r="B32" s="1170" t="s">
        <v>1979</v>
      </c>
      <c r="C32" s="1168"/>
      <c r="D32" s="1168"/>
      <c r="E32" s="1168"/>
      <c r="F32" s="1168"/>
      <c r="G32" s="1168"/>
      <c r="H32" s="1168"/>
      <c r="I32" s="1168"/>
      <c r="J32" s="1168"/>
      <c r="K32" s="1168"/>
      <c r="L32" s="1168"/>
    </row>
  </sheetData>
  <mergeCells count="39">
    <mergeCell ref="C30:L30"/>
    <mergeCell ref="C29:L29"/>
    <mergeCell ref="C31:L31"/>
    <mergeCell ref="B17:C17"/>
    <mergeCell ref="D17:G17"/>
    <mergeCell ref="H17:I17"/>
    <mergeCell ref="J17:L17"/>
    <mergeCell ref="A27:B27"/>
    <mergeCell ref="B20:C20"/>
    <mergeCell ref="F20:I20"/>
    <mergeCell ref="B21:C22"/>
    <mergeCell ref="E21:J21"/>
    <mergeCell ref="E22:J22"/>
    <mergeCell ref="B25:C25"/>
    <mergeCell ref="D25:L25"/>
    <mergeCell ref="B23:C24"/>
    <mergeCell ref="E23:J23"/>
    <mergeCell ref="E24:J24"/>
    <mergeCell ref="B18:C18"/>
    <mergeCell ref="D18:L18"/>
    <mergeCell ref="B19:C19"/>
    <mergeCell ref="D19:E19"/>
    <mergeCell ref="F19:J19"/>
    <mergeCell ref="K19:L19"/>
    <mergeCell ref="B13:L13"/>
    <mergeCell ref="B15:L15"/>
    <mergeCell ref="G8:H8"/>
    <mergeCell ref="I8:L8"/>
    <mergeCell ref="G9:H9"/>
    <mergeCell ref="I9:K9"/>
    <mergeCell ref="H10:I10"/>
    <mergeCell ref="J10:L10"/>
    <mergeCell ref="J2:L2"/>
    <mergeCell ref="B11:L11"/>
    <mergeCell ref="B4:D4"/>
    <mergeCell ref="F6:G6"/>
    <mergeCell ref="I6:L6"/>
    <mergeCell ref="G7:H7"/>
    <mergeCell ref="I7:L7"/>
  </mergeCells>
  <phoneticPr fontId="14"/>
  <printOptions horizontalCentered="1"/>
  <pageMargins left="0.74803149606299213" right="0.35433070866141736" top="0.59055118110236227" bottom="0.39370078740157483" header="0.51181102362204722" footer="0.51181102362204722"/>
  <pageSetup paperSize="9" orientation="portrait" blackAndWhite="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P30"/>
  <sheetViews>
    <sheetView view="pageBreakPreview" zoomScaleNormal="85" zoomScaleSheetLayoutView="100" workbookViewId="0">
      <selection activeCell="C10" sqref="C10:N10"/>
    </sheetView>
  </sheetViews>
  <sheetFormatPr defaultColWidth="8.88671875" defaultRowHeight="13.2"/>
  <cols>
    <col min="1" max="1" width="1.88671875" style="1096" customWidth="1"/>
    <col min="2" max="2" width="1.44140625" style="1096" customWidth="1"/>
    <col min="3" max="3" width="10" style="1096" customWidth="1"/>
    <col min="4" max="4" width="12.88671875" style="1096" customWidth="1"/>
    <col min="5" max="5" width="6.6640625" style="1096" customWidth="1"/>
    <col min="6" max="6" width="7.88671875" style="1096" customWidth="1"/>
    <col min="7" max="7" width="12.88671875" style="1096" customWidth="1"/>
    <col min="8" max="8" width="1.88671875" style="1096" customWidth="1"/>
    <col min="9" max="9" width="4.44140625" style="1096" customWidth="1"/>
    <col min="10" max="10" width="4.6640625" style="1096" customWidth="1"/>
    <col min="11" max="11" width="4.44140625" style="1096" customWidth="1"/>
    <col min="12" max="12" width="8.88671875" style="1096" customWidth="1"/>
    <col min="13" max="14" width="4.44140625" style="1096" customWidth="1"/>
    <col min="15" max="15" width="5.88671875" style="1096" customWidth="1"/>
    <col min="16" max="16" width="1.88671875" style="1096" customWidth="1"/>
    <col min="17" max="16384" width="8.88671875" style="1096"/>
  </cols>
  <sheetData>
    <row r="1" spans="2:16" s="775" customFormat="1"/>
    <row r="2" spans="2:16" s="775" customFormat="1" ht="20.100000000000001" customHeight="1">
      <c r="B2" s="4384" t="s">
        <v>1382</v>
      </c>
      <c r="C2" s="4385"/>
      <c r="D2" s="4392" t="str">
        <f>入力シート!C4</f>
        <v>街第101号</v>
      </c>
      <c r="E2" s="4392"/>
      <c r="F2" s="4391"/>
      <c r="G2" s="4364"/>
      <c r="H2" s="4365"/>
      <c r="I2" s="4365"/>
      <c r="J2" s="4365"/>
      <c r="K2" s="773" t="s">
        <v>1383</v>
      </c>
      <c r="L2" s="757"/>
      <c r="M2" s="4381"/>
      <c r="N2" s="4381"/>
      <c r="O2" s="4381"/>
      <c r="P2" s="776"/>
    </row>
    <row r="3" spans="2:16" s="775" customFormat="1" ht="10.35" customHeight="1">
      <c r="B3" s="4384"/>
      <c r="C3" s="4385"/>
      <c r="D3" s="4392"/>
      <c r="E3" s="4392"/>
      <c r="F3" s="4391"/>
      <c r="G3" s="4395"/>
      <c r="H3" s="4383"/>
      <c r="I3" s="4383"/>
      <c r="J3" s="4383"/>
      <c r="K3" s="4382" t="s">
        <v>1384</v>
      </c>
      <c r="L3" s="757"/>
      <c r="M3" s="4383"/>
      <c r="N3" s="4383"/>
      <c r="O3" s="4383"/>
      <c r="P3" s="777"/>
    </row>
    <row r="4" spans="2:16" s="775" customFormat="1" ht="15" customHeight="1">
      <c r="B4" s="4384" t="s">
        <v>1373</v>
      </c>
      <c r="C4" s="4385"/>
      <c r="D4" s="4393"/>
      <c r="E4" s="4393"/>
      <c r="F4" s="4391"/>
      <c r="G4" s="4395"/>
      <c r="H4" s="4383"/>
      <c r="I4" s="4383"/>
      <c r="J4" s="4383"/>
      <c r="K4" s="4382"/>
      <c r="L4" s="757"/>
      <c r="M4" s="4383"/>
      <c r="N4" s="4383"/>
      <c r="O4" s="4383"/>
      <c r="P4" s="777"/>
    </row>
    <row r="5" spans="2:16" s="775" customFormat="1" ht="15" customHeight="1">
      <c r="B5" s="4384"/>
      <c r="C5" s="4385"/>
      <c r="D5" s="4393"/>
      <c r="E5" s="4393"/>
      <c r="F5" s="4391"/>
      <c r="G5" s="4388" t="s">
        <v>1385</v>
      </c>
      <c r="H5" s="4389"/>
      <c r="I5" s="4389"/>
      <c r="J5" s="4389"/>
      <c r="K5" s="4390"/>
      <c r="L5" s="757"/>
      <c r="M5" s="4383"/>
      <c r="N5" s="4383"/>
      <c r="O5" s="4383"/>
      <c r="P5" s="777"/>
    </row>
    <row r="6" spans="2:16" s="775" customFormat="1" ht="15" customHeight="1">
      <c r="C6" s="732"/>
      <c r="D6" s="776"/>
      <c r="E6" s="776"/>
      <c r="F6" s="777"/>
      <c r="G6" s="777"/>
      <c r="H6" s="777"/>
      <c r="I6" s="733"/>
      <c r="J6" s="733"/>
      <c r="K6" s="776"/>
      <c r="L6" s="776"/>
      <c r="M6" s="776"/>
      <c r="N6" s="777"/>
    </row>
    <row r="7" spans="2:16" ht="12.6" customHeight="1">
      <c r="C7" s="1102"/>
      <c r="D7" s="1100"/>
      <c r="E7" s="1101"/>
      <c r="F7" s="1101"/>
      <c r="G7" s="1101"/>
      <c r="H7" s="1103"/>
      <c r="I7" s="1101"/>
    </row>
    <row r="8" spans="2:16" ht="15" customHeight="1">
      <c r="B8" s="1104"/>
      <c r="C8" s="1105"/>
      <c r="D8" s="1105"/>
      <c r="E8" s="1105"/>
      <c r="F8" s="1105"/>
      <c r="G8" s="1105"/>
      <c r="H8" s="1105"/>
      <c r="I8" s="1105"/>
      <c r="J8" s="1105"/>
      <c r="K8" s="1105"/>
      <c r="L8" s="1105"/>
      <c r="M8" s="1105"/>
      <c r="N8" s="1105"/>
      <c r="O8" s="1106"/>
    </row>
    <row r="9" spans="2:16" s="1890" customFormat="1" ht="15" customHeight="1">
      <c r="B9" s="1107"/>
      <c r="C9" s="1111"/>
      <c r="D9" s="1111"/>
      <c r="E9" s="1111"/>
      <c r="F9" s="1111"/>
      <c r="G9" s="1111"/>
      <c r="H9" s="1111"/>
      <c r="I9" s="1111"/>
      <c r="J9" s="1111"/>
      <c r="K9" s="1111"/>
      <c r="L9" s="4138">
        <v>45413</v>
      </c>
      <c r="M9" s="4138"/>
      <c r="N9" s="4138"/>
      <c r="O9" s="1112"/>
    </row>
    <row r="10" spans="2:16" ht="24" customHeight="1">
      <c r="B10" s="1107"/>
      <c r="C10" s="4387" t="s">
        <v>1935</v>
      </c>
      <c r="D10" s="4387"/>
      <c r="E10" s="4387"/>
      <c r="F10" s="4387"/>
      <c r="G10" s="4387"/>
      <c r="H10" s="4387"/>
      <c r="I10" s="4387"/>
      <c r="J10" s="4387"/>
      <c r="K10" s="4387"/>
      <c r="L10" s="4387"/>
      <c r="M10" s="4387"/>
      <c r="N10" s="4387"/>
      <c r="O10" s="1109"/>
    </row>
    <row r="11" spans="2:16" ht="15" customHeight="1">
      <c r="B11" s="1107"/>
      <c r="C11" s="1110"/>
      <c r="D11" s="1110"/>
      <c r="E11" s="1111"/>
      <c r="F11" s="1111"/>
      <c r="G11" s="1111"/>
      <c r="H11" s="1111"/>
      <c r="I11" s="1111"/>
      <c r="J11" s="1111"/>
      <c r="K11" s="1111"/>
      <c r="L11" s="1111"/>
      <c r="M11" s="1111"/>
      <c r="N11" s="1111"/>
      <c r="O11" s="1112"/>
    </row>
    <row r="12" spans="2:16" ht="25.35" customHeight="1">
      <c r="B12" s="1107"/>
      <c r="C12" s="4386" t="str">
        <f>入力シート!C5</f>
        <v>久留米市長</v>
      </c>
      <c r="D12" s="4386"/>
      <c r="E12" s="1123" t="s">
        <v>315</v>
      </c>
      <c r="F12" s="1113"/>
      <c r="G12" s="1113"/>
      <c r="H12" s="1113"/>
      <c r="I12" s="1113"/>
      <c r="J12" s="1113"/>
      <c r="K12" s="1113"/>
      <c r="L12" s="1113"/>
      <c r="M12" s="1113"/>
      <c r="N12" s="1113"/>
      <c r="O12" s="1114"/>
    </row>
    <row r="13" spans="2:16" ht="15" customHeight="1">
      <c r="B13" s="1107"/>
      <c r="C13" s="1102"/>
      <c r="D13" s="1102"/>
      <c r="E13" s="1113"/>
      <c r="F13" s="1113"/>
      <c r="G13" s="1113"/>
      <c r="H13" s="1113"/>
      <c r="I13" s="1113"/>
      <c r="J13" s="1113"/>
      <c r="K13" s="1113"/>
      <c r="L13" s="1113"/>
      <c r="M13" s="1113"/>
      <c r="N13" s="1113"/>
      <c r="O13" s="1114"/>
    </row>
    <row r="14" spans="2:16" ht="25.35" customHeight="1">
      <c r="B14" s="1107"/>
      <c r="C14" s="1113"/>
      <c r="D14" s="1113"/>
      <c r="E14" s="1113"/>
      <c r="F14" s="1102" t="s">
        <v>1938</v>
      </c>
      <c r="G14" s="1102"/>
      <c r="H14" s="1123"/>
      <c r="I14" s="4372"/>
      <c r="J14" s="4372"/>
      <c r="K14" s="4372"/>
      <c r="L14" s="4372"/>
      <c r="M14" s="4372"/>
      <c r="N14" s="4372"/>
      <c r="O14" s="1114"/>
    </row>
    <row r="15" spans="2:16" ht="25.35" customHeight="1">
      <c r="B15" s="1107"/>
      <c r="C15" s="1113"/>
      <c r="D15" s="1113"/>
      <c r="E15" s="1113"/>
      <c r="F15" s="1102"/>
      <c r="G15" s="1102" t="s">
        <v>328</v>
      </c>
      <c r="H15" s="1123"/>
      <c r="I15" s="4366" t="str">
        <f>入力シート!C25</f>
        <v>久留米市〇〇町１２３</v>
      </c>
      <c r="J15" s="4366"/>
      <c r="K15" s="4366"/>
      <c r="L15" s="4366"/>
      <c r="M15" s="4366"/>
      <c r="N15" s="4366"/>
      <c r="O15" s="1114"/>
    </row>
    <row r="16" spans="2:16" ht="25.35" customHeight="1">
      <c r="B16" s="1107"/>
      <c r="C16" s="1113"/>
      <c r="D16" s="1113"/>
      <c r="E16" s="1113"/>
      <c r="F16" s="1113"/>
      <c r="G16" s="1113" t="s">
        <v>1332</v>
      </c>
      <c r="H16" s="1124"/>
      <c r="I16" s="4366" t="str">
        <f>入力シート!C26</f>
        <v>(株）○○○○建設</v>
      </c>
      <c r="J16" s="4366"/>
      <c r="K16" s="4366"/>
      <c r="L16" s="4366"/>
      <c r="M16" s="4366"/>
      <c r="N16" s="4366"/>
      <c r="O16" s="1114"/>
    </row>
    <row r="17" spans="2:15" ht="25.35" customHeight="1">
      <c r="B17" s="1107"/>
      <c r="C17" s="1113"/>
      <c r="D17" s="1113"/>
      <c r="E17" s="1113"/>
      <c r="F17" s="1113"/>
      <c r="G17" s="1102" t="s">
        <v>1328</v>
      </c>
      <c r="H17" s="1123"/>
      <c r="I17" s="4366" t="str">
        <f>入力シート!C27</f>
        <v>代表取締役　久留米一郎</v>
      </c>
      <c r="J17" s="4366"/>
      <c r="K17" s="4366"/>
      <c r="L17" s="4366"/>
      <c r="M17" s="4366"/>
      <c r="N17" s="1108" t="s">
        <v>307</v>
      </c>
      <c r="O17" s="1114"/>
    </row>
    <row r="18" spans="2:15" ht="25.35" customHeight="1">
      <c r="B18" s="1107"/>
      <c r="C18" s="1113"/>
      <c r="D18" s="1113"/>
      <c r="E18" s="1113"/>
      <c r="F18" s="1113"/>
      <c r="G18" s="1102" t="s">
        <v>157</v>
      </c>
      <c r="H18" s="1123"/>
      <c r="I18" s="4366" t="str">
        <f>入力シート!C28</f>
        <v>0942-12-○○○○</v>
      </c>
      <c r="J18" s="4366"/>
      <c r="K18" s="4366"/>
      <c r="L18" s="4366"/>
      <c r="M18" s="4366"/>
      <c r="N18" s="1108"/>
      <c r="O18" s="1114"/>
    </row>
    <row r="19" spans="2:15" ht="15" customHeight="1">
      <c r="B19" s="1107"/>
      <c r="C19" s="1113"/>
      <c r="D19" s="1113"/>
      <c r="E19" s="1113"/>
      <c r="F19" s="1113"/>
      <c r="G19" s="1113"/>
      <c r="H19" s="1113"/>
      <c r="I19" s="1113"/>
      <c r="J19" s="1113"/>
      <c r="K19" s="1113"/>
      <c r="L19" s="1113"/>
      <c r="M19" s="1113"/>
      <c r="N19" s="1113"/>
      <c r="O19" s="1114"/>
    </row>
    <row r="20" spans="2:15" ht="25.35" customHeight="1">
      <c r="B20" s="1107"/>
      <c r="C20" s="4394" t="s">
        <v>1937</v>
      </c>
      <c r="D20" s="4394"/>
      <c r="E20" s="4394"/>
      <c r="F20" s="4394"/>
      <c r="G20" s="4394"/>
      <c r="H20" s="4394"/>
      <c r="I20" s="4394"/>
      <c r="J20" s="4394"/>
      <c r="K20" s="4394"/>
      <c r="L20" s="4394"/>
      <c r="M20" s="4394"/>
      <c r="N20" s="4394"/>
      <c r="O20" s="1115"/>
    </row>
    <row r="21" spans="2:15" ht="25.35" customHeight="1">
      <c r="B21" s="1107"/>
      <c r="C21" s="4394"/>
      <c r="D21" s="4394"/>
      <c r="E21" s="4394"/>
      <c r="F21" s="4394"/>
      <c r="G21" s="4394"/>
      <c r="H21" s="4394"/>
      <c r="I21" s="4394"/>
      <c r="J21" s="4394"/>
      <c r="K21" s="4394"/>
      <c r="L21" s="4394"/>
      <c r="M21" s="4394"/>
      <c r="N21" s="4394"/>
      <c r="O21" s="1115"/>
    </row>
    <row r="22" spans="2:15" ht="15" customHeight="1">
      <c r="B22" s="1107"/>
      <c r="C22" s="1116"/>
      <c r="D22" s="1116"/>
      <c r="E22" s="1111"/>
      <c r="F22" s="1111"/>
      <c r="G22" s="1111"/>
      <c r="H22" s="1111"/>
      <c r="I22" s="1111"/>
      <c r="J22" s="1111"/>
      <c r="K22" s="1111"/>
      <c r="L22" s="1111"/>
      <c r="M22" s="1111"/>
      <c r="N22" s="1111"/>
      <c r="O22" s="1112"/>
    </row>
    <row r="23" spans="2:15" ht="18" customHeight="1">
      <c r="B23" s="1107"/>
      <c r="C23" s="4378" t="s">
        <v>8</v>
      </c>
      <c r="D23" s="4378"/>
      <c r="E23" s="4378"/>
      <c r="F23" s="4378"/>
      <c r="G23" s="4378"/>
      <c r="H23" s="4378"/>
      <c r="I23" s="4378"/>
      <c r="J23" s="4378"/>
      <c r="K23" s="4378"/>
      <c r="L23" s="4378"/>
      <c r="M23" s="4378"/>
      <c r="N23" s="4378"/>
      <c r="O23" s="1117"/>
    </row>
    <row r="24" spans="2:15" ht="15" customHeight="1">
      <c r="B24" s="1107"/>
      <c r="C24" s="1118"/>
      <c r="D24" s="1118"/>
      <c r="E24" s="1111"/>
      <c r="F24" s="1111"/>
      <c r="G24" s="1111"/>
      <c r="H24" s="1111"/>
      <c r="I24" s="1111"/>
      <c r="J24" s="1111"/>
      <c r="K24" s="1111"/>
      <c r="L24" s="1111"/>
      <c r="M24" s="1111"/>
      <c r="N24" s="1111"/>
      <c r="O24" s="1112"/>
    </row>
    <row r="25" spans="2:15" ht="50.1" customHeight="1">
      <c r="B25" s="1107"/>
      <c r="C25" s="4363" t="s">
        <v>1319</v>
      </c>
      <c r="D25" s="4363"/>
      <c r="E25" s="4380" t="str">
        <f>入力シート!C10</f>
        <v>○○校区道路改良工事</v>
      </c>
      <c r="F25" s="4380"/>
      <c r="G25" s="4380"/>
      <c r="H25" s="4380"/>
      <c r="I25" s="4380"/>
      <c r="J25" s="4380"/>
      <c r="K25" s="4380"/>
      <c r="L25" s="4380"/>
      <c r="M25" s="4380"/>
      <c r="N25" s="4380"/>
      <c r="O25" s="1112"/>
    </row>
    <row r="26" spans="2:15" ht="50.1" customHeight="1">
      <c r="B26" s="1107"/>
      <c r="C26" s="4363" t="s">
        <v>1320</v>
      </c>
      <c r="D26" s="4363"/>
      <c r="E26" s="4380" t="str">
        <f>入力シート!C12</f>
        <v>久留米市○○町</v>
      </c>
      <c r="F26" s="4380"/>
      <c r="G26" s="4380"/>
      <c r="H26" s="4380"/>
      <c r="I26" s="4380"/>
      <c r="J26" s="4380"/>
      <c r="K26" s="4380"/>
      <c r="L26" s="4380"/>
      <c r="M26" s="4380"/>
      <c r="N26" s="4380"/>
      <c r="O26" s="1112"/>
    </row>
    <row r="27" spans="2:15" ht="50.1" customHeight="1">
      <c r="B27" s="1107"/>
      <c r="C27" s="4363" t="s">
        <v>1324</v>
      </c>
      <c r="D27" s="4363"/>
      <c r="E27" s="1125"/>
      <c r="F27" s="4379">
        <f>入力シート!C24</f>
        <v>13000000</v>
      </c>
      <c r="G27" s="4379"/>
      <c r="H27" s="4379"/>
      <c r="I27" s="4379"/>
      <c r="J27" s="4379"/>
      <c r="K27" s="1127" t="s">
        <v>1397</v>
      </c>
      <c r="L27" s="1125"/>
      <c r="M27" s="1125"/>
      <c r="N27" s="1126"/>
      <c r="O27" s="1112"/>
    </row>
    <row r="28" spans="2:15" ht="30" customHeight="1">
      <c r="B28" s="1107"/>
      <c r="C28" s="4367" t="s">
        <v>1321</v>
      </c>
      <c r="D28" s="4368"/>
      <c r="E28" s="4371" t="str">
        <f>TEXT(入力シート!C14,"令和　　　e　年　　　m　月　　　d　日")</f>
        <v>令和   6 年   4 月   2 日</v>
      </c>
      <c r="F28" s="4371"/>
      <c r="G28" s="4371"/>
      <c r="H28" s="4371"/>
      <c r="I28" s="4371"/>
      <c r="J28" s="4373" t="s">
        <v>1322</v>
      </c>
      <c r="K28" s="4373"/>
      <c r="L28" s="4374"/>
      <c r="M28" s="4373" t="s">
        <v>1936</v>
      </c>
      <c r="N28" s="4368"/>
      <c r="O28" s="1112"/>
    </row>
    <row r="29" spans="2:15" ht="30" customHeight="1">
      <c r="B29" s="1107"/>
      <c r="C29" s="4369"/>
      <c r="D29" s="4370"/>
      <c r="E29" s="4377" t="str">
        <f>TEXT(入力シート!C15,"令和　　　e　年　　　m　月　　　d　日")</f>
        <v>令和   6 年   6 月   30 日</v>
      </c>
      <c r="F29" s="4377"/>
      <c r="G29" s="4377"/>
      <c r="H29" s="4377"/>
      <c r="I29" s="4377"/>
      <c r="J29" s="4376" t="s">
        <v>1323</v>
      </c>
      <c r="K29" s="4376"/>
      <c r="L29" s="4375"/>
      <c r="M29" s="4376"/>
      <c r="N29" s="4370"/>
      <c r="O29" s="1112"/>
    </row>
    <row r="30" spans="2:15" ht="13.8">
      <c r="B30" s="1119"/>
      <c r="C30" s="1120"/>
      <c r="D30" s="1120"/>
      <c r="E30" s="1121"/>
      <c r="F30" s="1121"/>
      <c r="G30" s="1121"/>
      <c r="H30" s="1121"/>
      <c r="I30" s="1121"/>
      <c r="J30" s="1121"/>
      <c r="K30" s="1121"/>
      <c r="L30" s="1121"/>
      <c r="M30" s="1121"/>
      <c r="N30" s="1121"/>
      <c r="O30" s="1122"/>
    </row>
  </sheetData>
  <mergeCells count="34">
    <mergeCell ref="B2:C3"/>
    <mergeCell ref="C25:D25"/>
    <mergeCell ref="C12:D12"/>
    <mergeCell ref="C10:N10"/>
    <mergeCell ref="G5:K5"/>
    <mergeCell ref="F2:F5"/>
    <mergeCell ref="D2:E3"/>
    <mergeCell ref="D4:E5"/>
    <mergeCell ref="C20:N21"/>
    <mergeCell ref="I18:M18"/>
    <mergeCell ref="B4:C5"/>
    <mergeCell ref="G3:J4"/>
    <mergeCell ref="E26:N26"/>
    <mergeCell ref="M2:O2"/>
    <mergeCell ref="K3:K4"/>
    <mergeCell ref="M3:O5"/>
    <mergeCell ref="E25:N25"/>
    <mergeCell ref="L9:N9"/>
    <mergeCell ref="C26:D26"/>
    <mergeCell ref="G2:J2"/>
    <mergeCell ref="I15:N15"/>
    <mergeCell ref="C28:D29"/>
    <mergeCell ref="E28:I28"/>
    <mergeCell ref="I16:N16"/>
    <mergeCell ref="I14:N14"/>
    <mergeCell ref="I17:M17"/>
    <mergeCell ref="C27:D27"/>
    <mergeCell ref="J28:K28"/>
    <mergeCell ref="L28:L29"/>
    <mergeCell ref="M28:N29"/>
    <mergeCell ref="E29:I29"/>
    <mergeCell ref="J29:K29"/>
    <mergeCell ref="C23:N23"/>
    <mergeCell ref="F27:J27"/>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33"/>
  <sheetViews>
    <sheetView view="pageBreakPreview" zoomScaleNormal="100" zoomScaleSheetLayoutView="100" workbookViewId="0">
      <selection activeCell="S10" sqref="S10"/>
    </sheetView>
  </sheetViews>
  <sheetFormatPr defaultColWidth="8.88671875" defaultRowHeight="13.2"/>
  <cols>
    <col min="1" max="1" width="2.88671875" style="1377" customWidth="1"/>
    <col min="2" max="2" width="4.88671875" style="1377" customWidth="1"/>
    <col min="3" max="4" width="5.33203125" style="1377" customWidth="1"/>
    <col min="5" max="5" width="2.88671875" style="1377" customWidth="1"/>
    <col min="6" max="17" width="5.88671875" style="1377" customWidth="1"/>
    <col min="18" max="16384" width="8.88671875" style="1377"/>
  </cols>
  <sheetData>
    <row r="1" spans="1:19" ht="13.35" customHeight="1">
      <c r="A1" s="1375" t="s">
        <v>1495</v>
      </c>
      <c r="B1" s="1375"/>
      <c r="C1" s="1375"/>
      <c r="D1" s="1376"/>
      <c r="E1" s="1376"/>
      <c r="F1" s="1376"/>
      <c r="G1" s="1376"/>
      <c r="H1" s="1376"/>
      <c r="I1" s="1376"/>
      <c r="J1" s="1376"/>
      <c r="K1" s="1376"/>
      <c r="L1" s="1376"/>
      <c r="M1" s="1376"/>
      <c r="N1" s="1376"/>
      <c r="O1" s="1376"/>
      <c r="P1" s="1376"/>
      <c r="Q1" s="1376"/>
    </row>
    <row r="2" spans="1:19" ht="14.1" customHeight="1">
      <c r="A2" s="1378"/>
    </row>
    <row r="3" spans="1:19" ht="25.35" customHeight="1">
      <c r="A3" s="2251" t="s">
        <v>1496</v>
      </c>
      <c r="B3" s="2252"/>
      <c r="C3" s="2252"/>
      <c r="D3" s="2252"/>
      <c r="E3" s="2252"/>
      <c r="F3" s="2252"/>
      <c r="G3" s="2252"/>
      <c r="H3" s="2252"/>
      <c r="I3" s="2252"/>
      <c r="J3" s="2252"/>
      <c r="K3" s="2252"/>
      <c r="L3" s="2252"/>
      <c r="M3" s="2252"/>
      <c r="N3" s="2252"/>
      <c r="O3" s="2252"/>
      <c r="P3" s="2252"/>
      <c r="Q3" s="2252"/>
    </row>
    <row r="4" spans="1:19" ht="15" customHeight="1">
      <c r="A4" s="1379"/>
      <c r="B4" s="1380"/>
      <c r="C4" s="1380"/>
      <c r="D4" s="1380"/>
      <c r="E4" s="1380"/>
      <c r="F4" s="1380"/>
      <c r="G4" s="1380"/>
      <c r="H4" s="1380"/>
      <c r="I4" s="1380"/>
      <c r="J4" s="1380"/>
      <c r="K4" s="1380"/>
      <c r="L4" s="1380"/>
      <c r="M4" s="1380"/>
      <c r="N4" s="1380"/>
      <c r="O4" s="1380"/>
      <c r="P4" s="1380"/>
      <c r="Q4" s="1380"/>
    </row>
    <row r="5" spans="1:19" ht="18" customHeight="1">
      <c r="A5" s="1381"/>
      <c r="B5" s="1382" t="s">
        <v>1504</v>
      </c>
      <c r="C5" s="1376"/>
      <c r="D5" s="1376"/>
      <c r="E5" s="1376"/>
      <c r="F5" s="1376"/>
      <c r="G5" s="1376"/>
      <c r="H5" s="1376"/>
      <c r="I5" s="1376"/>
      <c r="J5" s="1376"/>
      <c r="K5" s="1376"/>
      <c r="L5" s="1376"/>
      <c r="M5" s="1376"/>
      <c r="N5" s="1376"/>
      <c r="O5" s="1376"/>
      <c r="P5" s="1376"/>
      <c r="Q5" s="1376"/>
    </row>
    <row r="6" spans="1:19" ht="18" customHeight="1">
      <c r="A6" s="2249" t="s">
        <v>1505</v>
      </c>
      <c r="B6" s="2249"/>
      <c r="C6" s="2248" t="s">
        <v>1510</v>
      </c>
      <c r="D6" s="2248"/>
      <c r="E6" s="2248"/>
      <c r="F6" s="2248"/>
      <c r="G6" s="2248"/>
      <c r="H6" s="2248"/>
      <c r="I6" s="2248"/>
      <c r="J6" s="2248"/>
      <c r="K6" s="2248"/>
      <c r="L6" s="2248"/>
      <c r="M6" s="2248"/>
      <c r="N6" s="2248"/>
      <c r="O6" s="2248"/>
      <c r="P6" s="2248"/>
      <c r="Q6" s="2248"/>
    </row>
    <row r="7" spans="1:19" ht="32.1" customHeight="1">
      <c r="A7" s="1383"/>
      <c r="B7" s="1384" t="s">
        <v>1507</v>
      </c>
      <c r="C7" s="2258"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258"/>
      <c r="E7" s="2258"/>
      <c r="F7" s="2258"/>
      <c r="G7" s="2258"/>
      <c r="H7" s="2258"/>
      <c r="I7" s="2258"/>
      <c r="J7" s="2258"/>
      <c r="K7" s="2258"/>
      <c r="L7" s="2258"/>
      <c r="M7" s="2258"/>
      <c r="N7" s="2258"/>
      <c r="O7" s="2258"/>
      <c r="P7" s="2258"/>
      <c r="Q7" s="2258"/>
      <c r="R7" s="1399"/>
    </row>
    <row r="8" spans="1:19" ht="18" customHeight="1">
      <c r="A8" s="1385"/>
      <c r="B8" s="1386" t="s">
        <v>1508</v>
      </c>
      <c r="C8" s="2248" t="s">
        <v>1506</v>
      </c>
      <c r="D8" s="2248"/>
      <c r="E8" s="2248"/>
      <c r="F8" s="2248"/>
      <c r="G8" s="2248"/>
      <c r="H8" s="2248"/>
      <c r="I8" s="2248"/>
      <c r="J8" s="2248"/>
      <c r="K8" s="2248"/>
      <c r="L8" s="2248"/>
      <c r="M8" s="2248"/>
      <c r="N8" s="2248"/>
      <c r="O8" s="2248"/>
      <c r="P8" s="2248"/>
      <c r="Q8" s="2248"/>
      <c r="S8" s="1377" t="str">
        <f>IF(入力シート!C5="久留米市長","久留米市発注に係る","久留米市企業局発注に係る")</f>
        <v>久留米市発注に係る</v>
      </c>
    </row>
    <row r="9" spans="1:19" ht="15" customHeight="1">
      <c r="A9" s="1379"/>
      <c r="B9" s="1380"/>
      <c r="C9" s="1380"/>
      <c r="D9" s="1380"/>
      <c r="E9" s="1380"/>
      <c r="F9" s="1380"/>
      <c r="G9" s="1380"/>
      <c r="H9" s="1380"/>
      <c r="I9" s="1380"/>
      <c r="J9" s="1380"/>
      <c r="K9" s="1380"/>
      <c r="L9" s="1380"/>
      <c r="M9" s="1380"/>
      <c r="N9" s="1380"/>
      <c r="O9" s="1380"/>
      <c r="P9" s="1380"/>
      <c r="Q9" s="1380"/>
    </row>
    <row r="10" spans="1:19" ht="20.100000000000001" customHeight="1">
      <c r="A10" s="1381"/>
      <c r="B10" s="1382" t="s">
        <v>1509</v>
      </c>
      <c r="C10" s="1376"/>
      <c r="D10" s="1376"/>
      <c r="E10" s="1376"/>
      <c r="F10" s="1376"/>
      <c r="G10" s="1376"/>
      <c r="H10" s="1376"/>
      <c r="I10" s="1376"/>
      <c r="J10" s="1376"/>
      <c r="K10" s="1376"/>
      <c r="L10" s="1376"/>
      <c r="M10" s="1376"/>
      <c r="N10" s="1376"/>
      <c r="O10" s="1376"/>
      <c r="P10" s="1376"/>
      <c r="Q10" s="1376"/>
    </row>
    <row r="11" spans="1:19" ht="32.1" customHeight="1">
      <c r="A11" s="2249" t="s">
        <v>1511</v>
      </c>
      <c r="B11" s="2249"/>
      <c r="C11" s="2258" t="str">
        <f>"　当共同企業体は、"&amp;入力シート!C30&amp;"（以下「企業体」という。）と称する。"</f>
        <v>　当共同企業体は、○○建設△△土木特定建設工事共同企業体（以下「企業体」という。）と称する。</v>
      </c>
      <c r="D11" s="2258"/>
      <c r="E11" s="2258"/>
      <c r="F11" s="2258"/>
      <c r="G11" s="2258"/>
      <c r="H11" s="2258"/>
      <c r="I11" s="2258"/>
      <c r="J11" s="2258"/>
      <c r="K11" s="2258"/>
      <c r="L11" s="2258"/>
      <c r="M11" s="2258"/>
      <c r="N11" s="2258"/>
      <c r="O11" s="2258"/>
      <c r="P11" s="2258"/>
      <c r="Q11" s="2258"/>
    </row>
    <row r="12" spans="1:19" ht="15" customHeight="1">
      <c r="A12" s="1379"/>
      <c r="B12" s="1380"/>
      <c r="C12" s="1380"/>
      <c r="D12" s="1380"/>
      <c r="E12" s="1380"/>
      <c r="F12" s="1380"/>
      <c r="G12" s="1380"/>
      <c r="H12" s="1380"/>
      <c r="I12" s="1380"/>
      <c r="J12" s="1380"/>
      <c r="K12" s="1380"/>
      <c r="L12" s="1380"/>
      <c r="M12" s="1380"/>
      <c r="N12" s="1380"/>
      <c r="O12" s="1380"/>
      <c r="P12" s="1380"/>
      <c r="Q12" s="1380"/>
    </row>
    <row r="13" spans="1:19" ht="20.100000000000001" customHeight="1">
      <c r="A13" s="1381"/>
      <c r="B13" s="1382" t="s">
        <v>1512</v>
      </c>
      <c r="C13" s="1376"/>
      <c r="D13" s="1376"/>
      <c r="E13" s="1376"/>
      <c r="F13" s="1376"/>
      <c r="G13" s="1376"/>
      <c r="H13" s="1376"/>
      <c r="I13" s="1376"/>
      <c r="J13" s="1376"/>
      <c r="K13" s="1376"/>
      <c r="L13" s="1376"/>
      <c r="M13" s="1376"/>
      <c r="N13" s="1376"/>
      <c r="O13" s="1376"/>
      <c r="P13" s="1376"/>
      <c r="Q13" s="1376"/>
    </row>
    <row r="14" spans="1:19" ht="18" customHeight="1">
      <c r="A14" s="2249" t="s">
        <v>1513</v>
      </c>
      <c r="B14" s="2249"/>
      <c r="C14" s="2248" t="s">
        <v>1514</v>
      </c>
      <c r="D14" s="2248"/>
      <c r="E14" s="2248"/>
      <c r="F14" s="2248"/>
      <c r="G14" s="2248"/>
      <c r="H14" s="2248"/>
      <c r="I14" s="2248"/>
      <c r="J14" s="2248"/>
      <c r="K14" s="2248"/>
      <c r="L14" s="2248"/>
      <c r="M14" s="2248"/>
      <c r="N14" s="2248"/>
      <c r="O14" s="2248"/>
      <c r="P14" s="2248"/>
      <c r="Q14" s="2248"/>
    </row>
    <row r="15" spans="1:19" ht="15" customHeight="1">
      <c r="A15" s="1379"/>
      <c r="B15" s="1380"/>
      <c r="C15" s="1380"/>
      <c r="D15" s="1380"/>
      <c r="E15" s="1380"/>
      <c r="F15" s="1380"/>
      <c r="G15" s="1380"/>
      <c r="H15" s="1380"/>
      <c r="I15" s="1380"/>
      <c r="J15" s="1380"/>
      <c r="K15" s="1380"/>
      <c r="L15" s="1380"/>
      <c r="M15" s="1380"/>
      <c r="N15" s="1380"/>
      <c r="O15" s="1380"/>
      <c r="P15" s="1380"/>
      <c r="Q15" s="1380"/>
    </row>
    <row r="16" spans="1:19" ht="20.100000000000001" customHeight="1">
      <c r="A16" s="1381"/>
      <c r="B16" s="1382" t="s">
        <v>1515</v>
      </c>
      <c r="C16" s="1376"/>
      <c r="D16" s="1376"/>
      <c r="E16" s="1376"/>
      <c r="F16" s="1376"/>
      <c r="G16" s="1376"/>
      <c r="H16" s="1376"/>
      <c r="I16" s="1376"/>
      <c r="J16" s="1376"/>
      <c r="K16" s="1376"/>
      <c r="L16" s="1376"/>
      <c r="M16" s="1376"/>
      <c r="N16" s="1376"/>
      <c r="O16" s="1376"/>
      <c r="P16" s="1376"/>
      <c r="Q16" s="1376"/>
    </row>
    <row r="17" spans="1:18" ht="32.1" customHeight="1">
      <c r="A17" s="2249" t="s">
        <v>1516</v>
      </c>
      <c r="B17" s="2249"/>
      <c r="C17" s="2250" t="s">
        <v>1527</v>
      </c>
      <c r="D17" s="2250"/>
      <c r="E17" s="2250"/>
      <c r="F17" s="2250"/>
      <c r="G17" s="2250"/>
      <c r="H17" s="2250"/>
      <c r="I17" s="2250"/>
      <c r="J17" s="2250"/>
      <c r="K17" s="2250"/>
      <c r="L17" s="2250"/>
      <c r="M17" s="2250"/>
      <c r="N17" s="2250"/>
      <c r="O17" s="2250"/>
      <c r="P17" s="2250"/>
      <c r="Q17" s="2250"/>
      <c r="R17" s="1377" t="s">
        <v>1579</v>
      </c>
    </row>
    <row r="18" spans="1:18" ht="18" customHeight="1">
      <c r="A18" s="1385"/>
      <c r="B18" s="1387" t="s">
        <v>1517</v>
      </c>
      <c r="C18" s="2248" t="s">
        <v>1518</v>
      </c>
      <c r="D18" s="2248"/>
      <c r="E18" s="2248"/>
      <c r="F18" s="2248"/>
      <c r="G18" s="2248"/>
      <c r="H18" s="2248"/>
      <c r="I18" s="2248"/>
      <c r="J18" s="2248"/>
      <c r="K18" s="2248"/>
      <c r="L18" s="2248"/>
      <c r="M18" s="2248"/>
      <c r="N18" s="2248"/>
      <c r="O18" s="2248"/>
      <c r="P18" s="2248"/>
      <c r="Q18" s="2248"/>
    </row>
    <row r="19" spans="1:18" ht="32.1" customHeight="1">
      <c r="A19" s="1383"/>
      <c r="B19" s="1388" t="s">
        <v>1519</v>
      </c>
      <c r="C19" s="2253" t="s">
        <v>1520</v>
      </c>
      <c r="D19" s="2253"/>
      <c r="E19" s="2253"/>
      <c r="F19" s="2253"/>
      <c r="G19" s="2253"/>
      <c r="H19" s="2253"/>
      <c r="I19" s="2253"/>
      <c r="J19" s="2253"/>
      <c r="K19" s="2253"/>
      <c r="L19" s="2253"/>
      <c r="M19" s="2253"/>
      <c r="N19" s="2253"/>
      <c r="O19" s="2253"/>
      <c r="P19" s="2253"/>
      <c r="Q19" s="2253"/>
    </row>
    <row r="20" spans="1:18" ht="15" customHeight="1">
      <c r="A20" s="1379"/>
      <c r="B20" s="1380"/>
      <c r="C20" s="1380"/>
      <c r="D20" s="1380"/>
      <c r="E20" s="1380"/>
      <c r="F20" s="1380"/>
      <c r="G20" s="1380"/>
      <c r="H20" s="1380"/>
      <c r="I20" s="1380"/>
      <c r="J20" s="1380"/>
      <c r="K20" s="1380"/>
      <c r="L20" s="1380"/>
      <c r="M20" s="1380"/>
      <c r="N20" s="1380"/>
      <c r="O20" s="1380"/>
      <c r="P20" s="1380"/>
      <c r="Q20" s="1380"/>
    </row>
    <row r="21" spans="1:18" ht="20.100000000000001" customHeight="1">
      <c r="A21" s="1381"/>
      <c r="B21" s="1382" t="s">
        <v>1522</v>
      </c>
      <c r="C21" s="1376"/>
      <c r="D21" s="1376"/>
      <c r="E21" s="1376"/>
      <c r="F21" s="1376"/>
      <c r="G21" s="1376"/>
      <c r="H21" s="1376"/>
      <c r="I21" s="1376"/>
      <c r="J21" s="1376"/>
      <c r="K21" s="1376"/>
      <c r="L21" s="1376"/>
      <c r="M21" s="1376"/>
      <c r="N21" s="1376"/>
      <c r="O21" s="1376"/>
      <c r="P21" s="1376"/>
      <c r="Q21" s="1376"/>
    </row>
    <row r="22" spans="1:18" ht="18" customHeight="1">
      <c r="A22" s="2249" t="s">
        <v>1523</v>
      </c>
      <c r="B22" s="2249"/>
      <c r="C22" s="1389" t="s">
        <v>1524</v>
      </c>
      <c r="D22" s="1376"/>
      <c r="E22" s="1376"/>
      <c r="F22" s="1376"/>
      <c r="G22" s="1376"/>
      <c r="H22" s="1376"/>
      <c r="I22" s="1376"/>
      <c r="J22" s="1376"/>
      <c r="K22" s="1376"/>
      <c r="L22" s="1376"/>
      <c r="M22" s="1376"/>
      <c r="N22" s="1376"/>
      <c r="O22" s="1376"/>
      <c r="P22" s="1376"/>
      <c r="Q22" s="1376"/>
    </row>
    <row r="23" spans="1:18" ht="15" customHeight="1">
      <c r="A23" s="1378"/>
    </row>
    <row r="24" spans="1:18" ht="25.35" customHeight="1">
      <c r="A24" s="1390"/>
      <c r="B24" s="2247" t="s">
        <v>1497</v>
      </c>
      <c r="C24" s="2247"/>
      <c r="D24" s="2247"/>
      <c r="E24" s="1391"/>
      <c r="F24" s="2255" t="str">
        <f>入力シート!C25</f>
        <v>久留米市〇〇町１２３</v>
      </c>
      <c r="G24" s="2255"/>
      <c r="H24" s="2255"/>
      <c r="I24" s="2255"/>
      <c r="J24" s="2255"/>
      <c r="K24" s="2255"/>
      <c r="L24" s="2255"/>
      <c r="M24" s="2255"/>
      <c r="N24" s="2255"/>
      <c r="O24" s="2255"/>
      <c r="P24" s="2255"/>
      <c r="Q24" s="1376"/>
    </row>
    <row r="25" spans="1:18" ht="25.35" customHeight="1">
      <c r="A25" s="1392"/>
      <c r="B25" s="2247" t="s">
        <v>1498</v>
      </c>
      <c r="C25" s="2247"/>
      <c r="D25" s="2247"/>
      <c r="E25" s="1391"/>
      <c r="F25" s="2255" t="str">
        <f>入力シート!C26</f>
        <v>(株）○○○○建設</v>
      </c>
      <c r="G25" s="2255"/>
      <c r="H25" s="2255"/>
      <c r="I25" s="2255"/>
      <c r="J25" s="2255"/>
      <c r="K25" s="2255"/>
      <c r="L25" s="2255"/>
      <c r="M25" s="2255"/>
      <c r="N25" s="2255"/>
      <c r="O25" s="2255"/>
      <c r="P25" s="2255"/>
      <c r="Q25" s="1376"/>
    </row>
    <row r="26" spans="1:18" ht="25.35" customHeight="1">
      <c r="A26" s="1390"/>
      <c r="B26" s="2247" t="s">
        <v>1499</v>
      </c>
      <c r="C26" s="2247"/>
      <c r="D26" s="2247"/>
      <c r="E26" s="1391"/>
      <c r="F26" s="2255" t="str">
        <f>入力シート!C27</f>
        <v>代表取締役　久留米一郎</v>
      </c>
      <c r="G26" s="2255"/>
      <c r="H26" s="2255"/>
      <c r="I26" s="2255"/>
      <c r="J26" s="2255"/>
      <c r="K26" s="2255"/>
      <c r="L26" s="2255"/>
      <c r="M26" s="2255"/>
      <c r="N26" s="2255"/>
      <c r="O26" s="2255"/>
      <c r="P26" s="2255"/>
      <c r="Q26" s="1390"/>
    </row>
    <row r="27" spans="1:18" ht="15" customHeight="1">
      <c r="A27" s="1378"/>
    </row>
    <row r="28" spans="1:18" ht="25.35" customHeight="1">
      <c r="A28" s="1390"/>
      <c r="B28" s="2247" t="s">
        <v>1497</v>
      </c>
      <c r="C28" s="2247"/>
      <c r="D28" s="2247"/>
      <c r="E28" s="1391"/>
      <c r="F28" s="2254" t="s">
        <v>1581</v>
      </c>
      <c r="G28" s="2254"/>
      <c r="H28" s="2254"/>
      <c r="I28" s="2254"/>
      <c r="J28" s="2254"/>
      <c r="K28" s="2254"/>
      <c r="L28" s="2254"/>
      <c r="M28" s="2254"/>
      <c r="N28" s="2254"/>
      <c r="O28" s="2254"/>
      <c r="P28" s="2254"/>
      <c r="Q28" s="1376"/>
    </row>
    <row r="29" spans="1:18" ht="25.35" customHeight="1">
      <c r="A29" s="1392"/>
      <c r="B29" s="2247" t="s">
        <v>1498</v>
      </c>
      <c r="C29" s="2247"/>
      <c r="D29" s="2247"/>
      <c r="E29" s="1391"/>
      <c r="F29" s="2254" t="s">
        <v>1578</v>
      </c>
      <c r="G29" s="2254"/>
      <c r="H29" s="2254"/>
      <c r="I29" s="2254"/>
      <c r="J29" s="2254"/>
      <c r="K29" s="2254"/>
      <c r="L29" s="2254"/>
      <c r="M29" s="2254"/>
      <c r="N29" s="2254"/>
      <c r="O29" s="2254"/>
      <c r="P29" s="2254"/>
      <c r="Q29" s="1376"/>
    </row>
    <row r="30" spans="1:18" ht="25.35" customHeight="1">
      <c r="A30" s="1390"/>
      <c r="B30" s="2247" t="s">
        <v>1499</v>
      </c>
      <c r="C30" s="2247"/>
      <c r="D30" s="2247"/>
      <c r="E30" s="1391"/>
      <c r="F30" s="2254" t="s">
        <v>1582</v>
      </c>
      <c r="G30" s="2254"/>
      <c r="H30" s="2254"/>
      <c r="I30" s="2254"/>
      <c r="J30" s="2254"/>
      <c r="K30" s="2254"/>
      <c r="L30" s="2254"/>
      <c r="M30" s="2254"/>
      <c r="N30" s="2254"/>
      <c r="O30" s="2254"/>
      <c r="P30" s="2254"/>
      <c r="Q30" s="1376"/>
    </row>
    <row r="31" spans="1:18" ht="15" customHeight="1">
      <c r="A31" s="1379"/>
      <c r="B31" s="1380"/>
      <c r="C31" s="1380"/>
      <c r="D31" s="1380"/>
      <c r="E31" s="1380"/>
      <c r="F31" s="1380"/>
      <c r="G31" s="1380"/>
      <c r="H31" s="1380"/>
      <c r="I31" s="1380"/>
      <c r="J31" s="1380"/>
      <c r="K31" s="1380"/>
      <c r="L31" s="1380"/>
      <c r="M31" s="1380"/>
      <c r="N31" s="1380"/>
      <c r="O31" s="1380"/>
      <c r="P31" s="1380"/>
      <c r="Q31" s="1380"/>
    </row>
    <row r="32" spans="1:18" ht="25.35" customHeight="1">
      <c r="A32" s="1390"/>
      <c r="B32" s="2247" t="s">
        <v>1497</v>
      </c>
      <c r="C32" s="2247"/>
      <c r="D32" s="2247"/>
      <c r="E32" s="1391"/>
      <c r="F32" s="2254" t="s">
        <v>1584</v>
      </c>
      <c r="G32" s="2254"/>
      <c r="H32" s="2254"/>
      <c r="I32" s="2254"/>
      <c r="J32" s="2254"/>
      <c r="K32" s="2254"/>
      <c r="L32" s="2254"/>
      <c r="M32" s="2254"/>
      <c r="N32" s="2254"/>
      <c r="O32" s="2254"/>
      <c r="P32" s="2254"/>
      <c r="Q32" s="1376"/>
    </row>
    <row r="33" spans="1:17" ht="25.35" customHeight="1">
      <c r="A33" s="1392"/>
      <c r="B33" s="2247" t="s">
        <v>1498</v>
      </c>
      <c r="C33" s="2247"/>
      <c r="D33" s="2247"/>
      <c r="E33" s="1391"/>
      <c r="F33" s="2254" t="s">
        <v>1585</v>
      </c>
      <c r="G33" s="2254"/>
      <c r="H33" s="2254"/>
      <c r="I33" s="2254"/>
      <c r="J33" s="2254"/>
      <c r="K33" s="2254"/>
      <c r="L33" s="2254"/>
      <c r="M33" s="2254"/>
      <c r="N33" s="2254"/>
      <c r="O33" s="2254"/>
      <c r="P33" s="2254"/>
      <c r="Q33" s="1376"/>
    </row>
    <row r="34" spans="1:17" ht="25.35" customHeight="1">
      <c r="A34" s="1390"/>
      <c r="B34" s="2247" t="s">
        <v>1499</v>
      </c>
      <c r="C34" s="2247"/>
      <c r="D34" s="2247"/>
      <c r="E34" s="1391"/>
      <c r="F34" s="2254" t="s">
        <v>1586</v>
      </c>
      <c r="G34" s="2254"/>
      <c r="H34" s="2254"/>
      <c r="I34" s="2254"/>
      <c r="J34" s="2254"/>
      <c r="K34" s="2254"/>
      <c r="L34" s="2254"/>
      <c r="M34" s="2254"/>
      <c r="N34" s="2254"/>
      <c r="O34" s="2254"/>
      <c r="P34" s="2254"/>
      <c r="Q34" s="1376"/>
    </row>
    <row r="35" spans="1:17" ht="15" customHeight="1">
      <c r="A35" s="1379"/>
      <c r="B35" s="1380"/>
      <c r="C35" s="1380"/>
      <c r="D35" s="1380"/>
      <c r="E35" s="1380"/>
      <c r="F35" s="1380"/>
      <c r="G35" s="1380"/>
      <c r="H35" s="1380"/>
      <c r="I35" s="1380"/>
      <c r="J35" s="1380"/>
      <c r="K35" s="1380"/>
      <c r="L35" s="1380"/>
      <c r="M35" s="1380"/>
      <c r="N35" s="1380"/>
      <c r="O35" s="1380"/>
      <c r="P35" s="1380"/>
      <c r="Q35" s="1380"/>
    </row>
    <row r="36" spans="1:17" ht="20.100000000000001" customHeight="1">
      <c r="A36" s="1381"/>
      <c r="B36" s="1382" t="s">
        <v>1525</v>
      </c>
      <c r="C36" s="1376"/>
      <c r="D36" s="1376"/>
      <c r="E36" s="1376"/>
      <c r="F36" s="1376"/>
      <c r="G36" s="1376"/>
      <c r="H36" s="1376"/>
      <c r="I36" s="1376"/>
      <c r="J36" s="1376"/>
      <c r="K36" s="1376"/>
      <c r="L36" s="1376"/>
      <c r="M36" s="1376"/>
      <c r="N36" s="1376"/>
      <c r="O36" s="1376"/>
      <c r="P36" s="1376"/>
      <c r="Q36" s="1376"/>
    </row>
    <row r="37" spans="1:17" ht="18" customHeight="1">
      <c r="A37" s="2249" t="s">
        <v>1526</v>
      </c>
      <c r="B37" s="2249"/>
      <c r="C37" s="2261" t="str">
        <f>"　当企業体は、"&amp;入力シート!C26&amp;"を代表者とする。"</f>
        <v>　当企業体は、(株）○○○○建設を代表者とする。</v>
      </c>
      <c r="D37" s="2261"/>
      <c r="E37" s="2261"/>
      <c r="F37" s="2261"/>
      <c r="G37" s="2261"/>
      <c r="H37" s="2261"/>
      <c r="I37" s="2261"/>
      <c r="J37" s="2261"/>
      <c r="K37" s="2261"/>
      <c r="L37" s="2261"/>
      <c r="M37" s="2261"/>
      <c r="N37" s="2261"/>
      <c r="O37" s="2261"/>
      <c r="P37" s="2261"/>
      <c r="Q37" s="2261"/>
    </row>
    <row r="38" spans="1:17" ht="15" customHeight="1">
      <c r="A38" s="1379"/>
      <c r="B38" s="1380"/>
      <c r="C38" s="1380"/>
      <c r="D38" s="1380"/>
      <c r="E38" s="1380"/>
      <c r="F38" s="1380"/>
      <c r="G38" s="1380"/>
      <c r="H38" s="1380"/>
      <c r="I38" s="1380"/>
      <c r="J38" s="1380"/>
      <c r="K38" s="1380"/>
      <c r="L38" s="1380"/>
      <c r="M38" s="1380"/>
      <c r="N38" s="1380"/>
      <c r="O38" s="1380"/>
      <c r="P38" s="1380"/>
      <c r="Q38" s="1380"/>
    </row>
    <row r="39" spans="1:17" ht="20.100000000000001" customHeight="1">
      <c r="A39" s="1381"/>
      <c r="B39" s="1382" t="s">
        <v>1528</v>
      </c>
      <c r="C39" s="1376"/>
      <c r="D39" s="1376"/>
      <c r="E39" s="1376"/>
      <c r="F39" s="1376"/>
      <c r="G39" s="1376"/>
      <c r="H39" s="1376"/>
      <c r="I39" s="1376"/>
      <c r="J39" s="1376"/>
      <c r="K39" s="1376"/>
      <c r="L39" s="1376"/>
      <c r="M39" s="1376"/>
      <c r="N39" s="1376"/>
      <c r="O39" s="1376"/>
      <c r="P39" s="1376"/>
      <c r="Q39" s="1376"/>
    </row>
    <row r="40" spans="1:17" ht="48" customHeight="1">
      <c r="A40" s="2249" t="s">
        <v>1529</v>
      </c>
      <c r="B40" s="2249"/>
      <c r="C40" s="2253" t="s">
        <v>1530</v>
      </c>
      <c r="D40" s="2253"/>
      <c r="E40" s="2253"/>
      <c r="F40" s="2253"/>
      <c r="G40" s="2253"/>
      <c r="H40" s="2253"/>
      <c r="I40" s="2253"/>
      <c r="J40" s="2253"/>
      <c r="K40" s="2253"/>
      <c r="L40" s="2253"/>
      <c r="M40" s="2253"/>
      <c r="N40" s="2253"/>
      <c r="O40" s="2253"/>
      <c r="P40" s="2253"/>
      <c r="Q40" s="2253"/>
    </row>
    <row r="41" spans="1:17" ht="15" customHeight="1">
      <c r="A41" s="1379"/>
      <c r="B41" s="1380"/>
      <c r="C41" s="1380"/>
      <c r="D41" s="1380"/>
      <c r="E41" s="1380"/>
      <c r="F41" s="1380"/>
      <c r="G41" s="1380"/>
      <c r="H41" s="1380"/>
      <c r="I41" s="1380"/>
      <c r="J41" s="1380"/>
      <c r="K41" s="1380"/>
      <c r="L41" s="1380"/>
      <c r="M41" s="1380"/>
      <c r="N41" s="1380"/>
      <c r="O41" s="1380"/>
      <c r="P41" s="1380"/>
      <c r="Q41" s="1380"/>
    </row>
    <row r="42" spans="1:17" ht="20.100000000000001" customHeight="1">
      <c r="A42" s="1381"/>
      <c r="B42" s="1382" t="s">
        <v>1531</v>
      </c>
      <c r="C42" s="1376"/>
      <c r="D42" s="1376"/>
      <c r="E42" s="1376"/>
      <c r="F42" s="1376"/>
      <c r="G42" s="1376"/>
      <c r="H42" s="1376"/>
      <c r="I42" s="1376"/>
      <c r="J42" s="1376"/>
      <c r="K42" s="1376"/>
      <c r="L42" s="1376"/>
      <c r="M42" s="1376"/>
      <c r="N42" s="1376"/>
      <c r="O42" s="1376"/>
      <c r="P42" s="1376"/>
      <c r="Q42" s="1376"/>
    </row>
    <row r="43" spans="1:17" ht="18" customHeight="1">
      <c r="A43" s="2249" t="s">
        <v>1532</v>
      </c>
      <c r="B43" s="2249"/>
      <c r="C43" s="2248" t="s">
        <v>1533</v>
      </c>
      <c r="D43" s="2248"/>
      <c r="E43" s="2248"/>
      <c r="F43" s="2248"/>
      <c r="G43" s="2248"/>
      <c r="H43" s="2248"/>
      <c r="I43" s="2248"/>
      <c r="J43" s="2248"/>
      <c r="K43" s="2248"/>
      <c r="L43" s="2248"/>
      <c r="M43" s="2248"/>
      <c r="N43" s="2248"/>
      <c r="O43" s="2248"/>
      <c r="P43" s="2248"/>
      <c r="Q43" s="2248"/>
    </row>
    <row r="44" spans="1:17" ht="32.1" customHeight="1">
      <c r="A44" s="1383"/>
      <c r="B44" s="1388" t="s">
        <v>1517</v>
      </c>
      <c r="C44" s="2253" t="s">
        <v>1534</v>
      </c>
      <c r="D44" s="2253"/>
      <c r="E44" s="2253"/>
      <c r="F44" s="2253"/>
      <c r="G44" s="2253"/>
      <c r="H44" s="2253"/>
      <c r="I44" s="2253"/>
      <c r="J44" s="2253"/>
      <c r="K44" s="2253"/>
      <c r="L44" s="2253"/>
      <c r="M44" s="2253"/>
      <c r="N44" s="2253"/>
      <c r="O44" s="2253"/>
      <c r="P44" s="2253"/>
      <c r="Q44" s="2253"/>
    </row>
    <row r="45" spans="1:17" ht="15" customHeight="1">
      <c r="A45" s="1379"/>
      <c r="B45" s="1380"/>
      <c r="C45" s="1380"/>
      <c r="D45" s="1380"/>
      <c r="E45" s="1380"/>
      <c r="F45" s="1380"/>
      <c r="G45" s="1380"/>
      <c r="H45" s="1380"/>
      <c r="I45" s="1380"/>
      <c r="J45" s="1380"/>
      <c r="K45" s="1380"/>
      <c r="L45" s="1380"/>
      <c r="M45" s="1380"/>
      <c r="N45" s="1380"/>
      <c r="O45" s="1380"/>
      <c r="P45" s="1380"/>
      <c r="Q45" s="1380"/>
    </row>
    <row r="46" spans="1:17" ht="20.100000000000001" customHeight="1">
      <c r="A46" s="1381"/>
      <c r="B46" s="1382" t="s">
        <v>1535</v>
      </c>
      <c r="C46" s="1376"/>
      <c r="D46" s="1376"/>
      <c r="E46" s="1376"/>
      <c r="F46" s="1376"/>
      <c r="G46" s="1376"/>
      <c r="H46" s="1376"/>
      <c r="I46" s="1376"/>
      <c r="J46" s="1376"/>
      <c r="K46" s="1376"/>
      <c r="L46" s="1376"/>
      <c r="M46" s="1376"/>
      <c r="N46" s="1376"/>
      <c r="O46" s="1376"/>
      <c r="P46" s="1376"/>
      <c r="Q46" s="1376"/>
    </row>
    <row r="47" spans="1:17" ht="48" customHeight="1">
      <c r="A47" s="2249" t="s">
        <v>1536</v>
      </c>
      <c r="B47" s="2249"/>
      <c r="C47" s="2253" t="s">
        <v>1537</v>
      </c>
      <c r="D47" s="2253"/>
      <c r="E47" s="2253"/>
      <c r="F47" s="2253"/>
      <c r="G47" s="2253"/>
      <c r="H47" s="2253"/>
      <c r="I47" s="2253"/>
      <c r="J47" s="2253"/>
      <c r="K47" s="2253"/>
      <c r="L47" s="2253"/>
      <c r="M47" s="2253"/>
      <c r="N47" s="2253"/>
      <c r="O47" s="2253"/>
      <c r="P47" s="2253"/>
      <c r="Q47" s="2253"/>
    </row>
    <row r="48" spans="1:17" ht="15" customHeight="1">
      <c r="A48" s="1379"/>
      <c r="B48" s="1380"/>
      <c r="C48" s="1380"/>
      <c r="D48" s="1380"/>
      <c r="E48" s="1380"/>
      <c r="F48" s="1380"/>
      <c r="G48" s="1380"/>
      <c r="H48" s="1380"/>
      <c r="I48" s="1380"/>
      <c r="J48" s="1380"/>
      <c r="K48" s="1380"/>
      <c r="L48" s="1380"/>
      <c r="M48" s="1380"/>
      <c r="N48" s="1380"/>
      <c r="O48" s="1380"/>
      <c r="P48" s="1380"/>
      <c r="Q48" s="1380"/>
    </row>
    <row r="49" spans="1:18" ht="20.100000000000001" customHeight="1">
      <c r="A49" s="1381"/>
      <c r="B49" s="1382" t="s">
        <v>1538</v>
      </c>
      <c r="C49" s="1376"/>
      <c r="D49" s="1376"/>
      <c r="E49" s="1376"/>
      <c r="F49" s="1376"/>
      <c r="G49" s="1376"/>
      <c r="H49" s="1376"/>
      <c r="I49" s="1376"/>
      <c r="J49" s="1376"/>
      <c r="K49" s="1376"/>
      <c r="L49" s="1376"/>
      <c r="M49" s="1376"/>
      <c r="N49" s="1376"/>
      <c r="O49" s="1376"/>
      <c r="P49" s="1376"/>
      <c r="Q49" s="1376"/>
    </row>
    <row r="50" spans="1:18" ht="32.1" customHeight="1">
      <c r="A50" s="2249" t="s">
        <v>1539</v>
      </c>
      <c r="B50" s="2249"/>
      <c r="C50" s="2253" t="s">
        <v>1540</v>
      </c>
      <c r="D50" s="2253"/>
      <c r="E50" s="2253"/>
      <c r="F50" s="2253"/>
      <c r="G50" s="2253"/>
      <c r="H50" s="2253"/>
      <c r="I50" s="2253"/>
      <c r="J50" s="2253"/>
      <c r="K50" s="2253"/>
      <c r="L50" s="2253"/>
      <c r="M50" s="2253"/>
      <c r="N50" s="2253"/>
      <c r="O50" s="2253"/>
      <c r="P50" s="2253"/>
      <c r="Q50" s="2253"/>
    </row>
    <row r="51" spans="1:18" ht="15" customHeight="1">
      <c r="A51" s="1379"/>
      <c r="B51" s="1380"/>
      <c r="C51" s="1380"/>
      <c r="D51" s="1380"/>
      <c r="E51" s="1380"/>
      <c r="F51" s="1380"/>
      <c r="G51" s="1380"/>
      <c r="H51" s="1380"/>
      <c r="I51" s="1380"/>
      <c r="J51" s="1380"/>
      <c r="K51" s="1380"/>
      <c r="L51" s="1380"/>
      <c r="M51" s="1380"/>
      <c r="N51" s="1380"/>
      <c r="O51" s="1380"/>
      <c r="P51" s="1380"/>
      <c r="Q51" s="1380"/>
    </row>
    <row r="52" spans="1:18" ht="20.100000000000001" customHeight="1">
      <c r="A52" s="1381"/>
      <c r="B52" s="1382" t="s">
        <v>1544</v>
      </c>
      <c r="C52" s="1376"/>
      <c r="D52" s="1376"/>
      <c r="E52" s="1376"/>
      <c r="F52" s="1376"/>
      <c r="G52" s="1376"/>
      <c r="H52" s="1376"/>
      <c r="I52" s="1376"/>
      <c r="J52" s="1376"/>
      <c r="K52" s="1376"/>
      <c r="L52" s="1376"/>
      <c r="M52" s="1376"/>
      <c r="N52" s="1376"/>
      <c r="O52" s="1376"/>
      <c r="P52" s="1376"/>
      <c r="Q52" s="1376"/>
    </row>
    <row r="53" spans="1:18" ht="32.1" customHeight="1">
      <c r="A53" s="2249" t="s">
        <v>1541</v>
      </c>
      <c r="B53" s="2249"/>
      <c r="C53" s="2250" t="s">
        <v>1542</v>
      </c>
      <c r="D53" s="2250"/>
      <c r="E53" s="2250"/>
      <c r="F53" s="2250"/>
      <c r="G53" s="2250"/>
      <c r="H53" s="2250"/>
      <c r="I53" s="2250"/>
      <c r="J53" s="2250"/>
      <c r="K53" s="2250"/>
      <c r="L53" s="2250"/>
      <c r="M53" s="2250"/>
      <c r="N53" s="2250"/>
      <c r="O53" s="2250"/>
      <c r="P53" s="2250"/>
      <c r="Q53" s="2250"/>
      <c r="R53" s="1377" t="s">
        <v>1543</v>
      </c>
    </row>
    <row r="54" spans="1:18" ht="15" customHeight="1">
      <c r="A54" s="1379"/>
      <c r="B54" s="1380"/>
      <c r="C54" s="1380"/>
      <c r="D54" s="1380"/>
      <c r="E54" s="1380"/>
      <c r="F54" s="1380"/>
      <c r="G54" s="1380"/>
      <c r="H54" s="1380"/>
      <c r="I54" s="1380"/>
      <c r="J54" s="1380"/>
      <c r="K54" s="1380"/>
      <c r="L54" s="1380"/>
      <c r="M54" s="1380"/>
      <c r="N54" s="1380"/>
      <c r="O54" s="1380"/>
      <c r="P54" s="1380"/>
      <c r="Q54" s="1380"/>
    </row>
    <row r="55" spans="1:18" ht="20.100000000000001" customHeight="1">
      <c r="A55" s="1381"/>
      <c r="B55" s="1382" t="s">
        <v>1545</v>
      </c>
      <c r="C55" s="1376"/>
      <c r="D55" s="1376"/>
      <c r="E55" s="1376"/>
      <c r="F55" s="1376"/>
      <c r="G55" s="1376"/>
      <c r="H55" s="1376"/>
      <c r="I55" s="1376"/>
      <c r="J55" s="1376"/>
      <c r="K55" s="1376"/>
      <c r="L55" s="1376"/>
      <c r="M55" s="1376"/>
      <c r="N55" s="1376"/>
      <c r="O55" s="1376"/>
      <c r="P55" s="1376"/>
      <c r="Q55" s="1376"/>
    </row>
    <row r="56" spans="1:18" ht="18" customHeight="1">
      <c r="A56" s="2249" t="s">
        <v>1547</v>
      </c>
      <c r="B56" s="2249"/>
      <c r="C56" s="2248" t="s">
        <v>1546</v>
      </c>
      <c r="D56" s="2248"/>
      <c r="E56" s="2248"/>
      <c r="F56" s="2248"/>
      <c r="G56" s="2248"/>
      <c r="H56" s="2248"/>
      <c r="I56" s="2248"/>
      <c r="J56" s="2248"/>
      <c r="K56" s="2248"/>
      <c r="L56" s="2248"/>
      <c r="M56" s="2248"/>
      <c r="N56" s="2248"/>
      <c r="O56" s="2248"/>
      <c r="P56" s="2248"/>
      <c r="Q56" s="2248"/>
    </row>
    <row r="57" spans="1:18" ht="15" customHeight="1">
      <c r="A57" s="1379"/>
      <c r="B57" s="1380"/>
      <c r="C57" s="1380"/>
      <c r="D57" s="1380"/>
      <c r="E57" s="1380"/>
      <c r="F57" s="1380"/>
      <c r="G57" s="1380"/>
      <c r="H57" s="1380"/>
      <c r="I57" s="1380"/>
      <c r="J57" s="1380"/>
      <c r="K57" s="1380"/>
      <c r="L57" s="1380"/>
      <c r="M57" s="1380"/>
      <c r="N57" s="1380"/>
      <c r="O57" s="1380"/>
      <c r="P57" s="1380"/>
      <c r="Q57" s="1380"/>
    </row>
    <row r="58" spans="1:18" ht="20.100000000000001" customHeight="1">
      <c r="A58" s="1381"/>
      <c r="B58" s="1382" t="s">
        <v>1548</v>
      </c>
      <c r="C58" s="1376"/>
      <c r="D58" s="1376"/>
      <c r="E58" s="1376"/>
      <c r="F58" s="1376"/>
      <c r="G58" s="1376"/>
      <c r="H58" s="1376"/>
      <c r="I58" s="1376"/>
      <c r="J58" s="1376"/>
      <c r="K58" s="1376"/>
      <c r="L58" s="1376"/>
      <c r="M58" s="1376"/>
      <c r="N58" s="1376"/>
      <c r="O58" s="1376"/>
      <c r="P58" s="1376"/>
      <c r="Q58" s="1376"/>
    </row>
    <row r="59" spans="1:18" ht="32.1" customHeight="1">
      <c r="A59" s="2249" t="s">
        <v>1549</v>
      </c>
      <c r="B59" s="2249"/>
      <c r="C59" s="2253" t="s">
        <v>1550</v>
      </c>
      <c r="D59" s="2253"/>
      <c r="E59" s="2253"/>
      <c r="F59" s="2253"/>
      <c r="G59" s="2253"/>
      <c r="H59" s="2253"/>
      <c r="I59" s="2253"/>
      <c r="J59" s="2253"/>
      <c r="K59" s="2253"/>
      <c r="L59" s="2253"/>
      <c r="M59" s="2253"/>
      <c r="N59" s="2253"/>
      <c r="O59" s="2253"/>
      <c r="P59" s="2253"/>
      <c r="Q59" s="2253"/>
    </row>
    <row r="60" spans="1:18" ht="15" customHeight="1">
      <c r="A60" s="1379"/>
      <c r="B60" s="1380"/>
      <c r="C60" s="1380"/>
      <c r="D60" s="1380"/>
      <c r="E60" s="1380"/>
      <c r="F60" s="1380"/>
      <c r="G60" s="1380"/>
      <c r="H60" s="1380"/>
      <c r="I60" s="1380"/>
      <c r="J60" s="1380"/>
      <c r="K60" s="1380"/>
      <c r="L60" s="1380"/>
      <c r="M60" s="1380"/>
      <c r="N60" s="1380"/>
      <c r="O60" s="1380"/>
      <c r="P60" s="1380"/>
      <c r="Q60" s="1380"/>
    </row>
    <row r="61" spans="1:18" ht="20.100000000000001" customHeight="1">
      <c r="A61" s="1381"/>
      <c r="B61" s="1382" t="s">
        <v>1551</v>
      </c>
      <c r="C61" s="1376"/>
      <c r="D61" s="1376"/>
      <c r="E61" s="1376"/>
      <c r="F61" s="1376"/>
      <c r="G61" s="1376"/>
      <c r="H61" s="1376"/>
      <c r="I61" s="1376"/>
      <c r="J61" s="1376"/>
      <c r="K61" s="1376"/>
      <c r="L61" s="1376"/>
      <c r="M61" s="1376"/>
      <c r="N61" s="1376"/>
      <c r="O61" s="1376"/>
      <c r="P61" s="1376"/>
      <c r="Q61" s="1376"/>
    </row>
    <row r="62" spans="1:18" ht="32.1" customHeight="1">
      <c r="A62" s="2249" t="s">
        <v>1552</v>
      </c>
      <c r="B62" s="2249"/>
      <c r="C62" s="2253" t="s">
        <v>1553</v>
      </c>
      <c r="D62" s="2253"/>
      <c r="E62" s="2253"/>
      <c r="F62" s="2253"/>
      <c r="G62" s="2253"/>
      <c r="H62" s="2253"/>
      <c r="I62" s="2253"/>
      <c r="J62" s="2253"/>
      <c r="K62" s="2253"/>
      <c r="L62" s="2253"/>
      <c r="M62" s="2253"/>
      <c r="N62" s="2253"/>
      <c r="O62" s="2253"/>
      <c r="P62" s="2253"/>
      <c r="Q62" s="2253"/>
    </row>
    <row r="63" spans="1:18" ht="15" customHeight="1">
      <c r="A63" s="1379"/>
      <c r="B63" s="1380"/>
      <c r="C63" s="1380"/>
      <c r="D63" s="1380"/>
      <c r="E63" s="1380"/>
      <c r="F63" s="1380"/>
      <c r="G63" s="1380"/>
      <c r="H63" s="1380"/>
      <c r="I63" s="1380"/>
      <c r="J63" s="1380"/>
      <c r="K63" s="1380"/>
      <c r="L63" s="1380"/>
      <c r="M63" s="1380"/>
      <c r="N63" s="1380"/>
      <c r="O63" s="1380"/>
      <c r="P63" s="1380"/>
      <c r="Q63" s="1380"/>
    </row>
    <row r="64" spans="1:18" ht="20.100000000000001" customHeight="1">
      <c r="A64" s="1381"/>
      <c r="B64" s="1382" t="s">
        <v>1554</v>
      </c>
      <c r="C64" s="1376"/>
      <c r="D64" s="1376"/>
      <c r="E64" s="1376"/>
      <c r="F64" s="1376"/>
      <c r="G64" s="1376"/>
      <c r="H64" s="1376"/>
      <c r="I64" s="1376"/>
      <c r="J64" s="1376"/>
      <c r="K64" s="1376"/>
      <c r="L64" s="1376"/>
      <c r="M64" s="1376"/>
      <c r="N64" s="1376"/>
      <c r="O64" s="1376"/>
      <c r="P64" s="1376"/>
      <c r="Q64" s="1376"/>
    </row>
    <row r="65" spans="1:17" ht="18" customHeight="1">
      <c r="A65" s="2249" t="s">
        <v>1555</v>
      </c>
      <c r="B65" s="2249"/>
      <c r="C65" s="2248" t="s">
        <v>1556</v>
      </c>
      <c r="D65" s="2248"/>
      <c r="E65" s="2248"/>
      <c r="F65" s="2248"/>
      <c r="G65" s="2248"/>
      <c r="H65" s="2248"/>
      <c r="I65" s="2248"/>
      <c r="J65" s="2248"/>
      <c r="K65" s="2248"/>
      <c r="L65" s="2248"/>
      <c r="M65" s="2248"/>
      <c r="N65" s="2248"/>
      <c r="O65" s="2248"/>
      <c r="P65" s="2248"/>
      <c r="Q65" s="2248"/>
    </row>
    <row r="66" spans="1:17" ht="15" customHeight="1">
      <c r="A66" s="1379"/>
      <c r="B66" s="1380"/>
      <c r="C66" s="1380"/>
      <c r="D66" s="1380"/>
      <c r="E66" s="1380"/>
      <c r="F66" s="1380"/>
      <c r="G66" s="1380"/>
      <c r="H66" s="1380"/>
      <c r="I66" s="1380"/>
      <c r="J66" s="1380"/>
      <c r="K66" s="1380"/>
      <c r="L66" s="1380"/>
      <c r="M66" s="1380"/>
      <c r="N66" s="1380"/>
      <c r="O66" s="1380"/>
      <c r="P66" s="1380"/>
      <c r="Q66" s="1380"/>
    </row>
    <row r="67" spans="1:17" ht="20.100000000000001" customHeight="1">
      <c r="A67" s="1381"/>
      <c r="B67" s="1382" t="s">
        <v>1557</v>
      </c>
      <c r="C67" s="1376"/>
      <c r="D67" s="1376"/>
      <c r="E67" s="1376"/>
      <c r="F67" s="1376"/>
      <c r="G67" s="1376"/>
      <c r="H67" s="1376"/>
      <c r="I67" s="1376"/>
      <c r="J67" s="1376"/>
      <c r="K67" s="1376"/>
      <c r="L67" s="1376"/>
      <c r="M67" s="1376"/>
      <c r="N67" s="1376"/>
      <c r="O67" s="1376"/>
      <c r="P67" s="1376"/>
      <c r="Q67" s="1376"/>
    </row>
    <row r="68" spans="1:17" ht="32.1" customHeight="1">
      <c r="A68" s="2249" t="s">
        <v>1558</v>
      </c>
      <c r="B68" s="2249"/>
      <c r="C68" s="2253" t="s">
        <v>1559</v>
      </c>
      <c r="D68" s="2253"/>
      <c r="E68" s="2253"/>
      <c r="F68" s="2253"/>
      <c r="G68" s="2253"/>
      <c r="H68" s="2253"/>
      <c r="I68" s="2253"/>
      <c r="J68" s="2253"/>
      <c r="K68" s="2253"/>
      <c r="L68" s="2253"/>
      <c r="M68" s="2253"/>
      <c r="N68" s="2253"/>
      <c r="O68" s="2253"/>
      <c r="P68" s="2253"/>
      <c r="Q68" s="2253"/>
    </row>
    <row r="69" spans="1:17" ht="32.1" customHeight="1">
      <c r="A69" s="1383"/>
      <c r="B69" s="1388" t="s">
        <v>1517</v>
      </c>
      <c r="C69" s="2253" t="s">
        <v>1560</v>
      </c>
      <c r="D69" s="2253"/>
      <c r="E69" s="2253"/>
      <c r="F69" s="2253"/>
      <c r="G69" s="2253"/>
      <c r="H69" s="2253"/>
      <c r="I69" s="2253"/>
      <c r="J69" s="2253"/>
      <c r="K69" s="2253"/>
      <c r="L69" s="2253"/>
      <c r="M69" s="2253"/>
      <c r="N69" s="2253"/>
      <c r="O69" s="2253"/>
      <c r="P69" s="2253"/>
      <c r="Q69" s="2253"/>
    </row>
    <row r="70" spans="1:17" ht="48" customHeight="1">
      <c r="A70" s="1383"/>
      <c r="B70" s="1388" t="s">
        <v>1519</v>
      </c>
      <c r="C70" s="2253" t="s">
        <v>1562</v>
      </c>
      <c r="D70" s="2253"/>
      <c r="E70" s="2253"/>
      <c r="F70" s="2253"/>
      <c r="G70" s="2253"/>
      <c r="H70" s="2253"/>
      <c r="I70" s="2253"/>
      <c r="J70" s="2253"/>
      <c r="K70" s="2253"/>
      <c r="L70" s="2253"/>
      <c r="M70" s="2253"/>
      <c r="N70" s="2253"/>
      <c r="O70" s="2253"/>
      <c r="P70" s="2253"/>
      <c r="Q70" s="2253"/>
    </row>
    <row r="71" spans="1:17" ht="48" customHeight="1">
      <c r="A71" s="1383"/>
      <c r="B71" s="1388" t="s">
        <v>1561</v>
      </c>
      <c r="C71" s="2253" t="s">
        <v>1563</v>
      </c>
      <c r="D71" s="2253"/>
      <c r="E71" s="2253"/>
      <c r="F71" s="2253"/>
      <c r="G71" s="2253"/>
      <c r="H71" s="2253"/>
      <c r="I71" s="2253"/>
      <c r="J71" s="2253"/>
      <c r="K71" s="2253"/>
      <c r="L71" s="2253"/>
      <c r="M71" s="2253"/>
      <c r="N71" s="2253"/>
      <c r="O71" s="2253"/>
      <c r="P71" s="2253"/>
      <c r="Q71" s="2253"/>
    </row>
    <row r="72" spans="1:17" ht="18" customHeight="1">
      <c r="A72" s="1385"/>
      <c r="B72" s="1387" t="s">
        <v>1564</v>
      </c>
      <c r="C72" s="2248" t="s">
        <v>1565</v>
      </c>
      <c r="D72" s="2248"/>
      <c r="E72" s="2248"/>
      <c r="F72" s="2248"/>
      <c r="G72" s="2248"/>
      <c r="H72" s="2248"/>
      <c r="I72" s="2248"/>
      <c r="J72" s="2248"/>
      <c r="K72" s="2248"/>
      <c r="L72" s="2248"/>
      <c r="M72" s="2248"/>
      <c r="N72" s="2248"/>
      <c r="O72" s="2248"/>
      <c r="P72" s="2248"/>
      <c r="Q72" s="2248"/>
    </row>
    <row r="73" spans="1:17" ht="15" customHeight="1">
      <c r="A73" s="1379"/>
      <c r="B73" s="1380"/>
      <c r="C73" s="1380"/>
      <c r="D73" s="1380"/>
      <c r="E73" s="1380"/>
      <c r="F73" s="1380"/>
      <c r="G73" s="1380"/>
      <c r="H73" s="1380"/>
      <c r="I73" s="1380"/>
      <c r="J73" s="1380"/>
      <c r="K73" s="1380"/>
      <c r="L73" s="1380"/>
      <c r="M73" s="1380"/>
      <c r="N73" s="1380"/>
      <c r="O73" s="1380"/>
      <c r="P73" s="1380"/>
      <c r="Q73" s="1380"/>
    </row>
    <row r="74" spans="1:17" ht="20.100000000000001" customHeight="1">
      <c r="A74" s="1381"/>
      <c r="B74" s="1382" t="s">
        <v>1566</v>
      </c>
      <c r="C74" s="1376"/>
      <c r="D74" s="1376"/>
      <c r="E74" s="1376"/>
      <c r="F74" s="1376"/>
      <c r="G74" s="1376"/>
      <c r="H74" s="1376"/>
      <c r="I74" s="1376"/>
      <c r="J74" s="1376"/>
      <c r="K74" s="1376"/>
      <c r="L74" s="1376"/>
      <c r="M74" s="1376"/>
      <c r="N74" s="1376"/>
      <c r="O74" s="1376"/>
      <c r="P74" s="1376"/>
      <c r="Q74" s="1376"/>
    </row>
    <row r="75" spans="1:17" ht="32.1" customHeight="1">
      <c r="A75" s="2249" t="s">
        <v>1567</v>
      </c>
      <c r="B75" s="2249"/>
      <c r="C75" s="2253" t="s">
        <v>1568</v>
      </c>
      <c r="D75" s="2253"/>
      <c r="E75" s="2253"/>
      <c r="F75" s="2253"/>
      <c r="G75" s="2253"/>
      <c r="H75" s="2253"/>
      <c r="I75" s="2253"/>
      <c r="J75" s="2253"/>
      <c r="K75" s="2253"/>
      <c r="L75" s="2253"/>
      <c r="M75" s="2253"/>
      <c r="N75" s="2253"/>
      <c r="O75" s="2253"/>
      <c r="P75" s="2253"/>
      <c r="Q75" s="2253"/>
    </row>
    <row r="76" spans="1:17" ht="15" customHeight="1">
      <c r="A76" s="1379"/>
      <c r="B76" s="1380"/>
      <c r="C76" s="1380"/>
      <c r="D76" s="1380"/>
      <c r="E76" s="1380"/>
      <c r="F76" s="1380"/>
      <c r="G76" s="1380"/>
      <c r="H76" s="1380"/>
      <c r="I76" s="1380"/>
      <c r="J76" s="1380"/>
      <c r="K76" s="1380"/>
      <c r="L76" s="1380"/>
      <c r="M76" s="1380"/>
      <c r="N76" s="1380"/>
      <c r="O76" s="1380"/>
      <c r="P76" s="1380"/>
      <c r="Q76" s="1380"/>
    </row>
    <row r="77" spans="1:17" ht="20.100000000000001" customHeight="1">
      <c r="A77" s="1381"/>
      <c r="B77" s="1382" t="s">
        <v>1569</v>
      </c>
      <c r="C77" s="1376"/>
      <c r="D77" s="1376"/>
      <c r="E77" s="1376"/>
      <c r="F77" s="1376"/>
      <c r="G77" s="1376"/>
      <c r="H77" s="1376"/>
      <c r="I77" s="1376"/>
      <c r="J77" s="1376"/>
      <c r="K77" s="1376"/>
      <c r="L77" s="1376"/>
      <c r="M77" s="1376"/>
      <c r="N77" s="1376"/>
      <c r="O77" s="1376"/>
      <c r="P77" s="1376"/>
      <c r="Q77" s="1376"/>
    </row>
    <row r="78" spans="1:17" ht="32.1" customHeight="1">
      <c r="A78" s="2249" t="s">
        <v>1570</v>
      </c>
      <c r="B78" s="2249"/>
      <c r="C78" s="2253" t="s">
        <v>2089</v>
      </c>
      <c r="D78" s="2253"/>
      <c r="E78" s="2253"/>
      <c r="F78" s="2253"/>
      <c r="G78" s="2253"/>
      <c r="H78" s="2253"/>
      <c r="I78" s="2253"/>
      <c r="J78" s="2253"/>
      <c r="K78" s="2253"/>
      <c r="L78" s="2253"/>
      <c r="M78" s="2253"/>
      <c r="N78" s="2253"/>
      <c r="O78" s="2253"/>
      <c r="P78" s="2253"/>
      <c r="Q78" s="2253"/>
    </row>
    <row r="79" spans="1:17" ht="15" customHeight="1">
      <c r="A79" s="1379"/>
      <c r="B79" s="1380"/>
      <c r="C79" s="1380"/>
      <c r="D79" s="1380"/>
      <c r="E79" s="1380"/>
      <c r="F79" s="1380"/>
      <c r="G79" s="1380"/>
      <c r="H79" s="1380"/>
      <c r="I79" s="1380"/>
      <c r="J79" s="1380"/>
      <c r="K79" s="1380"/>
      <c r="L79" s="1380"/>
      <c r="M79" s="1380"/>
      <c r="N79" s="1380"/>
      <c r="O79" s="1380"/>
      <c r="P79" s="1380"/>
      <c r="Q79" s="1380"/>
    </row>
    <row r="80" spans="1:17" ht="20.100000000000001" customHeight="1">
      <c r="A80" s="1381"/>
      <c r="B80" s="1382" t="s">
        <v>1571</v>
      </c>
      <c r="C80" s="1376"/>
      <c r="D80" s="1376"/>
      <c r="E80" s="1376"/>
      <c r="F80" s="1376"/>
      <c r="G80" s="1376"/>
      <c r="H80" s="1376"/>
      <c r="I80" s="1376"/>
      <c r="J80" s="1376"/>
      <c r="K80" s="1376"/>
      <c r="L80" s="1376"/>
      <c r="M80" s="1376"/>
      <c r="N80" s="1376"/>
      <c r="O80" s="1376"/>
      <c r="P80" s="1376"/>
      <c r="Q80" s="1376"/>
    </row>
    <row r="81" spans="1:18" ht="18" customHeight="1">
      <c r="A81" s="2249" t="s">
        <v>1572</v>
      </c>
      <c r="B81" s="2249"/>
      <c r="C81" s="2248" t="s">
        <v>1573</v>
      </c>
      <c r="D81" s="2248"/>
      <c r="E81" s="2248"/>
      <c r="F81" s="2248"/>
      <c r="G81" s="2248"/>
      <c r="H81" s="2248"/>
      <c r="I81" s="2248"/>
      <c r="J81" s="2248"/>
      <c r="K81" s="2248"/>
      <c r="L81" s="2248"/>
      <c r="M81" s="2248"/>
      <c r="N81" s="2248"/>
      <c r="O81" s="2248"/>
      <c r="P81" s="2248"/>
      <c r="Q81" s="2248"/>
    </row>
    <row r="82" spans="1:18" s="1885" customFormat="1" ht="42.9" customHeight="1">
      <c r="A82" s="1886"/>
      <c r="B82" s="1886"/>
      <c r="C82" s="1887"/>
      <c r="D82" s="1887"/>
      <c r="E82" s="1887"/>
      <c r="F82" s="1887"/>
      <c r="G82" s="1887"/>
      <c r="H82" s="1887"/>
      <c r="I82" s="1887"/>
      <c r="J82" s="1887"/>
      <c r="K82" s="1887"/>
      <c r="L82" s="1887"/>
      <c r="M82" s="1887"/>
      <c r="N82" s="1887"/>
      <c r="O82" s="1887"/>
      <c r="P82" s="1887"/>
      <c r="Q82" s="1887"/>
    </row>
    <row r="83" spans="1:18" ht="48" customHeight="1">
      <c r="A83" s="1383"/>
      <c r="B83" s="1388"/>
      <c r="C83" s="2258" t="str">
        <f>"　"&amp;入力シート!C26&amp;"　外２社は、上記のとおり"&amp;入力シート!C30&amp;"協定を締結したので、その証拠としてこの協定書４通を作成し、各通に構成員が記名捺印し、各自所持するものとする。"</f>
        <v>　(株）○○○○建設　外２社は、上記のとおり○○建設△△土木特定建設工事共同企業体協定を締結したので、その証拠としてこの協定書４通を作成し、各通に構成員が記名捺印し、各自所持するものとする。</v>
      </c>
      <c r="D83" s="2258"/>
      <c r="E83" s="2258"/>
      <c r="F83" s="2258"/>
      <c r="G83" s="2258"/>
      <c r="H83" s="2258"/>
      <c r="I83" s="2258"/>
      <c r="J83" s="2258"/>
      <c r="K83" s="2258"/>
      <c r="L83" s="2258"/>
      <c r="M83" s="2258"/>
      <c r="N83" s="2258"/>
      <c r="O83" s="2258"/>
      <c r="P83" s="2258"/>
      <c r="Q83" s="2258"/>
    </row>
    <row r="84" spans="1:18" ht="14.4" customHeight="1">
      <c r="A84" s="2256" t="s">
        <v>1574</v>
      </c>
      <c r="B84" s="2257"/>
      <c r="C84" s="2257"/>
      <c r="D84" s="2257"/>
      <c r="E84" s="2257"/>
      <c r="F84" s="2257"/>
      <c r="G84" s="2257"/>
      <c r="H84" s="2257"/>
      <c r="I84" s="2257"/>
      <c r="J84" s="2257"/>
      <c r="K84" s="2257"/>
      <c r="L84" s="2257"/>
      <c r="M84" s="2257"/>
      <c r="N84" s="2257"/>
      <c r="O84" s="2257"/>
      <c r="P84" s="2257"/>
      <c r="Q84" s="2257"/>
    </row>
    <row r="85" spans="1:18" ht="25.35" customHeight="1">
      <c r="A85" s="1891"/>
      <c r="B85" s="2246">
        <v>45413</v>
      </c>
      <c r="C85" s="2246"/>
      <c r="D85" s="2246"/>
      <c r="E85" s="2246"/>
      <c r="F85" s="2246"/>
      <c r="G85" s="2246"/>
      <c r="H85" s="1376"/>
      <c r="I85" s="1376"/>
      <c r="J85" s="1376"/>
      <c r="K85" s="1376"/>
      <c r="L85" s="1376"/>
      <c r="M85" s="1376"/>
      <c r="N85" s="1376"/>
      <c r="O85" s="1376"/>
      <c r="P85" s="1376"/>
      <c r="Q85" s="1376"/>
      <c r="R85" s="1377" t="s">
        <v>1580</v>
      </c>
    </row>
    <row r="86" spans="1:18">
      <c r="A86" s="1378"/>
    </row>
    <row r="87" spans="1:18" ht="25.35" customHeight="1">
      <c r="A87" s="1390"/>
      <c r="B87" s="2247" t="s">
        <v>1497</v>
      </c>
      <c r="C87" s="2247"/>
      <c r="D87" s="2247"/>
      <c r="E87" s="1391"/>
      <c r="F87" s="2255" t="str">
        <f>IF(F24&gt;0,F24," ")</f>
        <v>久留米市〇〇町１２３</v>
      </c>
      <c r="G87" s="2255"/>
      <c r="H87" s="2255"/>
      <c r="I87" s="2255"/>
      <c r="J87" s="2255"/>
      <c r="K87" s="2255"/>
      <c r="L87" s="2255"/>
      <c r="M87" s="2255"/>
      <c r="N87" s="2255"/>
      <c r="O87" s="2255"/>
      <c r="P87" s="2255"/>
      <c r="Q87" s="1376"/>
    </row>
    <row r="88" spans="1:18" ht="25.35" customHeight="1">
      <c r="A88" s="1392"/>
      <c r="B88" s="2247" t="s">
        <v>1498</v>
      </c>
      <c r="C88" s="2247"/>
      <c r="D88" s="2247"/>
      <c r="E88" s="1391"/>
      <c r="F88" s="2255" t="str">
        <f t="shared" ref="F88:F89" si="0">IF(F25&gt;0,F25," ")</f>
        <v>(株）○○○○建設</v>
      </c>
      <c r="G88" s="2255"/>
      <c r="H88" s="2255"/>
      <c r="I88" s="2255"/>
      <c r="J88" s="2255"/>
      <c r="K88" s="2255"/>
      <c r="L88" s="2255"/>
      <c r="M88" s="2255"/>
      <c r="N88" s="2255"/>
      <c r="O88" s="2255"/>
      <c r="P88" s="2255"/>
      <c r="Q88" s="1376"/>
    </row>
    <row r="89" spans="1:18" ht="25.35" customHeight="1">
      <c r="A89" s="1390"/>
      <c r="B89" s="2247" t="s">
        <v>1499</v>
      </c>
      <c r="C89" s="2247"/>
      <c r="D89" s="2247"/>
      <c r="E89" s="1391"/>
      <c r="F89" s="2255" t="str">
        <f t="shared" si="0"/>
        <v>代表取締役　久留米一郎</v>
      </c>
      <c r="G89" s="2255"/>
      <c r="H89" s="2255"/>
      <c r="I89" s="2255"/>
      <c r="J89" s="2255"/>
      <c r="K89" s="1391" t="s">
        <v>1083</v>
      </c>
      <c r="L89" s="1391"/>
      <c r="M89" s="1391"/>
      <c r="N89" s="1391"/>
      <c r="O89" s="1391"/>
      <c r="P89" s="1391"/>
      <c r="Q89" s="1390"/>
    </row>
    <row r="90" spans="1:18" ht="15" customHeight="1">
      <c r="A90" s="1378"/>
    </row>
    <row r="91" spans="1:18" ht="25.35" customHeight="1">
      <c r="A91" s="1390"/>
      <c r="B91" s="2247" t="s">
        <v>1497</v>
      </c>
      <c r="C91" s="2247"/>
      <c r="D91" s="2247"/>
      <c r="E91" s="1391"/>
      <c r="F91" s="2255" t="str">
        <f>IF(F28&gt;0,F28," ")</f>
        <v>久留米市△△町１２３</v>
      </c>
      <c r="G91" s="2255"/>
      <c r="H91" s="2255"/>
      <c r="I91" s="2255"/>
      <c r="J91" s="2255"/>
      <c r="K91" s="2255"/>
      <c r="L91" s="2255"/>
      <c r="M91" s="2255"/>
      <c r="N91" s="2255"/>
      <c r="O91" s="2255"/>
      <c r="P91" s="2255"/>
      <c r="Q91" s="1376"/>
    </row>
    <row r="92" spans="1:18" ht="25.35" customHeight="1">
      <c r="A92" s="1392"/>
      <c r="B92" s="2247" t="s">
        <v>1498</v>
      </c>
      <c r="C92" s="2247"/>
      <c r="D92" s="2247"/>
      <c r="E92" s="1391"/>
      <c r="F92" s="2255" t="str">
        <f t="shared" ref="F92:F93" si="1">IF(F29&gt;0,F29," ")</f>
        <v>△△土木</v>
      </c>
      <c r="G92" s="2255"/>
      <c r="H92" s="2255"/>
      <c r="I92" s="2255"/>
      <c r="J92" s="2255"/>
      <c r="K92" s="2255"/>
      <c r="L92" s="2255"/>
      <c r="M92" s="2255"/>
      <c r="N92" s="2255"/>
      <c r="O92" s="2255"/>
      <c r="P92" s="2255"/>
      <c r="Q92" s="1376"/>
    </row>
    <row r="93" spans="1:18" ht="25.35" customHeight="1">
      <c r="A93" s="1390"/>
      <c r="B93" s="2247" t="s">
        <v>1499</v>
      </c>
      <c r="C93" s="2247"/>
      <c r="D93" s="2247"/>
      <c r="E93" s="1391"/>
      <c r="F93" s="2255" t="str">
        <f t="shared" si="1"/>
        <v>代表取締役　△△　□□</v>
      </c>
      <c r="G93" s="2255"/>
      <c r="H93" s="2255"/>
      <c r="I93" s="2255"/>
      <c r="J93" s="2255"/>
      <c r="K93" s="1391" t="s">
        <v>1083</v>
      </c>
      <c r="L93" s="1391"/>
      <c r="M93" s="1391"/>
      <c r="N93" s="1391"/>
      <c r="O93" s="1391"/>
      <c r="P93" s="1391"/>
      <c r="Q93" s="1376"/>
    </row>
    <row r="94" spans="1:18" ht="15" customHeight="1">
      <c r="A94" s="1379"/>
      <c r="B94" s="1380"/>
      <c r="C94" s="1380"/>
      <c r="D94" s="1380"/>
      <c r="E94" s="1380"/>
      <c r="F94" s="1380"/>
      <c r="G94" s="1380"/>
      <c r="H94" s="1380"/>
      <c r="I94" s="1380"/>
      <c r="J94" s="1380"/>
      <c r="K94" s="1380"/>
      <c r="L94" s="1380"/>
      <c r="M94" s="1380"/>
      <c r="N94" s="1380"/>
      <c r="O94" s="1380"/>
      <c r="P94" s="1380"/>
      <c r="Q94" s="1380"/>
    </row>
    <row r="95" spans="1:18" ht="25.35" customHeight="1">
      <c r="A95" s="1390"/>
      <c r="B95" s="2247" t="s">
        <v>1497</v>
      </c>
      <c r="C95" s="2247"/>
      <c r="D95" s="2247"/>
      <c r="E95" s="1391"/>
      <c r="F95" s="2255" t="str">
        <f>IF(F32&gt;0,F32," ")</f>
        <v>久留米市◇◇町１２３</v>
      </c>
      <c r="G95" s="2255"/>
      <c r="H95" s="2255"/>
      <c r="I95" s="2255"/>
      <c r="J95" s="2255"/>
      <c r="K95" s="2255"/>
      <c r="L95" s="2255"/>
      <c r="M95" s="2255"/>
      <c r="N95" s="2255"/>
      <c r="O95" s="2255"/>
      <c r="P95" s="2255"/>
      <c r="Q95" s="1376"/>
    </row>
    <row r="96" spans="1:18" ht="25.35" customHeight="1">
      <c r="A96" s="1392"/>
      <c r="B96" s="2247" t="s">
        <v>1498</v>
      </c>
      <c r="C96" s="2247"/>
      <c r="D96" s="2247"/>
      <c r="E96" s="1391"/>
      <c r="F96" s="2255" t="str">
        <f t="shared" ref="F96:F97" si="2">IF(F33&gt;0,F33," ")</f>
        <v>◇◇組</v>
      </c>
      <c r="G96" s="2255"/>
      <c r="H96" s="2255"/>
      <c r="I96" s="2255"/>
      <c r="J96" s="2255"/>
      <c r="K96" s="2255"/>
      <c r="L96" s="2255"/>
      <c r="M96" s="2255"/>
      <c r="N96" s="2255"/>
      <c r="O96" s="2255"/>
      <c r="P96" s="2255"/>
      <c r="Q96" s="1376"/>
    </row>
    <row r="97" spans="1:19" ht="25.35" customHeight="1">
      <c r="A97" s="1390"/>
      <c r="B97" s="2247" t="s">
        <v>1499</v>
      </c>
      <c r="C97" s="2247"/>
      <c r="D97" s="2247"/>
      <c r="E97" s="1391"/>
      <c r="F97" s="2255" t="str">
        <f t="shared" si="2"/>
        <v>代表取締役　◇◇　○○</v>
      </c>
      <c r="G97" s="2255"/>
      <c r="H97" s="2255"/>
      <c r="I97" s="2255"/>
      <c r="J97" s="2255"/>
      <c r="K97" s="1391" t="s">
        <v>1083</v>
      </c>
      <c r="L97" s="1391"/>
      <c r="M97" s="1391"/>
      <c r="N97" s="1391"/>
      <c r="O97" s="1391"/>
      <c r="P97" s="1391"/>
      <c r="Q97" s="1376"/>
    </row>
    <row r="98" spans="1:19" ht="25.35" customHeight="1">
      <c r="A98" s="1390"/>
      <c r="B98" s="1393"/>
      <c r="C98" s="1393"/>
      <c r="D98" s="1393"/>
      <c r="E98" s="1391"/>
      <c r="F98" s="1394"/>
      <c r="G98" s="1394"/>
      <c r="H98" s="1394"/>
      <c r="I98" s="1394"/>
      <c r="J98" s="1394"/>
      <c r="K98" s="1391"/>
      <c r="L98" s="1391"/>
      <c r="M98" s="1391"/>
      <c r="N98" s="1391"/>
      <c r="O98" s="1391"/>
      <c r="P98" s="1391"/>
      <c r="Q98" s="1376"/>
    </row>
    <row r="99" spans="1:19">
      <c r="A99" s="1378"/>
    </row>
    <row r="100" spans="1:19" s="1380" customFormat="1" ht="25.35" customHeight="1">
      <c r="A100" s="2251" t="s">
        <v>1500</v>
      </c>
      <c r="B100" s="2252"/>
      <c r="C100" s="2252"/>
      <c r="D100" s="2252"/>
      <c r="E100" s="2252"/>
      <c r="F100" s="2252"/>
      <c r="G100" s="2252"/>
      <c r="H100" s="2252"/>
      <c r="I100" s="2252"/>
      <c r="J100" s="2252"/>
      <c r="K100" s="2252"/>
      <c r="L100" s="2252"/>
      <c r="M100" s="2252"/>
      <c r="N100" s="2252"/>
      <c r="O100" s="2252"/>
      <c r="P100" s="2252"/>
      <c r="Q100" s="2252"/>
    </row>
    <row r="101" spans="1:19">
      <c r="A101" s="1378"/>
    </row>
    <row r="102" spans="1:19" ht="48" customHeight="1">
      <c r="A102" s="1390" t="s">
        <v>1521</v>
      </c>
      <c r="B102" s="2260" t="str">
        <f>"　"&amp;S103&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102" s="2255"/>
      <c r="D102" s="2255"/>
      <c r="E102" s="2255"/>
      <c r="F102" s="2255"/>
      <c r="G102" s="2255"/>
      <c r="H102" s="2255"/>
      <c r="I102" s="2255"/>
      <c r="J102" s="2255"/>
      <c r="K102" s="2255"/>
      <c r="L102" s="2255"/>
      <c r="M102" s="2255"/>
      <c r="N102" s="2255"/>
      <c r="O102" s="2255"/>
      <c r="P102" s="2255"/>
      <c r="Q102" s="1376"/>
      <c r="R102" s="1399"/>
    </row>
    <row r="103" spans="1:19" ht="15" customHeight="1">
      <c r="A103" s="1390"/>
      <c r="B103" s="1395"/>
      <c r="C103" s="1394"/>
      <c r="D103" s="1394"/>
      <c r="E103" s="1394"/>
      <c r="F103" s="1394"/>
      <c r="G103" s="1394"/>
      <c r="H103" s="1394"/>
      <c r="I103" s="1394"/>
      <c r="J103" s="1394"/>
      <c r="K103" s="1394"/>
      <c r="L103" s="1394"/>
      <c r="M103" s="1394"/>
      <c r="N103" s="1394"/>
      <c r="O103" s="1394"/>
      <c r="P103" s="1394"/>
      <c r="Q103" s="1376"/>
      <c r="S103" s="1377" t="str">
        <f>IF(入力シート!C5="久留米市長","久留米市発注に係る","久留米市企業局発注に係る")</f>
        <v>久留米市発注に係る</v>
      </c>
    </row>
    <row r="104" spans="1:19" ht="25.35" customHeight="1">
      <c r="A104" s="2259" t="s">
        <v>8</v>
      </c>
      <c r="B104" s="2257"/>
      <c r="C104" s="2257"/>
      <c r="D104" s="2257"/>
      <c r="E104" s="2257"/>
      <c r="F104" s="2257"/>
      <c r="G104" s="2257"/>
      <c r="H104" s="2257"/>
      <c r="I104" s="2257"/>
      <c r="J104" s="2257"/>
      <c r="K104" s="2257"/>
      <c r="L104" s="2257"/>
      <c r="M104" s="2257"/>
      <c r="N104" s="2257"/>
      <c r="O104" s="2257"/>
      <c r="P104" s="2257"/>
      <c r="Q104" s="2257"/>
    </row>
    <row r="105" spans="1:19" ht="15" customHeight="1">
      <c r="A105" s="1378"/>
    </row>
    <row r="106" spans="1:19" ht="25.35" customHeight="1">
      <c r="A106" s="1390"/>
      <c r="B106" s="2247" t="s">
        <v>1501</v>
      </c>
      <c r="C106" s="2247"/>
      <c r="D106" s="2247"/>
      <c r="E106" s="1391"/>
      <c r="F106" s="2255" t="str">
        <f>入力シート!C10</f>
        <v>○○校区道路改良工事</v>
      </c>
      <c r="G106" s="2255"/>
      <c r="H106" s="2255"/>
      <c r="I106" s="2255"/>
      <c r="J106" s="2255"/>
      <c r="K106" s="2255"/>
      <c r="L106" s="2255"/>
      <c r="M106" s="2255"/>
      <c r="N106" s="2255"/>
      <c r="O106" s="2255"/>
      <c r="P106" s="1376"/>
      <c r="Q106" s="1376"/>
    </row>
    <row r="107" spans="1:19" ht="15" customHeight="1">
      <c r="A107" s="1378"/>
    </row>
    <row r="108" spans="1:19" ht="25.35" customHeight="1">
      <c r="A108" s="1390"/>
      <c r="B108" s="2247" t="s">
        <v>1502</v>
      </c>
      <c r="C108" s="2247"/>
      <c r="D108" s="2247"/>
      <c r="E108" s="1376"/>
      <c r="F108" s="2255" t="str">
        <f>入力シート!C26</f>
        <v>(株）○○○○建設</v>
      </c>
      <c r="G108" s="2255"/>
      <c r="H108" s="2255"/>
      <c r="I108" s="2255"/>
      <c r="J108" s="2255"/>
      <c r="K108" s="2255"/>
      <c r="L108" s="2266"/>
      <c r="M108" s="2266"/>
      <c r="N108" s="1376" t="s">
        <v>1503</v>
      </c>
      <c r="O108" s="1376"/>
      <c r="P108" s="1376"/>
      <c r="Q108" s="1376"/>
      <c r="R108" s="1377" t="s">
        <v>1583</v>
      </c>
    </row>
    <row r="109" spans="1:19" ht="15" customHeight="1">
      <c r="A109" s="1378"/>
      <c r="N109" s="1376"/>
    </row>
    <row r="110" spans="1:19" ht="25.35" customHeight="1">
      <c r="A110" s="1390"/>
      <c r="B110" s="1376"/>
      <c r="C110" s="1376"/>
      <c r="D110" s="1376"/>
      <c r="E110" s="1376"/>
      <c r="F110" s="1396" t="str">
        <f>F29</f>
        <v>△△土木</v>
      </c>
      <c r="G110" s="1396"/>
      <c r="H110" s="1396"/>
      <c r="I110" s="1396"/>
      <c r="J110" s="1396"/>
      <c r="K110" s="1396"/>
      <c r="L110" s="2266"/>
      <c r="M110" s="2266"/>
      <c r="N110" s="1376" t="s">
        <v>1503</v>
      </c>
      <c r="O110" s="1376"/>
      <c r="P110" s="1376"/>
      <c r="Q110" s="1376"/>
      <c r="R110" s="1377" t="s">
        <v>1583</v>
      </c>
    </row>
    <row r="111" spans="1:19" ht="15" customHeight="1">
      <c r="A111" s="1378"/>
      <c r="N111" s="1376"/>
    </row>
    <row r="112" spans="1:19" ht="25.35" customHeight="1">
      <c r="A112" s="1390"/>
      <c r="B112" s="1376"/>
      <c r="C112" s="1376"/>
      <c r="D112" s="1376"/>
      <c r="E112" s="1376"/>
      <c r="F112" s="1396" t="str">
        <f>F33</f>
        <v>◇◇組</v>
      </c>
      <c r="G112" s="1396"/>
      <c r="H112" s="1396"/>
      <c r="I112" s="1396"/>
      <c r="J112" s="1396"/>
      <c r="K112" s="1396"/>
      <c r="L112" s="2266"/>
      <c r="M112" s="2266"/>
      <c r="N112" s="1376" t="s">
        <v>1503</v>
      </c>
      <c r="O112" s="1376"/>
      <c r="P112" s="1376"/>
      <c r="Q112" s="1376"/>
      <c r="R112" s="1377" t="s">
        <v>1583</v>
      </c>
    </row>
    <row r="113" spans="1:18" ht="15" customHeight="1">
      <c r="A113" s="1378"/>
      <c r="N113" s="1376"/>
    </row>
    <row r="114" spans="1:18">
      <c r="A114" s="1378"/>
    </row>
    <row r="115" spans="1:18" ht="32.1" customHeight="1">
      <c r="A115" s="1390"/>
      <c r="B115" s="2260" t="str">
        <f>"　"&amp;入力シート!C26&amp;"　外２社は、上記のとおり出資の割合を定めたので、その証拠としてこの協定書４通を作成し、各通に構成員が記名捺印して各自所持するものとする。"</f>
        <v>　(株）○○○○建設　外２社は、上記のとおり出資の割合を定めたので、その証拠としてこの協定書４通を作成し、各通に構成員が記名捺印して各自所持するものとする。</v>
      </c>
      <c r="C115" s="2260"/>
      <c r="D115" s="2260"/>
      <c r="E115" s="2260"/>
      <c r="F115" s="2260"/>
      <c r="G115" s="2260"/>
      <c r="H115" s="2260"/>
      <c r="I115" s="2260"/>
      <c r="J115" s="2260"/>
      <c r="K115" s="2260"/>
      <c r="L115" s="2260"/>
      <c r="M115" s="2260"/>
      <c r="N115" s="2260"/>
      <c r="O115" s="2260"/>
      <c r="P115" s="2260"/>
      <c r="Q115" s="1376"/>
    </row>
    <row r="116" spans="1:18" ht="15" customHeight="1">
      <c r="A116" s="1378"/>
    </row>
    <row r="117" spans="1:18" ht="25.35" customHeight="1">
      <c r="A117" s="2264">
        <f>A85</f>
        <v>0</v>
      </c>
      <c r="B117" s="2264"/>
      <c r="C117" s="2264"/>
      <c r="D117" s="2264"/>
      <c r="E117" s="2264"/>
      <c r="F117" s="2264"/>
      <c r="G117" s="2264"/>
      <c r="H117" s="1376"/>
      <c r="I117" s="1376"/>
      <c r="J117" s="1376"/>
      <c r="K117" s="1376"/>
      <c r="L117" s="1376"/>
      <c r="M117" s="1376"/>
      <c r="N117" s="1376"/>
      <c r="O117" s="1376"/>
      <c r="P117" s="1376"/>
      <c r="Q117" s="1376"/>
      <c r="R117" s="1377" t="s">
        <v>1580</v>
      </c>
    </row>
    <row r="118" spans="1:18" ht="15" customHeight="1">
      <c r="A118" s="1378"/>
    </row>
    <row r="119" spans="1:18" ht="25.35" customHeight="1">
      <c r="A119" s="1397"/>
      <c r="B119" s="1376"/>
      <c r="C119" s="1376"/>
      <c r="D119" s="1376"/>
      <c r="E119" s="1376"/>
      <c r="F119" s="1376"/>
      <c r="G119" s="1376"/>
      <c r="H119" s="1376"/>
      <c r="I119" s="2265" t="str">
        <f>入力シート!C30</f>
        <v>○○建設△△土木特定建設工事共同企業体</v>
      </c>
      <c r="J119" s="2265"/>
      <c r="K119" s="2265"/>
      <c r="L119" s="2265"/>
      <c r="M119" s="2265"/>
      <c r="N119" s="2265"/>
      <c r="O119" s="2265"/>
      <c r="P119" s="2265"/>
      <c r="Q119" s="1376"/>
    </row>
    <row r="120" spans="1:18" ht="15" customHeight="1">
      <c r="A120" s="1378"/>
    </row>
    <row r="121" spans="1:18" ht="25.35" customHeight="1">
      <c r="A121" s="1390"/>
      <c r="B121" s="2247" t="s">
        <v>1497</v>
      </c>
      <c r="C121" s="2247"/>
      <c r="D121" s="2247"/>
      <c r="E121" s="1391"/>
      <c r="F121" s="2255" t="str">
        <f>IF(F24&gt;0,F24," ")</f>
        <v>久留米市〇〇町１２３</v>
      </c>
      <c r="G121" s="2255"/>
      <c r="H121" s="2255"/>
      <c r="I121" s="2255"/>
      <c r="J121" s="2255"/>
      <c r="K121" s="2255"/>
      <c r="L121" s="2255"/>
      <c r="M121" s="2255"/>
      <c r="N121" s="2255"/>
      <c r="O121" s="2255"/>
      <c r="P121" s="2255"/>
      <c r="Q121" s="1376"/>
    </row>
    <row r="122" spans="1:18" ht="25.35" customHeight="1">
      <c r="A122" s="1392"/>
      <c r="B122" s="2247" t="s">
        <v>1498</v>
      </c>
      <c r="C122" s="2247"/>
      <c r="D122" s="2247"/>
      <c r="E122" s="1391"/>
      <c r="F122" s="2255" t="str">
        <f>IF(F25&gt;0,F25," ")</f>
        <v>(株）○○○○建設</v>
      </c>
      <c r="G122" s="2255"/>
      <c r="H122" s="2255"/>
      <c r="I122" s="2255"/>
      <c r="J122" s="2255"/>
      <c r="K122" s="2255"/>
      <c r="L122" s="2255"/>
      <c r="M122" s="2255"/>
      <c r="N122" s="2255"/>
      <c r="O122" s="2255"/>
      <c r="P122" s="2255"/>
      <c r="Q122" s="1376"/>
    </row>
    <row r="123" spans="1:18" ht="25.35" customHeight="1">
      <c r="A123" s="1390"/>
      <c r="B123" s="2247" t="s">
        <v>1499</v>
      </c>
      <c r="C123" s="2247"/>
      <c r="D123" s="2247"/>
      <c r="E123" s="1391"/>
      <c r="F123" s="2255" t="str">
        <f>IF(F26&gt;0,F26," ")</f>
        <v>代表取締役　久留米一郎</v>
      </c>
      <c r="G123" s="2255"/>
      <c r="H123" s="2255"/>
      <c r="I123" s="2255"/>
      <c r="J123" s="2255"/>
      <c r="K123" s="1391" t="s">
        <v>1083</v>
      </c>
      <c r="L123" s="1391"/>
      <c r="M123" s="1391"/>
      <c r="N123" s="1391"/>
      <c r="O123" s="1391"/>
      <c r="P123" s="1391"/>
      <c r="Q123" s="1390"/>
    </row>
    <row r="124" spans="1:18">
      <c r="A124" s="1378"/>
    </row>
    <row r="125" spans="1:18" ht="25.35" customHeight="1">
      <c r="A125" s="1390"/>
      <c r="B125" s="2247" t="s">
        <v>1497</v>
      </c>
      <c r="C125" s="2247"/>
      <c r="D125" s="2247"/>
      <c r="E125" s="1391"/>
      <c r="F125" s="2255" t="str">
        <f>IF(F28&gt;0,F28," ")</f>
        <v>久留米市△△町１２３</v>
      </c>
      <c r="G125" s="2255"/>
      <c r="H125" s="2255"/>
      <c r="I125" s="2255"/>
      <c r="J125" s="2255"/>
      <c r="K125" s="2255"/>
      <c r="L125" s="2255"/>
      <c r="M125" s="2255"/>
      <c r="N125" s="2255"/>
      <c r="O125" s="2255"/>
      <c r="P125" s="2255"/>
      <c r="Q125" s="1376"/>
    </row>
    <row r="126" spans="1:18" ht="25.35" customHeight="1">
      <c r="A126" s="1392"/>
      <c r="B126" s="2247" t="s">
        <v>1498</v>
      </c>
      <c r="C126" s="2247"/>
      <c r="D126" s="2247"/>
      <c r="E126" s="1391"/>
      <c r="F126" s="2255" t="str">
        <f>IF(F29&gt;0,F29," ")</f>
        <v>△△土木</v>
      </c>
      <c r="G126" s="2255"/>
      <c r="H126" s="2255"/>
      <c r="I126" s="2255"/>
      <c r="J126" s="2255"/>
      <c r="K126" s="2255"/>
      <c r="L126" s="2255"/>
      <c r="M126" s="2255"/>
      <c r="N126" s="2255"/>
      <c r="O126" s="2255"/>
      <c r="P126" s="2255"/>
      <c r="Q126" s="1376"/>
    </row>
    <row r="127" spans="1:18" ht="25.35" customHeight="1">
      <c r="A127" s="1390"/>
      <c r="B127" s="2247" t="s">
        <v>1499</v>
      </c>
      <c r="C127" s="2247"/>
      <c r="D127" s="2247"/>
      <c r="E127" s="1391"/>
      <c r="F127" s="2255" t="str">
        <f>IF(F30&gt;0,F30," ")</f>
        <v>代表取締役　△△　□□</v>
      </c>
      <c r="G127" s="2255"/>
      <c r="H127" s="2255"/>
      <c r="I127" s="2255"/>
      <c r="J127" s="2255"/>
      <c r="K127" s="1391" t="s">
        <v>1083</v>
      </c>
      <c r="L127" s="1391"/>
      <c r="M127" s="1391"/>
      <c r="N127" s="1391"/>
      <c r="O127" s="1391"/>
      <c r="P127" s="1391"/>
      <c r="Q127" s="1376"/>
    </row>
    <row r="128" spans="1:18">
      <c r="A128" s="1378"/>
    </row>
    <row r="129" spans="1:17" ht="25.35" customHeight="1">
      <c r="A129" s="1390"/>
      <c r="B129" s="2247" t="s">
        <v>1497</v>
      </c>
      <c r="C129" s="2247"/>
      <c r="D129" s="2247"/>
      <c r="E129" s="1391"/>
      <c r="F129" s="2255" t="str">
        <f>IF(F32&gt;0,F32," ")</f>
        <v>久留米市◇◇町１２３</v>
      </c>
      <c r="G129" s="2255"/>
      <c r="H129" s="2255"/>
      <c r="I129" s="2255"/>
      <c r="J129" s="2255"/>
      <c r="K129" s="2255"/>
      <c r="L129" s="2255"/>
      <c r="M129" s="2255"/>
      <c r="N129" s="2255"/>
      <c r="O129" s="2255"/>
      <c r="P129" s="2255"/>
      <c r="Q129" s="1376"/>
    </row>
    <row r="130" spans="1:17" ht="25.35" customHeight="1">
      <c r="A130" s="1392"/>
      <c r="B130" s="2247" t="s">
        <v>1498</v>
      </c>
      <c r="C130" s="2247"/>
      <c r="D130" s="2247"/>
      <c r="E130" s="1391"/>
      <c r="F130" s="2255" t="str">
        <f>IF(F33&gt;0,F33," ")</f>
        <v>◇◇組</v>
      </c>
      <c r="G130" s="2255"/>
      <c r="H130" s="2255"/>
      <c r="I130" s="2255"/>
      <c r="J130" s="2255"/>
      <c r="K130" s="2255"/>
      <c r="L130" s="2255"/>
      <c r="M130" s="2255"/>
      <c r="N130" s="2255"/>
      <c r="O130" s="2255"/>
      <c r="P130" s="2255"/>
      <c r="Q130" s="1376"/>
    </row>
    <row r="131" spans="1:17" ht="25.35" customHeight="1">
      <c r="A131" s="1390"/>
      <c r="B131" s="2247" t="s">
        <v>1499</v>
      </c>
      <c r="C131" s="2247"/>
      <c r="D131" s="2247"/>
      <c r="E131" s="1391"/>
      <c r="F131" s="2255" t="str">
        <f>IF(F34&gt;0,F34," ")</f>
        <v>代表取締役　◇◇　○○</v>
      </c>
      <c r="G131" s="2255"/>
      <c r="H131" s="2255"/>
      <c r="I131" s="2255"/>
      <c r="J131" s="2255"/>
      <c r="K131" s="1391" t="s">
        <v>1083</v>
      </c>
      <c r="L131" s="1391"/>
      <c r="M131" s="1391"/>
      <c r="N131" s="1391"/>
      <c r="O131" s="1391"/>
      <c r="P131" s="1391"/>
      <c r="Q131" s="1376"/>
    </row>
    <row r="132" spans="1:17">
      <c r="A132" s="1378"/>
    </row>
    <row r="133" spans="1:17">
      <c r="A133" s="1398"/>
    </row>
  </sheetData>
  <mergeCells count="117">
    <mergeCell ref="B129:D129"/>
    <mergeCell ref="F129:P129"/>
    <mergeCell ref="B130:D130"/>
    <mergeCell ref="F130:P130"/>
    <mergeCell ref="B131:D131"/>
    <mergeCell ref="F131:J131"/>
    <mergeCell ref="B126:D126"/>
    <mergeCell ref="F126:P126"/>
    <mergeCell ref="B127:D127"/>
    <mergeCell ref="F127:J127"/>
    <mergeCell ref="B32:D32"/>
    <mergeCell ref="F32:P32"/>
    <mergeCell ref="B33:D33"/>
    <mergeCell ref="F33:P33"/>
    <mergeCell ref="B34:D34"/>
    <mergeCell ref="F34:P34"/>
    <mergeCell ref="B122:D122"/>
    <mergeCell ref="F122:P122"/>
    <mergeCell ref="B123:D123"/>
    <mergeCell ref="F123:J123"/>
    <mergeCell ref="A104:Q104"/>
    <mergeCell ref="B106:D106"/>
    <mergeCell ref="F106:O106"/>
    <mergeCell ref="B108:D108"/>
    <mergeCell ref="F108:K108"/>
    <mergeCell ref="L108:M108"/>
    <mergeCell ref="B96:D96"/>
    <mergeCell ref="F96:P96"/>
    <mergeCell ref="B97:D97"/>
    <mergeCell ref="F97:J97"/>
    <mergeCell ref="A100:Q100"/>
    <mergeCell ref="B102:P102"/>
    <mergeCell ref="B92:D92"/>
    <mergeCell ref="F92:P92"/>
    <mergeCell ref="B125:D125"/>
    <mergeCell ref="F125:P125"/>
    <mergeCell ref="L110:M110"/>
    <mergeCell ref="B115:P115"/>
    <mergeCell ref="A117:G117"/>
    <mergeCell ref="I119:P119"/>
    <mergeCell ref="B121:D121"/>
    <mergeCell ref="F121:P121"/>
    <mergeCell ref="L112:M112"/>
    <mergeCell ref="B93:D93"/>
    <mergeCell ref="F93:J93"/>
    <mergeCell ref="B95:D95"/>
    <mergeCell ref="F95:P95"/>
    <mergeCell ref="B88:D88"/>
    <mergeCell ref="F88:P88"/>
    <mergeCell ref="B89:D89"/>
    <mergeCell ref="F89:J89"/>
    <mergeCell ref="B91:D91"/>
    <mergeCell ref="F91:P91"/>
    <mergeCell ref="A81:B81"/>
    <mergeCell ref="C81:Q81"/>
    <mergeCell ref="C83:Q83"/>
    <mergeCell ref="A84:Q84"/>
    <mergeCell ref="B87:D87"/>
    <mergeCell ref="F87:P87"/>
    <mergeCell ref="C71:Q71"/>
    <mergeCell ref="C72:Q72"/>
    <mergeCell ref="A75:B75"/>
    <mergeCell ref="C75:Q75"/>
    <mergeCell ref="A78:B78"/>
    <mergeCell ref="C78:Q78"/>
    <mergeCell ref="B85:G85"/>
    <mergeCell ref="A65:B65"/>
    <mergeCell ref="C65:Q65"/>
    <mergeCell ref="A68:B68"/>
    <mergeCell ref="C68:Q68"/>
    <mergeCell ref="C69:Q69"/>
    <mergeCell ref="C70:Q70"/>
    <mergeCell ref="A56:B56"/>
    <mergeCell ref="C56:Q56"/>
    <mergeCell ref="A59:B59"/>
    <mergeCell ref="C59:Q59"/>
    <mergeCell ref="A62:B62"/>
    <mergeCell ref="C62:Q62"/>
    <mergeCell ref="C44:Q44"/>
    <mergeCell ref="A47:B47"/>
    <mergeCell ref="C47:Q47"/>
    <mergeCell ref="A50:B50"/>
    <mergeCell ref="C50:Q50"/>
    <mergeCell ref="A53:B53"/>
    <mergeCell ref="C53:Q53"/>
    <mergeCell ref="A37:B37"/>
    <mergeCell ref="C37:Q37"/>
    <mergeCell ref="A40:B40"/>
    <mergeCell ref="C40:Q40"/>
    <mergeCell ref="A43:B43"/>
    <mergeCell ref="C43:Q43"/>
    <mergeCell ref="B28:D28"/>
    <mergeCell ref="F28:P28"/>
    <mergeCell ref="B29:D29"/>
    <mergeCell ref="F29:P29"/>
    <mergeCell ref="B30:D30"/>
    <mergeCell ref="F30:P30"/>
    <mergeCell ref="A22:B22"/>
    <mergeCell ref="B24:D24"/>
    <mergeCell ref="F24:P24"/>
    <mergeCell ref="B25:D25"/>
    <mergeCell ref="F25:P25"/>
    <mergeCell ref="B26:D26"/>
    <mergeCell ref="F26:P26"/>
    <mergeCell ref="A14:B14"/>
    <mergeCell ref="C14:Q14"/>
    <mergeCell ref="A17:B17"/>
    <mergeCell ref="C17:Q17"/>
    <mergeCell ref="C18:Q18"/>
    <mergeCell ref="C19:Q19"/>
    <mergeCell ref="A3:Q3"/>
    <mergeCell ref="A6:B6"/>
    <mergeCell ref="C6:Q6"/>
    <mergeCell ref="C7:Q7"/>
    <mergeCell ref="C8:Q8"/>
    <mergeCell ref="A11:B11"/>
    <mergeCell ref="C11:Q11"/>
  </mergeCells>
  <phoneticPr fontId="14"/>
  <pageMargins left="0.74803149606299213" right="0.55118110236220474" top="0.78740157480314965" bottom="0.78740157480314965" header="0.51181102362204722" footer="0.51181102362204722"/>
  <pageSetup paperSize="9" scale="98" orientation="portrait" blackAndWhite="1" r:id="rId1"/>
  <rowBreaks count="3" manualBreakCount="3">
    <brk id="37" max="16" man="1"/>
    <brk id="69" max="16" man="1"/>
    <brk id="98" max="1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P34"/>
  <sheetViews>
    <sheetView view="pageBreakPreview" zoomScaleNormal="85" zoomScaleSheetLayoutView="100" workbookViewId="0">
      <selection activeCell="L9" sqref="L9:N9"/>
    </sheetView>
  </sheetViews>
  <sheetFormatPr defaultColWidth="8.88671875" defaultRowHeight="13.2"/>
  <cols>
    <col min="1" max="1" width="1.88671875" style="1128" customWidth="1"/>
    <col min="2" max="2" width="1.44140625" style="1128" customWidth="1"/>
    <col min="3" max="3" width="10" style="1128" customWidth="1"/>
    <col min="4" max="4" width="12.88671875" style="1128" customWidth="1"/>
    <col min="5" max="5" width="6.6640625" style="1128" customWidth="1"/>
    <col min="6" max="6" width="10.88671875" style="1128" customWidth="1"/>
    <col min="7" max="7" width="12.88671875" style="1128" customWidth="1"/>
    <col min="8" max="8" width="1.88671875" style="1128" customWidth="1"/>
    <col min="9" max="9" width="4.44140625" style="1128" customWidth="1"/>
    <col min="10" max="10" width="4.6640625" style="1128" customWidth="1"/>
    <col min="11" max="11" width="4.44140625" style="1128" customWidth="1"/>
    <col min="12" max="12" width="8.88671875" style="1128" customWidth="1"/>
    <col min="13" max="14" width="4.44140625" style="1128" customWidth="1"/>
    <col min="15" max="15" width="3.88671875" style="1128" customWidth="1"/>
    <col min="16" max="16" width="1.88671875" style="1128" customWidth="1"/>
    <col min="17" max="16384" width="8.88671875" style="1128"/>
  </cols>
  <sheetData>
    <row r="1" spans="2:16" s="1132" customFormat="1"/>
    <row r="2" spans="2:16" s="1132" customFormat="1" ht="20.100000000000001" customHeight="1">
      <c r="B2" s="4422" t="s">
        <v>1382</v>
      </c>
      <c r="C2" s="4423"/>
      <c r="D2" s="4424" t="str">
        <f>入力シート!C4</f>
        <v>街第101号</v>
      </c>
      <c r="E2" s="4424"/>
      <c r="F2" s="4425"/>
      <c r="G2" s="4426"/>
      <c r="H2" s="4427"/>
      <c r="I2" s="4427"/>
      <c r="J2" s="4427"/>
      <c r="K2" s="1133" t="s">
        <v>1383</v>
      </c>
      <c r="L2" s="1134"/>
      <c r="M2" s="4428"/>
      <c r="N2" s="4428"/>
      <c r="O2" s="4428"/>
      <c r="P2" s="1135"/>
    </row>
    <row r="3" spans="2:16" s="1132" customFormat="1" ht="10.35" customHeight="1">
      <c r="B3" s="4422"/>
      <c r="C3" s="4423"/>
      <c r="D3" s="4424"/>
      <c r="E3" s="4424"/>
      <c r="F3" s="4425"/>
      <c r="G3" s="4429"/>
      <c r="H3" s="4430"/>
      <c r="I3" s="4430"/>
      <c r="J3" s="4430"/>
      <c r="K3" s="4431" t="s">
        <v>1384</v>
      </c>
      <c r="L3" s="1134"/>
      <c r="M3" s="4430"/>
      <c r="N3" s="4430"/>
      <c r="O3" s="4430"/>
      <c r="P3" s="1136"/>
    </row>
    <row r="4" spans="2:16" s="1132" customFormat="1" ht="15" customHeight="1">
      <c r="B4" s="4422" t="s">
        <v>1373</v>
      </c>
      <c r="C4" s="4423"/>
      <c r="D4" s="4432"/>
      <c r="E4" s="4432"/>
      <c r="F4" s="4425"/>
      <c r="G4" s="4429"/>
      <c r="H4" s="4430"/>
      <c r="I4" s="4430"/>
      <c r="J4" s="4430"/>
      <c r="K4" s="4431"/>
      <c r="L4" s="1134"/>
      <c r="M4" s="4430"/>
      <c r="N4" s="4430"/>
      <c r="O4" s="4430"/>
      <c r="P4" s="1136"/>
    </row>
    <row r="5" spans="2:16" s="1132" customFormat="1" ht="15" customHeight="1">
      <c r="B5" s="4422"/>
      <c r="C5" s="4423"/>
      <c r="D5" s="4432"/>
      <c r="E5" s="4432"/>
      <c r="F5" s="4425"/>
      <c r="G5" s="4433" t="s">
        <v>1944</v>
      </c>
      <c r="H5" s="4434"/>
      <c r="I5" s="4434"/>
      <c r="J5" s="4434"/>
      <c r="K5" s="4435"/>
      <c r="L5" s="1134"/>
      <c r="M5" s="4430"/>
      <c r="N5" s="4430"/>
      <c r="O5" s="4430"/>
      <c r="P5" s="1136"/>
    </row>
    <row r="6" spans="2:16" s="1132" customFormat="1" ht="15" customHeight="1">
      <c r="C6" s="1137"/>
      <c r="D6" s="1135"/>
      <c r="E6" s="1135"/>
      <c r="F6" s="1136"/>
      <c r="G6" s="1136"/>
      <c r="H6" s="1136"/>
      <c r="I6" s="1138"/>
      <c r="J6" s="1138"/>
      <c r="K6" s="1135"/>
      <c r="L6" s="1135"/>
      <c r="M6" s="1135"/>
      <c r="N6" s="1136"/>
    </row>
    <row r="7" spans="2:16" ht="12.6" customHeight="1">
      <c r="C7" s="1139"/>
      <c r="D7" s="1140"/>
      <c r="E7" s="1141"/>
      <c r="F7" s="1141"/>
      <c r="G7" s="1141"/>
      <c r="H7" s="1142"/>
      <c r="I7" s="1141"/>
    </row>
    <row r="8" spans="2:16" ht="15" customHeight="1">
      <c r="B8" s="1143"/>
      <c r="C8" s="1144"/>
      <c r="D8" s="1144"/>
      <c r="E8" s="1144"/>
      <c r="F8" s="1144"/>
      <c r="G8" s="1144"/>
      <c r="H8" s="1144"/>
      <c r="I8" s="1144"/>
      <c r="J8" s="1144"/>
      <c r="K8" s="1144"/>
      <c r="L8" s="1144"/>
      <c r="M8" s="1144"/>
      <c r="N8" s="1144"/>
      <c r="O8" s="1145"/>
    </row>
    <row r="9" spans="2:16" ht="15" customHeight="1">
      <c r="B9" s="1146"/>
      <c r="C9" s="1149"/>
      <c r="D9" s="1149"/>
      <c r="E9" s="1149"/>
      <c r="F9" s="1149"/>
      <c r="G9" s="1149"/>
      <c r="H9" s="1149"/>
      <c r="I9" s="1149"/>
      <c r="J9" s="1149"/>
      <c r="K9" s="1149"/>
      <c r="L9" s="4138">
        <v>45413</v>
      </c>
      <c r="M9" s="4138"/>
      <c r="N9" s="4138"/>
      <c r="O9" s="1150"/>
    </row>
    <row r="10" spans="2:16" ht="24" customHeight="1">
      <c r="B10" s="1146"/>
      <c r="C10" s="4436" t="s">
        <v>1939</v>
      </c>
      <c r="D10" s="4436"/>
      <c r="E10" s="4436"/>
      <c r="F10" s="4436"/>
      <c r="G10" s="4436"/>
      <c r="H10" s="4436"/>
      <c r="I10" s="4436"/>
      <c r="J10" s="4436"/>
      <c r="K10" s="4436"/>
      <c r="L10" s="4436"/>
      <c r="M10" s="4436"/>
      <c r="N10" s="4436"/>
      <c r="O10" s="1147"/>
    </row>
    <row r="11" spans="2:16" ht="15" customHeight="1">
      <c r="B11" s="1146"/>
      <c r="C11" s="1148"/>
      <c r="D11" s="1148"/>
      <c r="E11" s="1149"/>
      <c r="F11" s="1149"/>
      <c r="G11" s="1149"/>
      <c r="H11" s="1149"/>
      <c r="I11" s="1149"/>
      <c r="J11" s="1149"/>
      <c r="K11" s="1149"/>
      <c r="L11" s="1149"/>
      <c r="M11" s="1149"/>
      <c r="N11" s="1149"/>
      <c r="O11" s="1150"/>
    </row>
    <row r="12" spans="2:16" ht="25.35" customHeight="1">
      <c r="B12" s="1146"/>
      <c r="C12" s="4437" t="str">
        <f>入力シート!C5</f>
        <v>久留米市長</v>
      </c>
      <c r="D12" s="4437"/>
      <c r="E12" s="1151" t="s">
        <v>315</v>
      </c>
      <c r="F12" s="1152"/>
      <c r="G12" s="1152"/>
      <c r="H12" s="1152"/>
      <c r="I12" s="1152"/>
      <c r="J12" s="1152"/>
      <c r="K12" s="1152"/>
      <c r="L12" s="1152"/>
      <c r="M12" s="1152"/>
      <c r="N12" s="1152"/>
      <c r="O12" s="1153"/>
    </row>
    <row r="13" spans="2:16" ht="15" customHeight="1">
      <c r="B13" s="1146"/>
      <c r="C13" s="1139"/>
      <c r="D13" s="1139"/>
      <c r="E13" s="1152"/>
      <c r="F13" s="1152"/>
      <c r="G13" s="1152"/>
      <c r="H13" s="1152"/>
      <c r="I13" s="1152"/>
      <c r="J13" s="1152"/>
      <c r="K13" s="1152"/>
      <c r="L13" s="1152"/>
      <c r="M13" s="1152"/>
      <c r="N13" s="1152"/>
      <c r="O13" s="1153"/>
    </row>
    <row r="14" spans="2:16" ht="25.35" customHeight="1">
      <c r="B14" s="1146"/>
      <c r="C14" s="1152"/>
      <c r="D14" s="1152"/>
      <c r="E14" s="1152"/>
      <c r="F14" s="1139" t="s">
        <v>1938</v>
      </c>
      <c r="G14" s="1139"/>
      <c r="H14" s="1151"/>
      <c r="I14" s="4438"/>
      <c r="J14" s="4438"/>
      <c r="K14" s="4438"/>
      <c r="L14" s="4438"/>
      <c r="M14" s="4438"/>
      <c r="N14" s="4438"/>
      <c r="O14" s="1153"/>
    </row>
    <row r="15" spans="2:16" ht="25.35" customHeight="1">
      <c r="B15" s="1146"/>
      <c r="C15" s="1152"/>
      <c r="D15" s="1152"/>
      <c r="E15" s="1152"/>
      <c r="F15" s="1139"/>
      <c r="G15" s="1139" t="s">
        <v>328</v>
      </c>
      <c r="H15" s="1151"/>
      <c r="I15" s="4418" t="str">
        <f>入力シート!C25</f>
        <v>久留米市〇〇町１２３</v>
      </c>
      <c r="J15" s="4418"/>
      <c r="K15" s="4418"/>
      <c r="L15" s="4418"/>
      <c r="M15" s="4418"/>
      <c r="N15" s="4418"/>
      <c r="O15" s="1153"/>
    </row>
    <row r="16" spans="2:16" ht="25.35" customHeight="1">
      <c r="B16" s="1146"/>
      <c r="C16" s="1152"/>
      <c r="D16" s="1152"/>
      <c r="E16" s="1152"/>
      <c r="F16" s="1152"/>
      <c r="G16" s="1152" t="s">
        <v>1332</v>
      </c>
      <c r="H16" s="1154"/>
      <c r="I16" s="4418" t="str">
        <f>入力シート!C26</f>
        <v>(株）○○○○建設</v>
      </c>
      <c r="J16" s="4418"/>
      <c r="K16" s="4418"/>
      <c r="L16" s="4418"/>
      <c r="M16" s="4418"/>
      <c r="N16" s="4418"/>
      <c r="O16" s="1153"/>
    </row>
    <row r="17" spans="2:15" ht="25.35" customHeight="1">
      <c r="B17" s="1146"/>
      <c r="C17" s="1152"/>
      <c r="D17" s="1152"/>
      <c r="E17" s="1152"/>
      <c r="F17" s="1152"/>
      <c r="G17" s="1139" t="s">
        <v>1328</v>
      </c>
      <c r="H17" s="1151"/>
      <c r="I17" s="4418" t="str">
        <f>入力シート!C27</f>
        <v>代表取締役　久留米一郎</v>
      </c>
      <c r="J17" s="4418"/>
      <c r="K17" s="4418"/>
      <c r="L17" s="4418"/>
      <c r="M17" s="4418"/>
      <c r="N17" s="1155" t="s">
        <v>307</v>
      </c>
      <c r="O17" s="1153"/>
    </row>
    <row r="18" spans="2:15" ht="25.35" customHeight="1">
      <c r="B18" s="1146"/>
      <c r="C18" s="1152"/>
      <c r="D18" s="1152"/>
      <c r="E18" s="1152"/>
      <c r="F18" s="1152"/>
      <c r="G18" s="1139" t="s">
        <v>157</v>
      </c>
      <c r="H18" s="1151"/>
      <c r="I18" s="4418" t="str">
        <f>入力シート!C28</f>
        <v>0942-12-○○○○</v>
      </c>
      <c r="J18" s="4418"/>
      <c r="K18" s="4418"/>
      <c r="L18" s="4418"/>
      <c r="M18" s="4418"/>
      <c r="N18" s="1155"/>
      <c r="O18" s="1153"/>
    </row>
    <row r="19" spans="2:15" ht="15" customHeight="1">
      <c r="B19" s="1146"/>
      <c r="C19" s="1152"/>
      <c r="D19" s="1152"/>
      <c r="E19" s="1152"/>
      <c r="F19" s="1152"/>
      <c r="G19" s="1152"/>
      <c r="H19" s="1152"/>
      <c r="I19" s="1152"/>
      <c r="J19" s="1152"/>
      <c r="K19" s="1152"/>
      <c r="L19" s="1152"/>
      <c r="M19" s="1152"/>
      <c r="N19" s="1152"/>
      <c r="O19" s="1153"/>
    </row>
    <row r="20" spans="2:15" ht="25.35" customHeight="1">
      <c r="B20" s="1146"/>
      <c r="C20" s="4419" t="s">
        <v>1940</v>
      </c>
      <c r="D20" s="4419"/>
      <c r="E20" s="4419"/>
      <c r="F20" s="4419"/>
      <c r="G20" s="4419"/>
      <c r="H20" s="4419"/>
      <c r="I20" s="4419"/>
      <c r="J20" s="4419"/>
      <c r="K20" s="4419"/>
      <c r="L20" s="4419"/>
      <c r="M20" s="4419"/>
      <c r="N20" s="4419"/>
      <c r="O20" s="1156"/>
    </row>
    <row r="21" spans="2:15" ht="15" customHeight="1">
      <c r="B21" s="1146"/>
      <c r="C21" s="1157"/>
      <c r="D21" s="1157"/>
      <c r="E21" s="1149"/>
      <c r="F21" s="1149"/>
      <c r="G21" s="1149"/>
      <c r="H21" s="1149"/>
      <c r="I21" s="1149"/>
      <c r="J21" s="1149"/>
      <c r="K21" s="1149"/>
      <c r="L21" s="1149"/>
      <c r="M21" s="1149"/>
      <c r="N21" s="1149"/>
      <c r="O21" s="1150"/>
    </row>
    <row r="22" spans="2:15" ht="18" customHeight="1">
      <c r="B22" s="1146"/>
      <c r="C22" s="4420" t="s">
        <v>8</v>
      </c>
      <c r="D22" s="4420"/>
      <c r="E22" s="4420"/>
      <c r="F22" s="4420"/>
      <c r="G22" s="4420"/>
      <c r="H22" s="4420"/>
      <c r="I22" s="4420"/>
      <c r="J22" s="4420"/>
      <c r="K22" s="4420"/>
      <c r="L22" s="4420"/>
      <c r="M22" s="4420"/>
      <c r="N22" s="4420"/>
      <c r="O22" s="1158"/>
    </row>
    <row r="23" spans="2:15" ht="15" customHeight="1">
      <c r="B23" s="1146"/>
      <c r="C23" s="1159"/>
      <c r="D23" s="1159"/>
      <c r="E23" s="1149"/>
      <c r="F23" s="1149"/>
      <c r="G23" s="1149"/>
      <c r="H23" s="1149"/>
      <c r="I23" s="1149"/>
      <c r="J23" s="1149"/>
      <c r="K23" s="1149"/>
      <c r="L23" s="1149"/>
      <c r="M23" s="1149"/>
      <c r="N23" s="1149"/>
      <c r="O23" s="1150"/>
    </row>
    <row r="24" spans="2:15" ht="40.35" customHeight="1">
      <c r="B24" s="1146"/>
      <c r="C24" s="4396" t="s">
        <v>1941</v>
      </c>
      <c r="D24" s="4396"/>
      <c r="E24" s="4421" t="s">
        <v>1943</v>
      </c>
      <c r="F24" s="4421"/>
      <c r="G24" s="4421"/>
      <c r="H24" s="4421"/>
      <c r="I24" s="4421"/>
      <c r="J24" s="4421"/>
      <c r="K24" s="4421"/>
      <c r="L24" s="4421"/>
      <c r="M24" s="4421"/>
      <c r="N24" s="4421"/>
      <c r="O24" s="1150"/>
    </row>
    <row r="25" spans="2:15" ht="40.35" customHeight="1">
      <c r="B25" s="1146"/>
      <c r="C25" s="4398" t="s">
        <v>1942</v>
      </c>
      <c r="D25" s="4399"/>
      <c r="E25" s="4407" t="str">
        <f>入力シート!C10</f>
        <v>○○校区道路改良工事</v>
      </c>
      <c r="F25" s="4408"/>
      <c r="G25" s="4408"/>
      <c r="H25" s="4408"/>
      <c r="I25" s="4408"/>
      <c r="J25" s="4408"/>
      <c r="K25" s="4408"/>
      <c r="L25" s="4408"/>
      <c r="M25" s="4408"/>
      <c r="N25" s="4409"/>
      <c r="O25" s="1150"/>
    </row>
    <row r="26" spans="2:15" ht="40.35" customHeight="1">
      <c r="B26" s="1146"/>
      <c r="C26" s="4396" t="s">
        <v>1320</v>
      </c>
      <c r="D26" s="4396"/>
      <c r="E26" s="4410" t="str">
        <f>入力シート!C12</f>
        <v>久留米市○○町</v>
      </c>
      <c r="F26" s="4410"/>
      <c r="G26" s="4410"/>
      <c r="H26" s="4410"/>
      <c r="I26" s="4410"/>
      <c r="J26" s="4410"/>
      <c r="K26" s="4410"/>
      <c r="L26" s="4410"/>
      <c r="M26" s="4410"/>
      <c r="N26" s="4410"/>
      <c r="O26" s="1150"/>
    </row>
    <row r="27" spans="2:15" ht="40.35" customHeight="1">
      <c r="B27" s="1146"/>
      <c r="C27" s="4398" t="s">
        <v>1945</v>
      </c>
      <c r="D27" s="4399"/>
      <c r="E27" s="4407" t="str">
        <f>入力シート!C26</f>
        <v>(株）○○○○建設</v>
      </c>
      <c r="F27" s="4408"/>
      <c r="G27" s="4408"/>
      <c r="H27" s="4408"/>
      <c r="I27" s="4408"/>
      <c r="J27" s="4408"/>
      <c r="K27" s="4408"/>
      <c r="L27" s="4408"/>
      <c r="M27" s="4408"/>
      <c r="N27" s="4409"/>
      <c r="O27" s="1150"/>
    </row>
    <row r="28" spans="2:15" ht="40.35" customHeight="1">
      <c r="B28" s="1146"/>
      <c r="C28" s="4396" t="s">
        <v>1324</v>
      </c>
      <c r="D28" s="4396"/>
      <c r="E28" s="1129"/>
      <c r="F28" s="4411">
        <f>入力シート!C24</f>
        <v>13000000</v>
      </c>
      <c r="G28" s="4411"/>
      <c r="H28" s="4411"/>
      <c r="I28" s="4411"/>
      <c r="J28" s="4411"/>
      <c r="K28" s="1130" t="s">
        <v>1397</v>
      </c>
      <c r="L28" s="1129"/>
      <c r="M28" s="1129"/>
      <c r="N28" s="1131"/>
      <c r="O28" s="1150"/>
    </row>
    <row r="29" spans="2:15" ht="25.35" customHeight="1">
      <c r="B29" s="1146"/>
      <c r="C29" s="4412" t="s">
        <v>1321</v>
      </c>
      <c r="D29" s="4413"/>
      <c r="E29" s="4403" t="str">
        <f>TEXT(入力シート!C14,"令和　　　e　年　　　m　月　　　d　日")</f>
        <v>令和   6 年   4 月   2 日</v>
      </c>
      <c r="F29" s="4404"/>
      <c r="G29" s="4404"/>
      <c r="H29" s="4404"/>
      <c r="I29" s="4404"/>
      <c r="J29" s="4404"/>
      <c r="K29" s="4404"/>
      <c r="L29" s="1164" t="s">
        <v>1133</v>
      </c>
      <c r="M29" s="4416"/>
      <c r="N29" s="4413"/>
      <c r="O29" s="1150"/>
    </row>
    <row r="30" spans="2:15" ht="25.35" customHeight="1">
      <c r="B30" s="1146"/>
      <c r="C30" s="4414"/>
      <c r="D30" s="4415"/>
      <c r="E30" s="4405" t="str">
        <f>TEXT(入力シート!C15,"令和　　　e　年　　　m　月　　　d　日")</f>
        <v>令和   6 年   6 月   30 日</v>
      </c>
      <c r="F30" s="4406"/>
      <c r="G30" s="4406"/>
      <c r="H30" s="4406"/>
      <c r="I30" s="4406"/>
      <c r="J30" s="4406"/>
      <c r="K30" s="4406"/>
      <c r="L30" s="1165" t="s">
        <v>260</v>
      </c>
      <c r="M30" s="4417"/>
      <c r="N30" s="4415"/>
      <c r="O30" s="1150"/>
    </row>
    <row r="31" spans="2:15" ht="40.35" customHeight="1">
      <c r="B31" s="1146"/>
      <c r="C31" s="4398" t="s">
        <v>1946</v>
      </c>
      <c r="D31" s="4399"/>
      <c r="E31" s="4400"/>
      <c r="F31" s="4401"/>
      <c r="G31" s="4401"/>
      <c r="H31" s="4401"/>
      <c r="I31" s="4401"/>
      <c r="J31" s="4401"/>
      <c r="K31" s="4401"/>
      <c r="L31" s="4401"/>
      <c r="M31" s="4401"/>
      <c r="N31" s="4402"/>
      <c r="O31" s="1150"/>
    </row>
    <row r="32" spans="2:15" ht="40.35" customHeight="1">
      <c r="B32" s="1146"/>
      <c r="C32" s="4396" t="s">
        <v>1948</v>
      </c>
      <c r="D32" s="4396"/>
      <c r="E32" s="4397"/>
      <c r="F32" s="4397"/>
      <c r="G32" s="4397"/>
      <c r="H32" s="4397"/>
      <c r="I32" s="4397"/>
      <c r="J32" s="4397"/>
      <c r="K32" s="4397"/>
      <c r="L32" s="4397"/>
      <c r="M32" s="4397"/>
      <c r="N32" s="4397"/>
      <c r="O32" s="1150"/>
    </row>
    <row r="33" spans="2:15" ht="40.35" customHeight="1">
      <c r="B33" s="1146"/>
      <c r="C33" s="4398" t="s">
        <v>1947</v>
      </c>
      <c r="D33" s="4399"/>
      <c r="E33" s="4400"/>
      <c r="F33" s="4401"/>
      <c r="G33" s="4401"/>
      <c r="H33" s="4401"/>
      <c r="I33" s="4401"/>
      <c r="J33" s="4401"/>
      <c r="K33" s="4401"/>
      <c r="L33" s="4401"/>
      <c r="M33" s="4401"/>
      <c r="N33" s="4402"/>
      <c r="O33" s="1150"/>
    </row>
    <row r="34" spans="2:15">
      <c r="B34" s="1160"/>
      <c r="C34" s="1161"/>
      <c r="D34" s="1161"/>
      <c r="E34" s="1162"/>
      <c r="F34" s="1162"/>
      <c r="G34" s="1162"/>
      <c r="H34" s="1162"/>
      <c r="I34" s="1162"/>
      <c r="J34" s="1162"/>
      <c r="K34" s="1162"/>
      <c r="L34" s="1162"/>
      <c r="M34" s="1162"/>
      <c r="N34" s="1162"/>
      <c r="O34" s="1163"/>
    </row>
  </sheetData>
  <mergeCells count="41">
    <mergeCell ref="I16:N16"/>
    <mergeCell ref="B2:C3"/>
    <mergeCell ref="D2:E3"/>
    <mergeCell ref="F2:F5"/>
    <mergeCell ref="G2:J2"/>
    <mergeCell ref="M2:O2"/>
    <mergeCell ref="G3:J4"/>
    <mergeCell ref="K3:K4"/>
    <mergeCell ref="M3:O5"/>
    <mergeCell ref="B4:C5"/>
    <mergeCell ref="D4:E5"/>
    <mergeCell ref="G5:K5"/>
    <mergeCell ref="C10:N10"/>
    <mergeCell ref="C12:D12"/>
    <mergeCell ref="I14:N14"/>
    <mergeCell ref="I15:N15"/>
    <mergeCell ref="F28:J28"/>
    <mergeCell ref="C29:D30"/>
    <mergeCell ref="M29:N30"/>
    <mergeCell ref="I17:M17"/>
    <mergeCell ref="I18:M18"/>
    <mergeCell ref="C20:N20"/>
    <mergeCell ref="C22:N22"/>
    <mergeCell ref="C24:D24"/>
    <mergeCell ref="E24:N24"/>
    <mergeCell ref="L9:N9"/>
    <mergeCell ref="C32:D32"/>
    <mergeCell ref="E32:N32"/>
    <mergeCell ref="C33:D33"/>
    <mergeCell ref="E33:N33"/>
    <mergeCell ref="E29:K29"/>
    <mergeCell ref="E30:K30"/>
    <mergeCell ref="C25:D25"/>
    <mergeCell ref="E25:N25"/>
    <mergeCell ref="C27:D27"/>
    <mergeCell ref="E27:N27"/>
    <mergeCell ref="C31:D31"/>
    <mergeCell ref="E31:N31"/>
    <mergeCell ref="C26:D26"/>
    <mergeCell ref="E26:N26"/>
    <mergeCell ref="C28:D28"/>
  </mergeCells>
  <phoneticPr fontId="14"/>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C1:AJ49"/>
  <sheetViews>
    <sheetView view="pageBreakPreview" zoomScale="85" zoomScaleNormal="85" zoomScaleSheetLayoutView="85" zoomScalePageLayoutView="70" workbookViewId="0"/>
  </sheetViews>
  <sheetFormatPr defaultColWidth="3.88671875" defaultRowHeight="21" customHeight="1"/>
  <cols>
    <col min="1" max="1" width="3.88671875" style="1029"/>
    <col min="2" max="2" width="1.109375" style="1029" customWidth="1"/>
    <col min="3" max="4" width="3.88671875" style="1029"/>
    <col min="5" max="5" width="3.88671875" style="1029" customWidth="1"/>
    <col min="6" max="10" width="3.88671875" style="1029"/>
    <col min="11" max="11" width="3.88671875" style="1029" customWidth="1"/>
    <col min="12" max="19" width="3.88671875" style="1029"/>
    <col min="20" max="20" width="3.88671875" style="1029" customWidth="1"/>
    <col min="21" max="26" width="3.88671875" style="1029"/>
    <col min="27" max="27" width="4" style="1029" bestFit="1" customWidth="1"/>
    <col min="28" max="34" width="3.88671875" style="1029"/>
    <col min="35" max="35" width="1.88671875" style="1029" customWidth="1"/>
    <col min="36" max="16384" width="3.88671875" style="1029"/>
  </cols>
  <sheetData>
    <row r="1" spans="3:34" ht="48.6" customHeight="1">
      <c r="C1" s="2788" t="s">
        <v>2024</v>
      </c>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row>
    <row r="2" spans="3:34" ht="6" customHeight="1"/>
    <row r="3" spans="3:34" ht="23.1" customHeight="1">
      <c r="C3" s="2789" t="s">
        <v>1836</v>
      </c>
      <c r="D3" s="2789"/>
      <c r="E3" s="2790" t="str">
        <f>入力シート!C4</f>
        <v>街第101号</v>
      </c>
      <c r="F3" s="2790"/>
      <c r="G3" s="2790"/>
      <c r="H3" s="2791" t="s">
        <v>1837</v>
      </c>
      <c r="I3" s="2791"/>
      <c r="J3" s="2791"/>
      <c r="K3" s="2791"/>
      <c r="L3" s="2791"/>
      <c r="P3" s="1030"/>
      <c r="Q3" s="1031"/>
      <c r="R3" s="1031"/>
      <c r="S3" s="1031"/>
      <c r="T3" s="1032"/>
      <c r="U3" s="1032"/>
      <c r="V3" s="2792" t="s">
        <v>1838</v>
      </c>
      <c r="W3" s="2792"/>
      <c r="X3" s="2792"/>
      <c r="Y3" s="2793"/>
      <c r="Z3" s="2793"/>
      <c r="AA3" s="2793"/>
      <c r="AB3" s="1033" t="s">
        <v>1839</v>
      </c>
      <c r="AC3" s="2794"/>
      <c r="AD3" s="2794"/>
      <c r="AE3" s="1033" t="s">
        <v>1840</v>
      </c>
      <c r="AF3" s="2794"/>
      <c r="AG3" s="2794"/>
      <c r="AH3" s="1033" t="s">
        <v>1841</v>
      </c>
    </row>
    <row r="4" spans="3:34" ht="8.85" customHeight="1">
      <c r="C4" s="1034"/>
      <c r="D4" s="1034"/>
      <c r="E4" s="1034"/>
      <c r="F4" s="1034"/>
      <c r="G4" s="1034"/>
      <c r="H4" s="1034"/>
      <c r="I4" s="1034"/>
      <c r="J4" s="1034"/>
      <c r="K4" s="1034"/>
      <c r="L4" s="1034"/>
      <c r="M4" s="1034"/>
      <c r="N4" s="1034"/>
      <c r="O4" s="1034"/>
      <c r="P4" s="1034"/>
      <c r="Q4" s="1034"/>
      <c r="R4" s="1034"/>
      <c r="S4" s="1034"/>
      <c r="T4" s="1034"/>
      <c r="U4" s="1034"/>
      <c r="V4" s="1034"/>
      <c r="W4" s="1034"/>
      <c r="X4" s="1034"/>
      <c r="Y4" s="1034"/>
    </row>
    <row r="5" spans="3:34" ht="23.1" customHeight="1">
      <c r="C5" s="2795" t="s">
        <v>1842</v>
      </c>
      <c r="D5" s="2795"/>
      <c r="E5" s="2795"/>
      <c r="F5" s="2795"/>
      <c r="G5" s="2795"/>
      <c r="H5" s="2795"/>
      <c r="I5" s="2795"/>
      <c r="J5" s="2795"/>
      <c r="K5" s="2795"/>
      <c r="L5" s="2795"/>
    </row>
    <row r="6" spans="3:34" ht="37.5" customHeight="1">
      <c r="C6" s="1091"/>
      <c r="D6" s="1091"/>
      <c r="E6" s="1091"/>
      <c r="G6" s="1036"/>
      <c r="H6" s="1036"/>
      <c r="I6" s="1036"/>
      <c r="J6" s="1037"/>
      <c r="K6" s="1037"/>
      <c r="L6" s="1037"/>
      <c r="M6" s="1037"/>
      <c r="N6" s="1037"/>
      <c r="O6" s="1037"/>
      <c r="P6" s="1037"/>
      <c r="Q6" s="2796" t="s">
        <v>1843</v>
      </c>
      <c r="R6" s="2796"/>
      <c r="S6" s="2796"/>
      <c r="T6" s="2796"/>
      <c r="U6" s="2797" t="str">
        <f>入力シート!C25</f>
        <v>久留米市〇〇町１２３</v>
      </c>
      <c r="V6" s="2797"/>
      <c r="W6" s="2797"/>
      <c r="X6" s="2797"/>
      <c r="Y6" s="2797"/>
      <c r="Z6" s="2797"/>
      <c r="AA6" s="2797"/>
      <c r="AB6" s="2797"/>
      <c r="AC6" s="2797"/>
      <c r="AD6" s="2797"/>
      <c r="AE6" s="2797"/>
      <c r="AF6" s="2797"/>
      <c r="AG6" s="2797"/>
      <c r="AH6" s="2797"/>
    </row>
    <row r="7" spans="3:34" ht="37.5" customHeight="1">
      <c r="Q7" s="2796"/>
      <c r="R7" s="2796"/>
      <c r="S7" s="2796"/>
      <c r="T7" s="2796"/>
      <c r="U7" s="2797"/>
      <c r="V7" s="2797"/>
      <c r="W7" s="2797"/>
      <c r="X7" s="2797"/>
      <c r="Y7" s="2797"/>
      <c r="Z7" s="2797"/>
      <c r="AA7" s="2797"/>
      <c r="AB7" s="2797"/>
      <c r="AC7" s="2797"/>
      <c r="AD7" s="2797"/>
      <c r="AE7" s="2797"/>
      <c r="AF7" s="2797"/>
      <c r="AG7" s="2797"/>
      <c r="AH7" s="2797"/>
    </row>
    <row r="8" spans="3:34" ht="37.5" customHeight="1">
      <c r="G8" s="1038"/>
      <c r="H8" s="1038"/>
      <c r="I8" s="1038"/>
      <c r="J8" s="1039"/>
      <c r="K8" s="1037"/>
      <c r="L8" s="1037"/>
      <c r="M8" s="1037"/>
      <c r="N8" s="1037"/>
      <c r="O8" s="1037"/>
      <c r="P8" s="1037"/>
      <c r="Q8" s="2798" t="s">
        <v>1844</v>
      </c>
      <c r="R8" s="2798"/>
      <c r="S8" s="2798"/>
      <c r="T8" s="2798"/>
      <c r="U8" s="2800" t="str">
        <f>入力シート!C26</f>
        <v>(株）○○○○建設</v>
      </c>
      <c r="V8" s="2800"/>
      <c r="W8" s="2800"/>
      <c r="X8" s="2800"/>
      <c r="Y8" s="2800"/>
      <c r="Z8" s="2800"/>
      <c r="AA8" s="2800"/>
      <c r="AB8" s="2800"/>
      <c r="AC8" s="2800"/>
      <c r="AD8" s="2800"/>
      <c r="AE8" s="2800"/>
      <c r="AF8" s="2800"/>
      <c r="AG8" s="2800"/>
      <c r="AH8" s="2800"/>
    </row>
    <row r="9" spans="3:34" ht="37.5" customHeight="1">
      <c r="Q9" s="2798"/>
      <c r="R9" s="2798"/>
      <c r="S9" s="2798"/>
      <c r="T9" s="2798"/>
      <c r="U9" s="2800" t="str">
        <f>入力シート!C27</f>
        <v>代表取締役　久留米一郎</v>
      </c>
      <c r="V9" s="2800"/>
      <c r="W9" s="2800"/>
      <c r="X9" s="2800"/>
      <c r="Y9" s="2800"/>
      <c r="Z9" s="2800"/>
      <c r="AA9" s="2800"/>
      <c r="AB9" s="2800"/>
      <c r="AC9" s="2800"/>
      <c r="AD9" s="2800"/>
      <c r="AE9" s="2800"/>
      <c r="AF9" s="2800"/>
      <c r="AG9" s="2800"/>
      <c r="AH9" s="2800"/>
    </row>
    <row r="10" spans="3:34" ht="19.350000000000001" customHeight="1">
      <c r="F10" s="1091"/>
      <c r="G10" s="1036"/>
      <c r="H10" s="1036"/>
      <c r="I10" s="1036"/>
      <c r="J10" s="1037"/>
      <c r="K10" s="1037"/>
      <c r="L10" s="1037"/>
      <c r="M10" s="1037"/>
      <c r="N10" s="1037"/>
      <c r="O10" s="1037"/>
      <c r="P10" s="1037"/>
      <c r="Q10" s="2796" t="s">
        <v>1845</v>
      </c>
      <c r="R10" s="2796"/>
      <c r="S10" s="2796"/>
      <c r="T10" s="2796"/>
      <c r="U10" s="2799" t="str">
        <f>入力シート!C28</f>
        <v>0942-12-○○○○</v>
      </c>
      <c r="V10" s="2799"/>
      <c r="W10" s="2799"/>
      <c r="X10" s="2799"/>
      <c r="Y10" s="2799"/>
      <c r="Z10" s="2799"/>
      <c r="AA10" s="2799"/>
      <c r="AB10" s="2799"/>
      <c r="AC10" s="2799"/>
      <c r="AD10" s="2799"/>
      <c r="AE10" s="2799"/>
      <c r="AF10" s="2799"/>
      <c r="AG10" s="2799"/>
      <c r="AH10" s="2799"/>
    </row>
    <row r="11" spans="3:34" ht="19.350000000000001" customHeight="1" thickBot="1">
      <c r="Q11" s="2796"/>
      <c r="R11" s="2796"/>
      <c r="S11" s="2796"/>
      <c r="T11" s="2796"/>
      <c r="U11" s="2799"/>
      <c r="V11" s="2799"/>
      <c r="W11" s="2799"/>
      <c r="X11" s="2799"/>
      <c r="Y11" s="2799"/>
      <c r="Z11" s="2799"/>
      <c r="AA11" s="2799"/>
      <c r="AB11" s="2799"/>
      <c r="AC11" s="2799"/>
      <c r="AD11" s="2799"/>
      <c r="AE11" s="2799"/>
      <c r="AF11" s="2799"/>
      <c r="AG11" s="2799"/>
      <c r="AH11" s="2799"/>
    </row>
    <row r="12" spans="3:34" ht="30.6" customHeight="1" thickBot="1">
      <c r="C12" s="4439" t="s">
        <v>2025</v>
      </c>
      <c r="D12" s="4439"/>
      <c r="E12" s="4439"/>
      <c r="F12" s="4439"/>
      <c r="G12" s="4439"/>
      <c r="H12" s="4439"/>
      <c r="I12" s="4439"/>
      <c r="J12" s="4439"/>
      <c r="K12" s="4439"/>
      <c r="L12" s="4439"/>
      <c r="M12" s="4439"/>
      <c r="N12" s="4439"/>
      <c r="O12" s="4439"/>
      <c r="P12" s="4439"/>
      <c r="Q12" s="2803" t="s">
        <v>2026</v>
      </c>
      <c r="R12" s="2803"/>
      <c r="S12" s="2803"/>
      <c r="T12" s="2803"/>
      <c r="U12" s="1235" t="s">
        <v>2027</v>
      </c>
      <c r="V12" s="1237"/>
      <c r="W12" s="1238"/>
      <c r="X12" s="1239"/>
      <c r="Y12" s="1239"/>
      <c r="Z12" s="1239"/>
      <c r="AA12" s="1238"/>
      <c r="AB12" s="1239"/>
      <c r="AC12" s="1239"/>
      <c r="AD12" s="1239"/>
      <c r="AE12" s="1240"/>
      <c r="AF12" s="1238"/>
      <c r="AG12" s="1239"/>
      <c r="AH12" s="1241"/>
    </row>
    <row r="13" spans="3:34" ht="30.6" customHeight="1">
      <c r="C13" s="4440" t="s">
        <v>2028</v>
      </c>
      <c r="D13" s="4440"/>
      <c r="E13" s="4440"/>
      <c r="F13" s="4440"/>
      <c r="G13" s="4440"/>
      <c r="H13" s="4440"/>
      <c r="I13" s="4440"/>
      <c r="J13" s="4440"/>
      <c r="K13" s="4440"/>
      <c r="L13" s="4440"/>
      <c r="M13" s="4440"/>
      <c r="N13" s="4440"/>
      <c r="O13" s="4440"/>
      <c r="P13" s="4440"/>
      <c r="Q13" s="4440"/>
      <c r="R13" s="1048"/>
      <c r="S13" s="1048"/>
      <c r="T13" s="1041"/>
      <c r="U13" s="1041"/>
      <c r="V13" s="1041"/>
      <c r="W13" s="1041"/>
      <c r="X13" s="1041"/>
      <c r="Y13" s="1041"/>
      <c r="Z13" s="1041"/>
      <c r="AA13" s="1041"/>
      <c r="AB13" s="1041"/>
      <c r="AC13" s="1041"/>
      <c r="AD13" s="1041"/>
    </row>
    <row r="14" spans="3:34" ht="15" customHeight="1" thickBot="1">
      <c r="C14" s="1041"/>
      <c r="D14" s="1090"/>
      <c r="E14" s="1043"/>
      <c r="F14" s="1044"/>
      <c r="G14" s="1044"/>
      <c r="I14" s="1090"/>
      <c r="J14" s="1040"/>
      <c r="K14" s="1040"/>
      <c r="L14" s="1040"/>
      <c r="M14" s="1040"/>
      <c r="N14" s="1040"/>
      <c r="O14" s="1044"/>
      <c r="P14" s="1044"/>
      <c r="Q14" s="1040"/>
      <c r="R14" s="1044"/>
      <c r="S14" s="1040"/>
      <c r="T14" s="1040"/>
      <c r="U14" s="1040"/>
      <c r="V14" s="1040"/>
      <c r="W14" s="1040"/>
      <c r="X14" s="1048" t="s">
        <v>1858</v>
      </c>
      <c r="Y14" s="1040"/>
      <c r="Z14" s="1041"/>
      <c r="AA14" s="1040"/>
      <c r="AB14" s="1040"/>
      <c r="AC14" s="1040"/>
      <c r="AD14" s="1040"/>
      <c r="AE14" s="1040"/>
      <c r="AF14" s="1045"/>
    </row>
    <row r="15" spans="3:34" ht="15" customHeight="1">
      <c r="C15" s="4441" t="s">
        <v>2029</v>
      </c>
      <c r="D15" s="4441"/>
      <c r="E15" s="4441"/>
      <c r="F15" s="4441"/>
      <c r="G15" s="4442"/>
      <c r="H15" s="2805" t="s">
        <v>1847</v>
      </c>
      <c r="I15" s="2806"/>
      <c r="J15" s="2807" t="s">
        <v>1848</v>
      </c>
      <c r="K15" s="2808"/>
      <c r="L15" s="2809" t="s">
        <v>1849</v>
      </c>
      <c r="M15" s="2806"/>
      <c r="N15" s="2807" t="s">
        <v>1850</v>
      </c>
      <c r="O15" s="2806"/>
      <c r="P15" s="2807" t="s">
        <v>1851</v>
      </c>
      <c r="Q15" s="2808"/>
      <c r="R15" s="2809" t="s">
        <v>1852</v>
      </c>
      <c r="S15" s="2806"/>
      <c r="T15" s="2807" t="s">
        <v>1853</v>
      </c>
      <c r="U15" s="2806"/>
      <c r="V15" s="2807" t="s">
        <v>1854</v>
      </c>
      <c r="W15" s="2808"/>
      <c r="X15" s="2809" t="s">
        <v>1855</v>
      </c>
      <c r="Y15" s="2806"/>
      <c r="Z15" s="2807" t="s">
        <v>1856</v>
      </c>
      <c r="AA15" s="2806"/>
      <c r="AB15" s="2801"/>
      <c r="AC15" s="2802"/>
    </row>
    <row r="16" spans="3:34" ht="41.1" customHeight="1" thickBot="1">
      <c r="C16" s="4441"/>
      <c r="D16" s="4441"/>
      <c r="E16" s="4441"/>
      <c r="F16" s="4441"/>
      <c r="G16" s="4442"/>
      <c r="H16" s="2810"/>
      <c r="I16" s="2811"/>
      <c r="J16" s="2812"/>
      <c r="K16" s="2813"/>
      <c r="L16" s="2814"/>
      <c r="M16" s="2811"/>
      <c r="N16" s="2812"/>
      <c r="O16" s="2811"/>
      <c r="P16" s="2812"/>
      <c r="Q16" s="2813"/>
      <c r="R16" s="2814"/>
      <c r="S16" s="2811"/>
      <c r="T16" s="2812"/>
      <c r="U16" s="2811"/>
      <c r="V16" s="2812"/>
      <c r="W16" s="2813"/>
      <c r="X16" s="2814"/>
      <c r="Y16" s="2811"/>
      <c r="Z16" s="2812"/>
      <c r="AA16" s="2811"/>
      <c r="AB16" s="2812"/>
      <c r="AC16" s="2822"/>
      <c r="AD16" s="1046" t="s">
        <v>1857</v>
      </c>
    </row>
    <row r="17" spans="3:36" ht="32.85" customHeight="1" thickBot="1">
      <c r="F17" s="1044"/>
      <c r="G17" s="1090"/>
      <c r="H17" s="4477" t="s">
        <v>2030</v>
      </c>
      <c r="I17" s="4478"/>
      <c r="J17" s="4478"/>
      <c r="K17" s="4478"/>
      <c r="L17" s="4478"/>
      <c r="M17" s="4478"/>
      <c r="N17" s="4478"/>
      <c r="O17" s="4478"/>
      <c r="P17" s="4478"/>
      <c r="Q17" s="4478"/>
      <c r="R17" s="4479"/>
      <c r="S17" s="4479"/>
      <c r="T17" s="4479"/>
      <c r="U17" s="4479"/>
      <c r="V17" s="4479"/>
      <c r="W17" s="4479"/>
      <c r="X17" s="4479"/>
      <c r="Y17" s="4479"/>
      <c r="Z17" s="4479"/>
      <c r="AA17" s="4479"/>
      <c r="AB17" s="4479"/>
      <c r="AC17" s="1236" t="s">
        <v>1857</v>
      </c>
      <c r="AD17" s="1044"/>
      <c r="AE17" s="1044"/>
    </row>
    <row r="18" spans="3:36" ht="22.5" customHeight="1">
      <c r="F18" s="1044"/>
      <c r="G18" s="1090"/>
      <c r="K18" s="1044"/>
      <c r="L18" s="1044"/>
      <c r="M18" s="1044"/>
      <c r="N18" s="1044"/>
      <c r="O18" s="1044"/>
      <c r="P18" s="1044"/>
      <c r="Q18" s="1044"/>
      <c r="S18" s="1044"/>
      <c r="T18" s="1044"/>
      <c r="U18" s="1044"/>
      <c r="V18" s="1044"/>
      <c r="W18" s="1044"/>
      <c r="X18" s="1044"/>
      <c r="Y18" s="1044"/>
      <c r="Z18" s="1044"/>
      <c r="AA18" s="1044"/>
      <c r="AB18" s="1044"/>
      <c r="AC18" s="1044"/>
      <c r="AD18" s="1044"/>
      <c r="AE18" s="1044"/>
    </row>
    <row r="19" spans="3:36" ht="32.85" customHeight="1">
      <c r="F19" s="1044"/>
      <c r="G19" s="1090"/>
      <c r="H19" s="1090"/>
      <c r="K19" s="1044"/>
      <c r="L19" s="1044"/>
      <c r="M19" s="1044"/>
      <c r="N19" s="1044"/>
      <c r="O19" s="1044"/>
      <c r="P19" s="1044"/>
      <c r="Q19" s="1044"/>
      <c r="S19" s="1044"/>
      <c r="T19" s="1044"/>
      <c r="U19" s="1044"/>
      <c r="V19" s="1044"/>
      <c r="W19" s="1044"/>
      <c r="X19" s="1044"/>
      <c r="Y19" s="1044"/>
      <c r="Z19" s="1044"/>
      <c r="AA19" s="1044"/>
      <c r="AB19" s="1044"/>
      <c r="AC19" s="1044"/>
      <c r="AD19" s="1044"/>
      <c r="AE19" s="1044"/>
    </row>
    <row r="20" spans="3:36" ht="20.100000000000001" customHeight="1">
      <c r="E20" s="1044" t="s">
        <v>2031</v>
      </c>
      <c r="H20" s="1044"/>
      <c r="I20" s="1044"/>
      <c r="J20" s="1044"/>
      <c r="K20" s="1044"/>
      <c r="L20" s="1044"/>
      <c r="M20" s="1044"/>
      <c r="N20" s="1041"/>
      <c r="O20" s="1047"/>
      <c r="Q20" s="1048"/>
      <c r="R20" s="1048"/>
      <c r="S20" s="1048"/>
      <c r="T20" s="1048"/>
      <c r="U20" s="1048"/>
      <c r="V20" s="1049"/>
      <c r="W20" s="1049"/>
    </row>
    <row r="21" spans="3:36" ht="16.350000000000001" customHeight="1" thickBot="1">
      <c r="F21" s="1041"/>
      <c r="G21" s="1050"/>
      <c r="H21" s="1041"/>
      <c r="I21" s="1041"/>
      <c r="J21" s="1041"/>
      <c r="K21" s="1041"/>
      <c r="L21" s="1041"/>
      <c r="M21" s="1041"/>
      <c r="N21" s="1041"/>
      <c r="O21" s="1051"/>
      <c r="Q21" s="1048"/>
      <c r="R21" s="1048"/>
      <c r="S21" s="1048"/>
      <c r="T21" s="1048"/>
      <c r="U21" s="1048"/>
      <c r="V21" s="1049"/>
      <c r="W21" s="1049"/>
    </row>
    <row r="22" spans="3:36" ht="20.85" customHeight="1">
      <c r="C22" s="2823" t="s">
        <v>1861</v>
      </c>
      <c r="D22" s="2824"/>
      <c r="E22" s="2824"/>
      <c r="F22" s="4443" t="str">
        <f>入力シート!C10</f>
        <v>○○校区道路改良工事</v>
      </c>
      <c r="G22" s="4444"/>
      <c r="H22" s="4444"/>
      <c r="I22" s="4444"/>
      <c r="J22" s="4444"/>
      <c r="K22" s="4444"/>
      <c r="L22" s="4444"/>
      <c r="M22" s="4444"/>
      <c r="N22" s="4444"/>
      <c r="O22" s="4444"/>
      <c r="P22" s="4444"/>
      <c r="Q22" s="4444"/>
      <c r="R22" s="4444"/>
      <c r="S22" s="4444"/>
      <c r="T22" s="4444"/>
      <c r="U22" s="4444"/>
      <c r="V22" s="4444"/>
      <c r="W22" s="4444"/>
      <c r="X22" s="4444"/>
      <c r="Y22" s="4444"/>
      <c r="Z22" s="4444"/>
      <c r="AA22" s="4444"/>
      <c r="AB22" s="4444"/>
      <c r="AC22" s="4444"/>
      <c r="AD22" s="4444"/>
      <c r="AE22" s="4444"/>
      <c r="AF22" s="4444"/>
      <c r="AG22" s="4444"/>
      <c r="AH22" s="4445"/>
    </row>
    <row r="23" spans="3:36" ht="20.85" customHeight="1">
      <c r="C23" s="2825"/>
      <c r="D23" s="2826"/>
      <c r="E23" s="2826"/>
      <c r="F23" s="4446"/>
      <c r="G23" s="4447"/>
      <c r="H23" s="4447"/>
      <c r="I23" s="4447"/>
      <c r="J23" s="4447"/>
      <c r="K23" s="4447"/>
      <c r="L23" s="4447"/>
      <c r="M23" s="4447"/>
      <c r="N23" s="4447"/>
      <c r="O23" s="4447"/>
      <c r="P23" s="4447"/>
      <c r="Q23" s="4447"/>
      <c r="R23" s="4447"/>
      <c r="S23" s="4447"/>
      <c r="T23" s="4447"/>
      <c r="U23" s="4447"/>
      <c r="V23" s="4447"/>
      <c r="W23" s="4447"/>
      <c r="X23" s="4447"/>
      <c r="Y23" s="4447"/>
      <c r="Z23" s="4447"/>
      <c r="AA23" s="4447"/>
      <c r="AB23" s="4447"/>
      <c r="AC23" s="4447"/>
      <c r="AD23" s="4447"/>
      <c r="AE23" s="4447"/>
      <c r="AF23" s="4447"/>
      <c r="AG23" s="4447"/>
      <c r="AH23" s="4448"/>
    </row>
    <row r="24" spans="3:36" ht="20.85" customHeight="1">
      <c r="C24" s="2825"/>
      <c r="D24" s="2826"/>
      <c r="E24" s="2826"/>
      <c r="F24" s="4449"/>
      <c r="G24" s="4450"/>
      <c r="H24" s="4450"/>
      <c r="I24" s="4450"/>
      <c r="J24" s="4450"/>
      <c r="K24" s="4450"/>
      <c r="L24" s="4450"/>
      <c r="M24" s="4450"/>
      <c r="N24" s="4450"/>
      <c r="O24" s="4450"/>
      <c r="P24" s="4450"/>
      <c r="Q24" s="4450"/>
      <c r="R24" s="4450"/>
      <c r="S24" s="4450"/>
      <c r="T24" s="4450"/>
      <c r="U24" s="4450"/>
      <c r="V24" s="4450"/>
      <c r="W24" s="4450"/>
      <c r="X24" s="4450"/>
      <c r="Y24" s="4450"/>
      <c r="Z24" s="4450"/>
      <c r="AA24" s="4450"/>
      <c r="AB24" s="4450"/>
      <c r="AC24" s="4450"/>
      <c r="AD24" s="4450"/>
      <c r="AE24" s="4450"/>
      <c r="AF24" s="4450"/>
      <c r="AG24" s="4450"/>
      <c r="AH24" s="4451"/>
    </row>
    <row r="25" spans="3:36" ht="16.350000000000001" customHeight="1">
      <c r="C25" s="2825"/>
      <c r="D25" s="2826"/>
      <c r="E25" s="2826"/>
      <c r="F25" s="4452" t="s">
        <v>2032</v>
      </c>
      <c r="G25" s="4453"/>
      <c r="H25" s="4453"/>
      <c r="I25" s="4456" t="str">
        <f>"久留米市　"&amp;入力シート!C12&amp;"　地内"</f>
        <v>久留米市　久留米市○○町　地内</v>
      </c>
      <c r="J25" s="4457"/>
      <c r="K25" s="4457"/>
      <c r="L25" s="4457"/>
      <c r="M25" s="4457"/>
      <c r="N25" s="4457"/>
      <c r="O25" s="4457"/>
      <c r="P25" s="4457"/>
      <c r="Q25" s="4457"/>
      <c r="R25" s="4457"/>
      <c r="S25" s="4457"/>
      <c r="T25" s="4457"/>
      <c r="U25" s="4460" t="s">
        <v>2033</v>
      </c>
      <c r="V25" s="4461"/>
      <c r="W25" s="4462"/>
      <c r="X25" s="4469"/>
      <c r="Y25" s="4470"/>
      <c r="Z25" s="4470"/>
      <c r="AA25" s="4470"/>
      <c r="AB25" s="4473" t="s">
        <v>1839</v>
      </c>
      <c r="AC25" s="4470"/>
      <c r="AD25" s="4470"/>
      <c r="AE25" s="4473" t="s">
        <v>1840</v>
      </c>
      <c r="AF25" s="4470"/>
      <c r="AG25" s="4470"/>
      <c r="AH25" s="4475" t="s">
        <v>1841</v>
      </c>
    </row>
    <row r="26" spans="3:36" ht="16.350000000000001" customHeight="1">
      <c r="C26" s="2825"/>
      <c r="D26" s="2826"/>
      <c r="E26" s="2826"/>
      <c r="F26" s="4452"/>
      <c r="G26" s="4453"/>
      <c r="H26" s="4453"/>
      <c r="I26" s="4456"/>
      <c r="J26" s="4457"/>
      <c r="K26" s="4457"/>
      <c r="L26" s="4457"/>
      <c r="M26" s="4457"/>
      <c r="N26" s="4457"/>
      <c r="O26" s="4457"/>
      <c r="P26" s="4457"/>
      <c r="Q26" s="4457"/>
      <c r="R26" s="4457"/>
      <c r="S26" s="4457"/>
      <c r="T26" s="4457"/>
      <c r="U26" s="4463"/>
      <c r="V26" s="4464"/>
      <c r="W26" s="4465"/>
      <c r="X26" s="4469"/>
      <c r="Y26" s="4470"/>
      <c r="Z26" s="4470"/>
      <c r="AA26" s="4470"/>
      <c r="AB26" s="4473"/>
      <c r="AC26" s="4470"/>
      <c r="AD26" s="4470"/>
      <c r="AE26" s="4473"/>
      <c r="AF26" s="4470"/>
      <c r="AG26" s="4470"/>
      <c r="AH26" s="4475"/>
    </row>
    <row r="27" spans="3:36" ht="16.350000000000001" customHeight="1" thickBot="1">
      <c r="C27" s="2827"/>
      <c r="D27" s="2828"/>
      <c r="E27" s="2828"/>
      <c r="F27" s="4454"/>
      <c r="G27" s="4455"/>
      <c r="H27" s="4455"/>
      <c r="I27" s="4458"/>
      <c r="J27" s="4459"/>
      <c r="K27" s="4459"/>
      <c r="L27" s="4459"/>
      <c r="M27" s="4459"/>
      <c r="N27" s="4459"/>
      <c r="O27" s="4459"/>
      <c r="P27" s="4459"/>
      <c r="Q27" s="4459"/>
      <c r="R27" s="4459"/>
      <c r="S27" s="4459"/>
      <c r="T27" s="4459"/>
      <c r="U27" s="4466"/>
      <c r="V27" s="4467"/>
      <c r="W27" s="4468"/>
      <c r="X27" s="4471"/>
      <c r="Y27" s="4472"/>
      <c r="Z27" s="4472"/>
      <c r="AA27" s="4472"/>
      <c r="AB27" s="4474"/>
      <c r="AC27" s="4472"/>
      <c r="AD27" s="4472"/>
      <c r="AE27" s="4474"/>
      <c r="AF27" s="4472"/>
      <c r="AG27" s="4472"/>
      <c r="AH27" s="4476"/>
    </row>
    <row r="28" spans="3:36" ht="16.350000000000001" customHeight="1">
      <c r="F28" s="1041"/>
      <c r="G28" s="1050"/>
      <c r="H28" s="1041"/>
      <c r="I28" s="1041"/>
      <c r="J28" s="1041"/>
      <c r="K28" s="1041"/>
      <c r="L28" s="1041"/>
      <c r="M28" s="1041"/>
      <c r="N28" s="1041"/>
      <c r="O28" s="1051"/>
      <c r="Q28" s="1048"/>
      <c r="R28" s="1048"/>
      <c r="S28" s="1048"/>
    </row>
    <row r="29" spans="3:36" ht="21.6" customHeight="1" thickBot="1">
      <c r="F29" s="1041"/>
      <c r="G29" s="1050"/>
      <c r="H29" s="1041"/>
      <c r="I29" s="1041"/>
      <c r="J29" s="1041"/>
      <c r="K29" s="1041"/>
      <c r="L29" s="1041"/>
      <c r="M29" s="1041"/>
      <c r="N29" s="1041"/>
      <c r="O29" s="1051"/>
      <c r="Q29" s="1048"/>
      <c r="R29" s="1048"/>
      <c r="S29" s="1048"/>
      <c r="T29" s="1048"/>
      <c r="U29" s="1048"/>
      <c r="V29" s="1049"/>
      <c r="W29" s="1049"/>
      <c r="AJ29" s="1029" t="s">
        <v>1863</v>
      </c>
    </row>
    <row r="30" spans="3:36" ht="25.5" customHeight="1">
      <c r="C30" s="2838" t="s">
        <v>1864</v>
      </c>
      <c r="D30" s="2841" t="s">
        <v>1865</v>
      </c>
      <c r="E30" s="2842"/>
      <c r="F30" s="2842"/>
      <c r="G30" s="2842"/>
      <c r="H30" s="2842"/>
      <c r="I30" s="2842"/>
      <c r="J30" s="2842"/>
      <c r="K30" s="2843"/>
      <c r="L30" s="2841" t="s">
        <v>1866</v>
      </c>
      <c r="M30" s="2842"/>
      <c r="N30" s="2842"/>
      <c r="O30" s="2842"/>
      <c r="P30" s="2842"/>
      <c r="Q30" s="2842"/>
      <c r="R30" s="2842"/>
      <c r="S30" s="2843"/>
      <c r="T30" s="2841" t="s">
        <v>1867</v>
      </c>
      <c r="U30" s="2842"/>
      <c r="V30" s="2842"/>
      <c r="W30" s="2842"/>
      <c r="X30" s="2842"/>
      <c r="Y30" s="2842"/>
      <c r="Z30" s="2842"/>
      <c r="AA30" s="2843"/>
      <c r="AB30" s="2841" t="s">
        <v>1868</v>
      </c>
      <c r="AC30" s="2842"/>
      <c r="AD30" s="2842"/>
      <c r="AE30" s="2842"/>
      <c r="AF30" s="2842"/>
      <c r="AG30" s="2842"/>
      <c r="AH30" s="2843"/>
    </row>
    <row r="31" spans="3:36" ht="53.1" customHeight="1" thickBot="1">
      <c r="C31" s="2839"/>
      <c r="D31" s="2844"/>
      <c r="E31" s="2845"/>
      <c r="F31" s="2845"/>
      <c r="G31" s="2845"/>
      <c r="H31" s="2845"/>
      <c r="I31" s="2845"/>
      <c r="J31" s="2845"/>
      <c r="K31" s="2846"/>
      <c r="L31" s="2844"/>
      <c r="M31" s="2845"/>
      <c r="N31" s="2845"/>
      <c r="O31" s="2845"/>
      <c r="P31" s="2845"/>
      <c r="Q31" s="2845"/>
      <c r="R31" s="2845"/>
      <c r="S31" s="2846"/>
      <c r="T31" s="2862" t="s">
        <v>1869</v>
      </c>
      <c r="U31" s="2863"/>
      <c r="V31" s="2863"/>
      <c r="W31" s="2863"/>
      <c r="X31" s="2863"/>
      <c r="Y31" s="2863"/>
      <c r="Z31" s="2863"/>
      <c r="AA31" s="2864"/>
      <c r="AB31" s="1059"/>
      <c r="AC31" s="1060"/>
      <c r="AD31" s="1061"/>
      <c r="AE31" s="1061"/>
      <c r="AF31" s="1061"/>
      <c r="AG31" s="1061"/>
      <c r="AH31" s="1062"/>
    </row>
    <row r="32" spans="3:36" ht="36" customHeight="1">
      <c r="C32" s="2839"/>
      <c r="D32" s="2847" t="s">
        <v>1870</v>
      </c>
      <c r="E32" s="2848"/>
      <c r="F32" s="2848"/>
      <c r="G32" s="2848"/>
      <c r="H32" s="2848"/>
      <c r="I32" s="2849"/>
      <c r="J32" s="1063"/>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5"/>
    </row>
    <row r="33" spans="3:34" ht="36" customHeight="1">
      <c r="C33" s="2839"/>
      <c r="D33" s="2850"/>
      <c r="E33" s="2851"/>
      <c r="F33" s="2851"/>
      <c r="G33" s="2851"/>
      <c r="H33" s="2851"/>
      <c r="I33" s="2852"/>
      <c r="J33" s="1066"/>
      <c r="K33" s="1067"/>
      <c r="L33" s="1067"/>
      <c r="M33" s="1068"/>
      <c r="N33" s="1069"/>
      <c r="O33" s="1069"/>
      <c r="P33" s="1069"/>
      <c r="Q33" s="1069"/>
      <c r="R33" s="1069"/>
      <c r="S33" s="1069"/>
      <c r="T33" s="1069"/>
      <c r="U33" s="1069"/>
      <c r="V33" s="1069"/>
      <c r="W33" s="1070"/>
      <c r="X33" s="1071"/>
      <c r="Y33" s="1069"/>
      <c r="Z33" s="1069"/>
      <c r="AA33" s="1069"/>
      <c r="AB33" s="1069"/>
      <c r="AC33" s="1070"/>
      <c r="AD33" s="1071"/>
      <c r="AE33" s="1072"/>
      <c r="AF33" s="1069"/>
      <c r="AG33" s="1069"/>
      <c r="AH33" s="1073"/>
    </row>
    <row r="34" spans="3:34" ht="83.1" customHeight="1" thickBot="1">
      <c r="C34" s="2840"/>
      <c r="D34" s="2815" t="s">
        <v>1871</v>
      </c>
      <c r="E34" s="2816"/>
      <c r="F34" s="2816"/>
      <c r="G34" s="2816"/>
      <c r="H34" s="2816"/>
      <c r="I34" s="2817"/>
      <c r="J34" s="2818"/>
      <c r="K34" s="2819"/>
      <c r="L34" s="2819"/>
      <c r="M34" s="2819"/>
      <c r="N34" s="2819"/>
      <c r="O34" s="2819"/>
      <c r="P34" s="2819"/>
      <c r="Q34" s="2819"/>
      <c r="R34" s="2819"/>
      <c r="S34" s="2819"/>
      <c r="T34" s="2819"/>
      <c r="U34" s="2819"/>
      <c r="V34" s="2819"/>
      <c r="W34" s="2819"/>
      <c r="X34" s="2819"/>
      <c r="Y34" s="2819"/>
      <c r="Z34" s="2819"/>
      <c r="AA34" s="2819"/>
      <c r="AB34" s="2819"/>
      <c r="AC34" s="2819"/>
      <c r="AD34" s="2819"/>
      <c r="AE34" s="2819"/>
      <c r="AF34" s="2819"/>
      <c r="AG34" s="2819"/>
      <c r="AH34" s="2820"/>
    </row>
    <row r="35" spans="3:34" ht="17.100000000000001" customHeight="1" thickBot="1">
      <c r="C35" s="2821" t="s">
        <v>1872</v>
      </c>
      <c r="D35" s="2821"/>
      <c r="E35" s="1052" t="s">
        <v>1873</v>
      </c>
      <c r="F35" s="1053" t="s">
        <v>1874</v>
      </c>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4"/>
      <c r="AC35" s="1054"/>
      <c r="AD35" s="1054"/>
      <c r="AE35" s="1054"/>
      <c r="AF35" s="1054"/>
    </row>
    <row r="36" spans="3:34" ht="17.100000000000001" customHeight="1" thickBot="1">
      <c r="C36" s="1053"/>
      <c r="D36" s="1053"/>
      <c r="E36" s="1052" t="s">
        <v>1875</v>
      </c>
      <c r="F36" s="1053" t="s">
        <v>1876</v>
      </c>
      <c r="G36" s="1053"/>
      <c r="H36" s="1053"/>
      <c r="I36" s="1053"/>
      <c r="J36" s="1053"/>
      <c r="K36" s="1055" t="s">
        <v>1877</v>
      </c>
      <c r="L36" s="1056" t="s">
        <v>1878</v>
      </c>
      <c r="M36" s="1056" t="s">
        <v>1879</v>
      </c>
      <c r="N36" s="1056" t="s">
        <v>1880</v>
      </c>
      <c r="O36" s="1056" t="s">
        <v>1881</v>
      </c>
      <c r="P36" s="1056" t="s">
        <v>1877</v>
      </c>
      <c r="Q36" s="1057" t="s">
        <v>1882</v>
      </c>
      <c r="R36" s="1056" t="s">
        <v>1883</v>
      </c>
      <c r="S36" s="1058" t="s">
        <v>1884</v>
      </c>
      <c r="T36" s="1053"/>
      <c r="U36" s="1053" t="s">
        <v>1885</v>
      </c>
      <c r="V36" s="1053"/>
      <c r="W36" s="1053"/>
      <c r="X36" s="1053"/>
      <c r="Y36" s="1053"/>
      <c r="Z36" s="1053"/>
      <c r="AA36" s="1053"/>
    </row>
    <row r="37" spans="3:34" ht="17.100000000000001" customHeight="1">
      <c r="C37" s="1053"/>
      <c r="D37" s="1053"/>
      <c r="E37" s="1052" t="s">
        <v>1886</v>
      </c>
      <c r="F37" s="1053" t="s">
        <v>1887</v>
      </c>
      <c r="G37" s="1053"/>
      <c r="H37" s="1053"/>
      <c r="I37" s="1053"/>
      <c r="J37" s="1053"/>
      <c r="K37" s="1053"/>
      <c r="L37" s="1053"/>
      <c r="M37" s="1053"/>
      <c r="N37" s="1053"/>
      <c r="O37" s="1053"/>
      <c r="P37" s="1053"/>
      <c r="Q37" s="1053"/>
      <c r="R37" s="1053"/>
      <c r="S37" s="1053"/>
      <c r="T37" s="1053"/>
      <c r="U37" s="1053"/>
      <c r="V37" s="1053"/>
      <c r="W37" s="1053"/>
      <c r="X37" s="1053"/>
      <c r="Y37" s="1053"/>
      <c r="Z37" s="1053"/>
      <c r="AA37" s="1053"/>
    </row>
    <row r="38" spans="3:34" ht="25.5" customHeight="1"/>
    <row r="39" spans="3:34" ht="25.5" customHeight="1"/>
    <row r="40" spans="3:34" ht="16.350000000000001" customHeight="1"/>
    <row r="41" spans="3:34" ht="26.85" customHeight="1"/>
    <row r="42" spans="3:34" ht="48" customHeight="1"/>
    <row r="43" spans="3:34" ht="28.5" customHeight="1"/>
    <row r="44" spans="3:34" ht="28.5" customHeight="1"/>
    <row r="45" spans="3:34" ht="56.1" customHeight="1"/>
    <row r="46" spans="3:34" ht="17.850000000000001" customHeight="1"/>
    <row r="47" spans="3:34" ht="17.850000000000001" customHeight="1"/>
    <row r="48" spans="3:34" ht="17.850000000000001" customHeight="1"/>
    <row r="49" ht="3.6" customHeight="1"/>
  </sheetData>
  <mergeCells count="68">
    <mergeCell ref="T31:AA31"/>
    <mergeCell ref="D32:I33"/>
    <mergeCell ref="D34:I34"/>
    <mergeCell ref="J34:AH34"/>
    <mergeCell ref="C35:D35"/>
    <mergeCell ref="C30:C34"/>
    <mergeCell ref="D30:K30"/>
    <mergeCell ref="L30:S30"/>
    <mergeCell ref="T30:AA30"/>
    <mergeCell ref="AB30:AH30"/>
    <mergeCell ref="D31:K31"/>
    <mergeCell ref="L31:S31"/>
    <mergeCell ref="H17:Q17"/>
    <mergeCell ref="R17:AB17"/>
    <mergeCell ref="R16:S16"/>
    <mergeCell ref="T16:U16"/>
    <mergeCell ref="V16:W16"/>
    <mergeCell ref="X16:Y16"/>
    <mergeCell ref="Z16:AA16"/>
    <mergeCell ref="AB16:AC16"/>
    <mergeCell ref="C22:E27"/>
    <mergeCell ref="F22:AH24"/>
    <mergeCell ref="F25:H27"/>
    <mergeCell ref="I25:T27"/>
    <mergeCell ref="U25:W27"/>
    <mergeCell ref="X25:AA27"/>
    <mergeCell ref="AB25:AB27"/>
    <mergeCell ref="AC25:AD27"/>
    <mergeCell ref="AE25:AE27"/>
    <mergeCell ref="AF25:AG27"/>
    <mergeCell ref="AH25:AH27"/>
    <mergeCell ref="X15:Y15"/>
    <mergeCell ref="Z15:AA15"/>
    <mergeCell ref="AB15:AC15"/>
    <mergeCell ref="H16:I16"/>
    <mergeCell ref="J16:K16"/>
    <mergeCell ref="L16:M16"/>
    <mergeCell ref="N16:O16"/>
    <mergeCell ref="P16:Q16"/>
    <mergeCell ref="T15:U15"/>
    <mergeCell ref="V15:W15"/>
    <mergeCell ref="C12:P12"/>
    <mergeCell ref="Q12:T12"/>
    <mergeCell ref="C13:Q13"/>
    <mergeCell ref="C15:G16"/>
    <mergeCell ref="H15:I15"/>
    <mergeCell ref="J15:K15"/>
    <mergeCell ref="L15:M15"/>
    <mergeCell ref="N15:O15"/>
    <mergeCell ref="P15:Q15"/>
    <mergeCell ref="R15:S15"/>
    <mergeCell ref="C5:L5"/>
    <mergeCell ref="Q6:T7"/>
    <mergeCell ref="U6:AH7"/>
    <mergeCell ref="Q10:T11"/>
    <mergeCell ref="U10:AH11"/>
    <mergeCell ref="Q8:T9"/>
    <mergeCell ref="U8:AH8"/>
    <mergeCell ref="U9:AH9"/>
    <mergeCell ref="C1:AH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&amp;R&amp;"-,太字"&amp;14【部分完了払請求用】</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M22"/>
  <sheetViews>
    <sheetView view="pageBreakPreview" zoomScaleNormal="75" zoomScaleSheetLayoutView="100" workbookViewId="0">
      <selection activeCell="I3" sqref="I3:K3"/>
    </sheetView>
  </sheetViews>
  <sheetFormatPr defaultColWidth="9" defaultRowHeight="13.2"/>
  <cols>
    <col min="1" max="1" width="2.88671875" style="1194" customWidth="1"/>
    <col min="2" max="2" width="9" style="1194"/>
    <col min="3" max="3" width="8.88671875" style="1194" customWidth="1"/>
    <col min="4" max="4" width="4.88671875" style="1194" customWidth="1"/>
    <col min="5" max="5" width="9.88671875" style="1194" customWidth="1"/>
    <col min="6" max="6" width="4.88671875" style="1194" customWidth="1"/>
    <col min="7" max="7" width="13.109375" style="1194" customWidth="1"/>
    <col min="8" max="8" width="4.88671875" style="1194" customWidth="1"/>
    <col min="9" max="9" width="10.88671875" style="1194" customWidth="1"/>
    <col min="10" max="10" width="9.88671875" style="1194" customWidth="1"/>
    <col min="11" max="11" width="6.88671875" style="1194" customWidth="1"/>
    <col min="12" max="12" width="4.88671875" style="1194" customWidth="1"/>
    <col min="13" max="13" width="2.88671875" style="1194" customWidth="1"/>
    <col min="14" max="263" width="9" style="1194"/>
    <col min="264" max="264" width="12" style="1194" customWidth="1"/>
    <col min="265" max="265" width="13.109375" style="1194" customWidth="1"/>
    <col min="266" max="266" width="16" style="1194" customWidth="1"/>
    <col min="267" max="267" width="6.88671875" style="1194" customWidth="1"/>
    <col min="268" max="268" width="10.88671875" style="1194" customWidth="1"/>
    <col min="269" max="269" width="9.6640625" style="1194" customWidth="1"/>
    <col min="270" max="519" width="9" style="1194"/>
    <col min="520" max="520" width="12" style="1194" customWidth="1"/>
    <col min="521" max="521" width="13.109375" style="1194" customWidth="1"/>
    <col min="522" max="522" width="16" style="1194" customWidth="1"/>
    <col min="523" max="523" width="6.88671875" style="1194" customWidth="1"/>
    <col min="524" max="524" width="10.88671875" style="1194" customWidth="1"/>
    <col min="525" max="525" width="9.6640625" style="1194" customWidth="1"/>
    <col min="526" max="775" width="9" style="1194"/>
    <col min="776" max="776" width="12" style="1194" customWidth="1"/>
    <col min="777" max="777" width="13.109375" style="1194" customWidth="1"/>
    <col min="778" max="778" width="16" style="1194" customWidth="1"/>
    <col min="779" max="779" width="6.88671875" style="1194" customWidth="1"/>
    <col min="780" max="780" width="10.88671875" style="1194" customWidth="1"/>
    <col min="781" max="781" width="9.6640625" style="1194" customWidth="1"/>
    <col min="782" max="1031" width="9" style="1194"/>
    <col min="1032" max="1032" width="12" style="1194" customWidth="1"/>
    <col min="1033" max="1033" width="13.109375" style="1194" customWidth="1"/>
    <col min="1034" max="1034" width="16" style="1194" customWidth="1"/>
    <col min="1035" max="1035" width="6.88671875" style="1194" customWidth="1"/>
    <col min="1036" max="1036" width="10.88671875" style="1194" customWidth="1"/>
    <col min="1037" max="1037" width="9.6640625" style="1194" customWidth="1"/>
    <col min="1038" max="1287" width="9" style="1194"/>
    <col min="1288" max="1288" width="12" style="1194" customWidth="1"/>
    <col min="1289" max="1289" width="13.109375" style="1194" customWidth="1"/>
    <col min="1290" max="1290" width="16" style="1194" customWidth="1"/>
    <col min="1291" max="1291" width="6.88671875" style="1194" customWidth="1"/>
    <col min="1292" max="1292" width="10.88671875" style="1194" customWidth="1"/>
    <col min="1293" max="1293" width="9.6640625" style="1194" customWidth="1"/>
    <col min="1294" max="1543" width="9" style="1194"/>
    <col min="1544" max="1544" width="12" style="1194" customWidth="1"/>
    <col min="1545" max="1545" width="13.109375" style="1194" customWidth="1"/>
    <col min="1546" max="1546" width="16" style="1194" customWidth="1"/>
    <col min="1547" max="1547" width="6.88671875" style="1194" customWidth="1"/>
    <col min="1548" max="1548" width="10.88671875" style="1194" customWidth="1"/>
    <col min="1549" max="1549" width="9.6640625" style="1194" customWidth="1"/>
    <col min="1550" max="1799" width="9" style="1194"/>
    <col min="1800" max="1800" width="12" style="1194" customWidth="1"/>
    <col min="1801" max="1801" width="13.109375" style="1194" customWidth="1"/>
    <col min="1802" max="1802" width="16" style="1194" customWidth="1"/>
    <col min="1803" max="1803" width="6.88671875" style="1194" customWidth="1"/>
    <col min="1804" max="1804" width="10.88671875" style="1194" customWidth="1"/>
    <col min="1805" max="1805" width="9.6640625" style="1194" customWidth="1"/>
    <col min="1806" max="2055" width="9" style="1194"/>
    <col min="2056" max="2056" width="12" style="1194" customWidth="1"/>
    <col min="2057" max="2057" width="13.109375" style="1194" customWidth="1"/>
    <col min="2058" max="2058" width="16" style="1194" customWidth="1"/>
    <col min="2059" max="2059" width="6.88671875" style="1194" customWidth="1"/>
    <col min="2060" max="2060" width="10.88671875" style="1194" customWidth="1"/>
    <col min="2061" max="2061" width="9.6640625" style="1194" customWidth="1"/>
    <col min="2062" max="2311" width="9" style="1194"/>
    <col min="2312" max="2312" width="12" style="1194" customWidth="1"/>
    <col min="2313" max="2313" width="13.109375" style="1194" customWidth="1"/>
    <col min="2314" max="2314" width="16" style="1194" customWidth="1"/>
    <col min="2315" max="2315" width="6.88671875" style="1194" customWidth="1"/>
    <col min="2316" max="2316" width="10.88671875" style="1194" customWidth="1"/>
    <col min="2317" max="2317" width="9.6640625" style="1194" customWidth="1"/>
    <col min="2318" max="2567" width="9" style="1194"/>
    <col min="2568" max="2568" width="12" style="1194" customWidth="1"/>
    <col min="2569" max="2569" width="13.109375" style="1194" customWidth="1"/>
    <col min="2570" max="2570" width="16" style="1194" customWidth="1"/>
    <col min="2571" max="2571" width="6.88671875" style="1194" customWidth="1"/>
    <col min="2572" max="2572" width="10.88671875" style="1194" customWidth="1"/>
    <col min="2573" max="2573" width="9.6640625" style="1194" customWidth="1"/>
    <col min="2574" max="2823" width="9" style="1194"/>
    <col min="2824" max="2824" width="12" style="1194" customWidth="1"/>
    <col min="2825" max="2825" width="13.109375" style="1194" customWidth="1"/>
    <col min="2826" max="2826" width="16" style="1194" customWidth="1"/>
    <col min="2827" max="2827" width="6.88671875" style="1194" customWidth="1"/>
    <col min="2828" max="2828" width="10.88671875" style="1194" customWidth="1"/>
    <col min="2829" max="2829" width="9.6640625" style="1194" customWidth="1"/>
    <col min="2830" max="3079" width="9" style="1194"/>
    <col min="3080" max="3080" width="12" style="1194" customWidth="1"/>
    <col min="3081" max="3081" width="13.109375" style="1194" customWidth="1"/>
    <col min="3082" max="3082" width="16" style="1194" customWidth="1"/>
    <col min="3083" max="3083" width="6.88671875" style="1194" customWidth="1"/>
    <col min="3084" max="3084" width="10.88671875" style="1194" customWidth="1"/>
    <col min="3085" max="3085" width="9.6640625" style="1194" customWidth="1"/>
    <col min="3086" max="3335" width="9" style="1194"/>
    <col min="3336" max="3336" width="12" style="1194" customWidth="1"/>
    <col min="3337" max="3337" width="13.109375" style="1194" customWidth="1"/>
    <col min="3338" max="3338" width="16" style="1194" customWidth="1"/>
    <col min="3339" max="3339" width="6.88671875" style="1194" customWidth="1"/>
    <col min="3340" max="3340" width="10.88671875" style="1194" customWidth="1"/>
    <col min="3341" max="3341" width="9.6640625" style="1194" customWidth="1"/>
    <col min="3342" max="3591" width="9" style="1194"/>
    <col min="3592" max="3592" width="12" style="1194" customWidth="1"/>
    <col min="3593" max="3593" width="13.109375" style="1194" customWidth="1"/>
    <col min="3594" max="3594" width="16" style="1194" customWidth="1"/>
    <col min="3595" max="3595" width="6.88671875" style="1194" customWidth="1"/>
    <col min="3596" max="3596" width="10.88671875" style="1194" customWidth="1"/>
    <col min="3597" max="3597" width="9.6640625" style="1194" customWidth="1"/>
    <col min="3598" max="3847" width="9" style="1194"/>
    <col min="3848" max="3848" width="12" style="1194" customWidth="1"/>
    <col min="3849" max="3849" width="13.109375" style="1194" customWidth="1"/>
    <col min="3850" max="3850" width="16" style="1194" customWidth="1"/>
    <col min="3851" max="3851" width="6.88671875" style="1194" customWidth="1"/>
    <col min="3852" max="3852" width="10.88671875" style="1194" customWidth="1"/>
    <col min="3853" max="3853" width="9.6640625" style="1194" customWidth="1"/>
    <col min="3854" max="4103" width="9" style="1194"/>
    <col min="4104" max="4104" width="12" style="1194" customWidth="1"/>
    <col min="4105" max="4105" width="13.109375" style="1194" customWidth="1"/>
    <col min="4106" max="4106" width="16" style="1194" customWidth="1"/>
    <col min="4107" max="4107" width="6.88671875" style="1194" customWidth="1"/>
    <col min="4108" max="4108" width="10.88671875" style="1194" customWidth="1"/>
    <col min="4109" max="4109" width="9.6640625" style="1194" customWidth="1"/>
    <col min="4110" max="4359" width="9" style="1194"/>
    <col min="4360" max="4360" width="12" style="1194" customWidth="1"/>
    <col min="4361" max="4361" width="13.109375" style="1194" customWidth="1"/>
    <col min="4362" max="4362" width="16" style="1194" customWidth="1"/>
    <col min="4363" max="4363" width="6.88671875" style="1194" customWidth="1"/>
    <col min="4364" max="4364" width="10.88671875" style="1194" customWidth="1"/>
    <col min="4365" max="4365" width="9.6640625" style="1194" customWidth="1"/>
    <col min="4366" max="4615" width="9" style="1194"/>
    <col min="4616" max="4616" width="12" style="1194" customWidth="1"/>
    <col min="4617" max="4617" width="13.109375" style="1194" customWidth="1"/>
    <col min="4618" max="4618" width="16" style="1194" customWidth="1"/>
    <col min="4619" max="4619" width="6.88671875" style="1194" customWidth="1"/>
    <col min="4620" max="4620" width="10.88671875" style="1194" customWidth="1"/>
    <col min="4621" max="4621" width="9.6640625" style="1194" customWidth="1"/>
    <col min="4622" max="4871" width="9" style="1194"/>
    <col min="4872" max="4872" width="12" style="1194" customWidth="1"/>
    <col min="4873" max="4873" width="13.109375" style="1194" customWidth="1"/>
    <col min="4874" max="4874" width="16" style="1194" customWidth="1"/>
    <col min="4875" max="4875" width="6.88671875" style="1194" customWidth="1"/>
    <col min="4876" max="4876" width="10.88671875" style="1194" customWidth="1"/>
    <col min="4877" max="4877" width="9.6640625" style="1194" customWidth="1"/>
    <col min="4878" max="5127" width="9" style="1194"/>
    <col min="5128" max="5128" width="12" style="1194" customWidth="1"/>
    <col min="5129" max="5129" width="13.109375" style="1194" customWidth="1"/>
    <col min="5130" max="5130" width="16" style="1194" customWidth="1"/>
    <col min="5131" max="5131" width="6.88671875" style="1194" customWidth="1"/>
    <col min="5132" max="5132" width="10.88671875" style="1194" customWidth="1"/>
    <col min="5133" max="5133" width="9.6640625" style="1194" customWidth="1"/>
    <col min="5134" max="5383" width="9" style="1194"/>
    <col min="5384" max="5384" width="12" style="1194" customWidth="1"/>
    <col min="5385" max="5385" width="13.109375" style="1194" customWidth="1"/>
    <col min="5386" max="5386" width="16" style="1194" customWidth="1"/>
    <col min="5387" max="5387" width="6.88671875" style="1194" customWidth="1"/>
    <col min="5388" max="5388" width="10.88671875" style="1194" customWidth="1"/>
    <col min="5389" max="5389" width="9.6640625" style="1194" customWidth="1"/>
    <col min="5390" max="5639" width="9" style="1194"/>
    <col min="5640" max="5640" width="12" style="1194" customWidth="1"/>
    <col min="5641" max="5641" width="13.109375" style="1194" customWidth="1"/>
    <col min="5642" max="5642" width="16" style="1194" customWidth="1"/>
    <col min="5643" max="5643" width="6.88671875" style="1194" customWidth="1"/>
    <col min="5644" max="5644" width="10.88671875" style="1194" customWidth="1"/>
    <col min="5645" max="5645" width="9.6640625" style="1194" customWidth="1"/>
    <col min="5646" max="5895" width="9" style="1194"/>
    <col min="5896" max="5896" width="12" style="1194" customWidth="1"/>
    <col min="5897" max="5897" width="13.109375" style="1194" customWidth="1"/>
    <col min="5898" max="5898" width="16" style="1194" customWidth="1"/>
    <col min="5899" max="5899" width="6.88671875" style="1194" customWidth="1"/>
    <col min="5900" max="5900" width="10.88671875" style="1194" customWidth="1"/>
    <col min="5901" max="5901" width="9.6640625" style="1194" customWidth="1"/>
    <col min="5902" max="6151" width="9" style="1194"/>
    <col min="6152" max="6152" width="12" style="1194" customWidth="1"/>
    <col min="6153" max="6153" width="13.109375" style="1194" customWidth="1"/>
    <col min="6154" max="6154" width="16" style="1194" customWidth="1"/>
    <col min="6155" max="6155" width="6.88671875" style="1194" customWidth="1"/>
    <col min="6156" max="6156" width="10.88671875" style="1194" customWidth="1"/>
    <col min="6157" max="6157" width="9.6640625" style="1194" customWidth="1"/>
    <col min="6158" max="6407" width="9" style="1194"/>
    <col min="6408" max="6408" width="12" style="1194" customWidth="1"/>
    <col min="6409" max="6409" width="13.109375" style="1194" customWidth="1"/>
    <col min="6410" max="6410" width="16" style="1194" customWidth="1"/>
    <col min="6411" max="6411" width="6.88671875" style="1194" customWidth="1"/>
    <col min="6412" max="6412" width="10.88671875" style="1194" customWidth="1"/>
    <col min="6413" max="6413" width="9.6640625" style="1194" customWidth="1"/>
    <col min="6414" max="6663" width="9" style="1194"/>
    <col min="6664" max="6664" width="12" style="1194" customWidth="1"/>
    <col min="6665" max="6665" width="13.109375" style="1194" customWidth="1"/>
    <col min="6666" max="6666" width="16" style="1194" customWidth="1"/>
    <col min="6667" max="6667" width="6.88671875" style="1194" customWidth="1"/>
    <col min="6668" max="6668" width="10.88671875" style="1194" customWidth="1"/>
    <col min="6669" max="6669" width="9.6640625" style="1194" customWidth="1"/>
    <col min="6670" max="6919" width="9" style="1194"/>
    <col min="6920" max="6920" width="12" style="1194" customWidth="1"/>
    <col min="6921" max="6921" width="13.109375" style="1194" customWidth="1"/>
    <col min="6922" max="6922" width="16" style="1194" customWidth="1"/>
    <col min="6923" max="6923" width="6.88671875" style="1194" customWidth="1"/>
    <col min="6924" max="6924" width="10.88671875" style="1194" customWidth="1"/>
    <col min="6925" max="6925" width="9.6640625" style="1194" customWidth="1"/>
    <col min="6926" max="7175" width="9" style="1194"/>
    <col min="7176" max="7176" width="12" style="1194" customWidth="1"/>
    <col min="7177" max="7177" width="13.109375" style="1194" customWidth="1"/>
    <col min="7178" max="7178" width="16" style="1194" customWidth="1"/>
    <col min="7179" max="7179" width="6.88671875" style="1194" customWidth="1"/>
    <col min="7180" max="7180" width="10.88671875" style="1194" customWidth="1"/>
    <col min="7181" max="7181" width="9.6640625" style="1194" customWidth="1"/>
    <col min="7182" max="7431" width="9" style="1194"/>
    <col min="7432" max="7432" width="12" style="1194" customWidth="1"/>
    <col min="7433" max="7433" width="13.109375" style="1194" customWidth="1"/>
    <col min="7434" max="7434" width="16" style="1194" customWidth="1"/>
    <col min="7435" max="7435" width="6.88671875" style="1194" customWidth="1"/>
    <col min="7436" max="7436" width="10.88671875" style="1194" customWidth="1"/>
    <col min="7437" max="7437" width="9.6640625" style="1194" customWidth="1"/>
    <col min="7438" max="7687" width="9" style="1194"/>
    <col min="7688" max="7688" width="12" style="1194" customWidth="1"/>
    <col min="7689" max="7689" width="13.109375" style="1194" customWidth="1"/>
    <col min="7690" max="7690" width="16" style="1194" customWidth="1"/>
    <col min="7691" max="7691" width="6.88671875" style="1194" customWidth="1"/>
    <col min="7692" max="7692" width="10.88671875" style="1194" customWidth="1"/>
    <col min="7693" max="7693" width="9.6640625" style="1194" customWidth="1"/>
    <col min="7694" max="7943" width="9" style="1194"/>
    <col min="7944" max="7944" width="12" style="1194" customWidth="1"/>
    <col min="7945" max="7945" width="13.109375" style="1194" customWidth="1"/>
    <col min="7946" max="7946" width="16" style="1194" customWidth="1"/>
    <col min="7947" max="7947" width="6.88671875" style="1194" customWidth="1"/>
    <col min="7948" max="7948" width="10.88671875" style="1194" customWidth="1"/>
    <col min="7949" max="7949" width="9.6640625" style="1194" customWidth="1"/>
    <col min="7950" max="8199" width="9" style="1194"/>
    <col min="8200" max="8200" width="12" style="1194" customWidth="1"/>
    <col min="8201" max="8201" width="13.109375" style="1194" customWidth="1"/>
    <col min="8202" max="8202" width="16" style="1194" customWidth="1"/>
    <col min="8203" max="8203" width="6.88671875" style="1194" customWidth="1"/>
    <col min="8204" max="8204" width="10.88671875" style="1194" customWidth="1"/>
    <col min="8205" max="8205" width="9.6640625" style="1194" customWidth="1"/>
    <col min="8206" max="8455" width="9" style="1194"/>
    <col min="8456" max="8456" width="12" style="1194" customWidth="1"/>
    <col min="8457" max="8457" width="13.109375" style="1194" customWidth="1"/>
    <col min="8458" max="8458" width="16" style="1194" customWidth="1"/>
    <col min="8459" max="8459" width="6.88671875" style="1194" customWidth="1"/>
    <col min="8460" max="8460" width="10.88671875" style="1194" customWidth="1"/>
    <col min="8461" max="8461" width="9.6640625" style="1194" customWidth="1"/>
    <col min="8462" max="8711" width="9" style="1194"/>
    <col min="8712" max="8712" width="12" style="1194" customWidth="1"/>
    <col min="8713" max="8713" width="13.109375" style="1194" customWidth="1"/>
    <col min="8714" max="8714" width="16" style="1194" customWidth="1"/>
    <col min="8715" max="8715" width="6.88671875" style="1194" customWidth="1"/>
    <col min="8716" max="8716" width="10.88671875" style="1194" customWidth="1"/>
    <col min="8717" max="8717" width="9.6640625" style="1194" customWidth="1"/>
    <col min="8718" max="8967" width="9" style="1194"/>
    <col min="8968" max="8968" width="12" style="1194" customWidth="1"/>
    <col min="8969" max="8969" width="13.109375" style="1194" customWidth="1"/>
    <col min="8970" max="8970" width="16" style="1194" customWidth="1"/>
    <col min="8971" max="8971" width="6.88671875" style="1194" customWidth="1"/>
    <col min="8972" max="8972" width="10.88671875" style="1194" customWidth="1"/>
    <col min="8973" max="8973" width="9.6640625" style="1194" customWidth="1"/>
    <col min="8974" max="9223" width="9" style="1194"/>
    <col min="9224" max="9224" width="12" style="1194" customWidth="1"/>
    <col min="9225" max="9225" width="13.109375" style="1194" customWidth="1"/>
    <col min="9226" max="9226" width="16" style="1194" customWidth="1"/>
    <col min="9227" max="9227" width="6.88671875" style="1194" customWidth="1"/>
    <col min="9228" max="9228" width="10.88671875" style="1194" customWidth="1"/>
    <col min="9229" max="9229" width="9.6640625" style="1194" customWidth="1"/>
    <col min="9230" max="9479" width="9" style="1194"/>
    <col min="9480" max="9480" width="12" style="1194" customWidth="1"/>
    <col min="9481" max="9481" width="13.109375" style="1194" customWidth="1"/>
    <col min="9482" max="9482" width="16" style="1194" customWidth="1"/>
    <col min="9483" max="9483" width="6.88671875" style="1194" customWidth="1"/>
    <col min="9484" max="9484" width="10.88671875" style="1194" customWidth="1"/>
    <col min="9485" max="9485" width="9.6640625" style="1194" customWidth="1"/>
    <col min="9486" max="9735" width="9" style="1194"/>
    <col min="9736" max="9736" width="12" style="1194" customWidth="1"/>
    <col min="9737" max="9737" width="13.109375" style="1194" customWidth="1"/>
    <col min="9738" max="9738" width="16" style="1194" customWidth="1"/>
    <col min="9739" max="9739" width="6.88671875" style="1194" customWidth="1"/>
    <col min="9740" max="9740" width="10.88671875" style="1194" customWidth="1"/>
    <col min="9741" max="9741" width="9.6640625" style="1194" customWidth="1"/>
    <col min="9742" max="9991" width="9" style="1194"/>
    <col min="9992" max="9992" width="12" style="1194" customWidth="1"/>
    <col min="9993" max="9993" width="13.109375" style="1194" customWidth="1"/>
    <col min="9994" max="9994" width="16" style="1194" customWidth="1"/>
    <col min="9995" max="9995" width="6.88671875" style="1194" customWidth="1"/>
    <col min="9996" max="9996" width="10.88671875" style="1194" customWidth="1"/>
    <col min="9997" max="9997" width="9.6640625" style="1194" customWidth="1"/>
    <col min="9998" max="10247" width="9" style="1194"/>
    <col min="10248" max="10248" width="12" style="1194" customWidth="1"/>
    <col min="10249" max="10249" width="13.109375" style="1194" customWidth="1"/>
    <col min="10250" max="10250" width="16" style="1194" customWidth="1"/>
    <col min="10251" max="10251" width="6.88671875" style="1194" customWidth="1"/>
    <col min="10252" max="10252" width="10.88671875" style="1194" customWidth="1"/>
    <col min="10253" max="10253" width="9.6640625" style="1194" customWidth="1"/>
    <col min="10254" max="10503" width="9" style="1194"/>
    <col min="10504" max="10504" width="12" style="1194" customWidth="1"/>
    <col min="10505" max="10505" width="13.109375" style="1194" customWidth="1"/>
    <col min="10506" max="10506" width="16" style="1194" customWidth="1"/>
    <col min="10507" max="10507" width="6.88671875" style="1194" customWidth="1"/>
    <col min="10508" max="10508" width="10.88671875" style="1194" customWidth="1"/>
    <col min="10509" max="10509" width="9.6640625" style="1194" customWidth="1"/>
    <col min="10510" max="10759" width="9" style="1194"/>
    <col min="10760" max="10760" width="12" style="1194" customWidth="1"/>
    <col min="10761" max="10761" width="13.109375" style="1194" customWidth="1"/>
    <col min="10762" max="10762" width="16" style="1194" customWidth="1"/>
    <col min="10763" max="10763" width="6.88671875" style="1194" customWidth="1"/>
    <col min="10764" max="10764" width="10.88671875" style="1194" customWidth="1"/>
    <col min="10765" max="10765" width="9.6640625" style="1194" customWidth="1"/>
    <col min="10766" max="11015" width="9" style="1194"/>
    <col min="11016" max="11016" width="12" style="1194" customWidth="1"/>
    <col min="11017" max="11017" width="13.109375" style="1194" customWidth="1"/>
    <col min="11018" max="11018" width="16" style="1194" customWidth="1"/>
    <col min="11019" max="11019" width="6.88671875" style="1194" customWidth="1"/>
    <col min="11020" max="11020" width="10.88671875" style="1194" customWidth="1"/>
    <col min="11021" max="11021" width="9.6640625" style="1194" customWidth="1"/>
    <col min="11022" max="11271" width="9" style="1194"/>
    <col min="11272" max="11272" width="12" style="1194" customWidth="1"/>
    <col min="11273" max="11273" width="13.109375" style="1194" customWidth="1"/>
    <col min="11274" max="11274" width="16" style="1194" customWidth="1"/>
    <col min="11275" max="11275" width="6.88671875" style="1194" customWidth="1"/>
    <col min="11276" max="11276" width="10.88671875" style="1194" customWidth="1"/>
    <col min="11277" max="11277" width="9.6640625" style="1194" customWidth="1"/>
    <col min="11278" max="11527" width="9" style="1194"/>
    <col min="11528" max="11528" width="12" style="1194" customWidth="1"/>
    <col min="11529" max="11529" width="13.109375" style="1194" customWidth="1"/>
    <col min="11530" max="11530" width="16" style="1194" customWidth="1"/>
    <col min="11531" max="11531" width="6.88671875" style="1194" customWidth="1"/>
    <col min="11532" max="11532" width="10.88671875" style="1194" customWidth="1"/>
    <col min="11533" max="11533" width="9.6640625" style="1194" customWidth="1"/>
    <col min="11534" max="11783" width="9" style="1194"/>
    <col min="11784" max="11784" width="12" style="1194" customWidth="1"/>
    <col min="11785" max="11785" width="13.109375" style="1194" customWidth="1"/>
    <col min="11786" max="11786" width="16" style="1194" customWidth="1"/>
    <col min="11787" max="11787" width="6.88671875" style="1194" customWidth="1"/>
    <col min="11788" max="11788" width="10.88671875" style="1194" customWidth="1"/>
    <col min="11789" max="11789" width="9.6640625" style="1194" customWidth="1"/>
    <col min="11790" max="12039" width="9" style="1194"/>
    <col min="12040" max="12040" width="12" style="1194" customWidth="1"/>
    <col min="12041" max="12041" width="13.109375" style="1194" customWidth="1"/>
    <col min="12042" max="12042" width="16" style="1194" customWidth="1"/>
    <col min="12043" max="12043" width="6.88671875" style="1194" customWidth="1"/>
    <col min="12044" max="12044" width="10.88671875" style="1194" customWidth="1"/>
    <col min="12045" max="12045" width="9.6640625" style="1194" customWidth="1"/>
    <col min="12046" max="12295" width="9" style="1194"/>
    <col min="12296" max="12296" width="12" style="1194" customWidth="1"/>
    <col min="12297" max="12297" width="13.109375" style="1194" customWidth="1"/>
    <col min="12298" max="12298" width="16" style="1194" customWidth="1"/>
    <col min="12299" max="12299" width="6.88671875" style="1194" customWidth="1"/>
    <col min="12300" max="12300" width="10.88671875" style="1194" customWidth="1"/>
    <col min="12301" max="12301" width="9.6640625" style="1194" customWidth="1"/>
    <col min="12302" max="12551" width="9" style="1194"/>
    <col min="12552" max="12552" width="12" style="1194" customWidth="1"/>
    <col min="12553" max="12553" width="13.109375" style="1194" customWidth="1"/>
    <col min="12554" max="12554" width="16" style="1194" customWidth="1"/>
    <col min="12555" max="12555" width="6.88671875" style="1194" customWidth="1"/>
    <col min="12556" max="12556" width="10.88671875" style="1194" customWidth="1"/>
    <col min="12557" max="12557" width="9.6640625" style="1194" customWidth="1"/>
    <col min="12558" max="12807" width="9" style="1194"/>
    <col min="12808" max="12808" width="12" style="1194" customWidth="1"/>
    <col min="12809" max="12809" width="13.109375" style="1194" customWidth="1"/>
    <col min="12810" max="12810" width="16" style="1194" customWidth="1"/>
    <col min="12811" max="12811" width="6.88671875" style="1194" customWidth="1"/>
    <col min="12812" max="12812" width="10.88671875" style="1194" customWidth="1"/>
    <col min="12813" max="12813" width="9.6640625" style="1194" customWidth="1"/>
    <col min="12814" max="13063" width="9" style="1194"/>
    <col min="13064" max="13064" width="12" style="1194" customWidth="1"/>
    <col min="13065" max="13065" width="13.109375" style="1194" customWidth="1"/>
    <col min="13066" max="13066" width="16" style="1194" customWidth="1"/>
    <col min="13067" max="13067" width="6.88671875" style="1194" customWidth="1"/>
    <col min="13068" max="13068" width="10.88671875" style="1194" customWidth="1"/>
    <col min="13069" max="13069" width="9.6640625" style="1194" customWidth="1"/>
    <col min="13070" max="13319" width="9" style="1194"/>
    <col min="13320" max="13320" width="12" style="1194" customWidth="1"/>
    <col min="13321" max="13321" width="13.109375" style="1194" customWidth="1"/>
    <col min="13322" max="13322" width="16" style="1194" customWidth="1"/>
    <col min="13323" max="13323" width="6.88671875" style="1194" customWidth="1"/>
    <col min="13324" max="13324" width="10.88671875" style="1194" customWidth="1"/>
    <col min="13325" max="13325" width="9.6640625" style="1194" customWidth="1"/>
    <col min="13326" max="13575" width="9" style="1194"/>
    <col min="13576" max="13576" width="12" style="1194" customWidth="1"/>
    <col min="13577" max="13577" width="13.109375" style="1194" customWidth="1"/>
    <col min="13578" max="13578" width="16" style="1194" customWidth="1"/>
    <col min="13579" max="13579" width="6.88671875" style="1194" customWidth="1"/>
    <col min="13580" max="13580" width="10.88671875" style="1194" customWidth="1"/>
    <col min="13581" max="13581" width="9.6640625" style="1194" customWidth="1"/>
    <col min="13582" max="13831" width="9" style="1194"/>
    <col min="13832" max="13832" width="12" style="1194" customWidth="1"/>
    <col min="13833" max="13833" width="13.109375" style="1194" customWidth="1"/>
    <col min="13834" max="13834" width="16" style="1194" customWidth="1"/>
    <col min="13835" max="13835" width="6.88671875" style="1194" customWidth="1"/>
    <col min="13836" max="13836" width="10.88671875" style="1194" customWidth="1"/>
    <col min="13837" max="13837" width="9.6640625" style="1194" customWidth="1"/>
    <col min="13838" max="14087" width="9" style="1194"/>
    <col min="14088" max="14088" width="12" style="1194" customWidth="1"/>
    <col min="14089" max="14089" width="13.109375" style="1194" customWidth="1"/>
    <col min="14090" max="14090" width="16" style="1194" customWidth="1"/>
    <col min="14091" max="14091" width="6.88671875" style="1194" customWidth="1"/>
    <col min="14092" max="14092" width="10.88671875" style="1194" customWidth="1"/>
    <col min="14093" max="14093" width="9.6640625" style="1194" customWidth="1"/>
    <col min="14094" max="14343" width="9" style="1194"/>
    <col min="14344" max="14344" width="12" style="1194" customWidth="1"/>
    <col min="14345" max="14345" width="13.109375" style="1194" customWidth="1"/>
    <col min="14346" max="14346" width="16" style="1194" customWidth="1"/>
    <col min="14347" max="14347" width="6.88671875" style="1194" customWidth="1"/>
    <col min="14348" max="14348" width="10.88671875" style="1194" customWidth="1"/>
    <col min="14349" max="14349" width="9.6640625" style="1194" customWidth="1"/>
    <col min="14350" max="14599" width="9" style="1194"/>
    <col min="14600" max="14600" width="12" style="1194" customWidth="1"/>
    <col min="14601" max="14601" width="13.109375" style="1194" customWidth="1"/>
    <col min="14602" max="14602" width="16" style="1194" customWidth="1"/>
    <col min="14603" max="14603" width="6.88671875" style="1194" customWidth="1"/>
    <col min="14604" max="14604" width="10.88671875" style="1194" customWidth="1"/>
    <col min="14605" max="14605" width="9.6640625" style="1194" customWidth="1"/>
    <col min="14606" max="14855" width="9" style="1194"/>
    <col min="14856" max="14856" width="12" style="1194" customWidth="1"/>
    <col min="14857" max="14857" width="13.109375" style="1194" customWidth="1"/>
    <col min="14858" max="14858" width="16" style="1194" customWidth="1"/>
    <col min="14859" max="14859" width="6.88671875" style="1194" customWidth="1"/>
    <col min="14860" max="14860" width="10.88671875" style="1194" customWidth="1"/>
    <col min="14861" max="14861" width="9.6640625" style="1194" customWidth="1"/>
    <col min="14862" max="15111" width="9" style="1194"/>
    <col min="15112" max="15112" width="12" style="1194" customWidth="1"/>
    <col min="15113" max="15113" width="13.109375" style="1194" customWidth="1"/>
    <col min="15114" max="15114" width="16" style="1194" customWidth="1"/>
    <col min="15115" max="15115" width="6.88671875" style="1194" customWidth="1"/>
    <col min="15116" max="15116" width="10.88671875" style="1194" customWidth="1"/>
    <col min="15117" max="15117" width="9.6640625" style="1194" customWidth="1"/>
    <col min="15118" max="15367" width="9" style="1194"/>
    <col min="15368" max="15368" width="12" style="1194" customWidth="1"/>
    <col min="15369" max="15369" width="13.109375" style="1194" customWidth="1"/>
    <col min="15370" max="15370" width="16" style="1194" customWidth="1"/>
    <col min="15371" max="15371" width="6.88671875" style="1194" customWidth="1"/>
    <col min="15372" max="15372" width="10.88671875" style="1194" customWidth="1"/>
    <col min="15373" max="15373" width="9.6640625" style="1194" customWidth="1"/>
    <col min="15374" max="15623" width="9" style="1194"/>
    <col min="15624" max="15624" width="12" style="1194" customWidth="1"/>
    <col min="15625" max="15625" width="13.109375" style="1194" customWidth="1"/>
    <col min="15626" max="15626" width="16" style="1194" customWidth="1"/>
    <col min="15627" max="15627" width="6.88671875" style="1194" customWidth="1"/>
    <col min="15628" max="15628" width="10.88671875" style="1194" customWidth="1"/>
    <col min="15629" max="15629" width="9.6640625" style="1194" customWidth="1"/>
    <col min="15630" max="15879" width="9" style="1194"/>
    <col min="15880" max="15880" width="12" style="1194" customWidth="1"/>
    <col min="15881" max="15881" width="13.109375" style="1194" customWidth="1"/>
    <col min="15882" max="15882" width="16" style="1194" customWidth="1"/>
    <col min="15883" max="15883" width="6.88671875" style="1194" customWidth="1"/>
    <col min="15884" max="15884" width="10.88671875" style="1194" customWidth="1"/>
    <col min="15885" max="15885" width="9.6640625" style="1194" customWidth="1"/>
    <col min="15886" max="16135" width="9" style="1194"/>
    <col min="16136" max="16136" width="12" style="1194" customWidth="1"/>
    <col min="16137" max="16137" width="13.109375" style="1194" customWidth="1"/>
    <col min="16138" max="16138" width="16" style="1194" customWidth="1"/>
    <col min="16139" max="16139" width="6.88671875" style="1194" customWidth="1"/>
    <col min="16140" max="16140" width="10.88671875" style="1194" customWidth="1"/>
    <col min="16141" max="16141" width="9.6640625" style="1194" customWidth="1"/>
    <col min="16142" max="16384" width="9" style="1194"/>
  </cols>
  <sheetData>
    <row r="1" spans="2:12" ht="27" customHeight="1">
      <c r="B1" s="1193" t="s">
        <v>2019</v>
      </c>
      <c r="E1" s="1195"/>
      <c r="F1" s="1195"/>
      <c r="G1" s="1195"/>
      <c r="H1" s="1195"/>
      <c r="I1" s="1195"/>
      <c r="J1" s="1195"/>
      <c r="K1" s="1195"/>
      <c r="L1" s="1195"/>
    </row>
    <row r="2" spans="2:12" ht="5.0999999999999996" customHeight="1">
      <c r="B2" s="1211"/>
      <c r="C2" s="1202"/>
      <c r="D2" s="1202"/>
      <c r="E2" s="1202"/>
      <c r="F2" s="1202"/>
      <c r="G2" s="1202"/>
      <c r="H2" s="1202"/>
      <c r="I2" s="1202"/>
      <c r="J2" s="1202"/>
      <c r="K2" s="1202"/>
      <c r="L2" s="1212"/>
    </row>
    <row r="3" spans="2:12" ht="20.100000000000001" customHeight="1">
      <c r="B3" s="1213"/>
      <c r="C3" s="1195"/>
      <c r="D3" s="1195"/>
      <c r="E3" s="1195"/>
      <c r="F3" s="1195"/>
      <c r="G3" s="1195"/>
      <c r="H3" s="1896"/>
      <c r="I3" s="4138">
        <v>45413</v>
      </c>
      <c r="J3" s="4138"/>
      <c r="K3" s="4138"/>
      <c r="L3" s="1897"/>
    </row>
    <row r="4" spans="2:12" ht="30" customHeight="1">
      <c r="B4" s="1213"/>
      <c r="C4" s="1195"/>
      <c r="D4" s="1195"/>
      <c r="E4" s="1195"/>
      <c r="F4" s="1195"/>
      <c r="G4" s="1195"/>
      <c r="H4" s="1195"/>
      <c r="I4" s="1195"/>
      <c r="J4" s="1195"/>
      <c r="K4" s="1195"/>
      <c r="L4" s="1214"/>
    </row>
    <row r="5" spans="2:12" ht="20.100000000000001" customHeight="1">
      <c r="B5" s="4490" t="str">
        <f>入力シート!C5</f>
        <v>久留米市長</v>
      </c>
      <c r="C5" s="4491"/>
      <c r="D5" s="4491"/>
      <c r="E5" s="1195" t="s">
        <v>1770</v>
      </c>
      <c r="F5" s="1195"/>
      <c r="G5" s="1195"/>
      <c r="H5" s="1195"/>
      <c r="I5" s="1195"/>
      <c r="J5" s="1195"/>
      <c r="K5" s="1195"/>
      <c r="L5" s="1214"/>
    </row>
    <row r="6" spans="2:12" ht="30" customHeight="1">
      <c r="B6" s="1227"/>
      <c r="C6" s="1226"/>
      <c r="D6" s="1226"/>
      <c r="E6" s="1195"/>
      <c r="F6" s="1195"/>
      <c r="G6" s="1195"/>
      <c r="H6" s="1195"/>
      <c r="I6" s="1195"/>
      <c r="J6" s="1195"/>
      <c r="K6" s="1195"/>
      <c r="L6" s="1214"/>
    </row>
    <row r="7" spans="2:12" ht="25.35" customHeight="1">
      <c r="B7" s="1227"/>
      <c r="C7" s="1226"/>
      <c r="D7" s="1226"/>
      <c r="E7" s="1195"/>
      <c r="F7" s="1195"/>
      <c r="G7" s="1195"/>
      <c r="H7" s="1195"/>
      <c r="I7" s="1195"/>
      <c r="J7" s="1195"/>
      <c r="K7" s="1195"/>
      <c r="L7" s="1214"/>
    </row>
    <row r="8" spans="2:12" ht="20.100000000000001" customHeight="1">
      <c r="B8" s="1213"/>
      <c r="C8" s="1195"/>
      <c r="D8" s="1195"/>
      <c r="E8" s="1196"/>
      <c r="F8" s="1196"/>
      <c r="G8" s="4488" t="s">
        <v>1984</v>
      </c>
      <c r="H8" s="4488"/>
      <c r="I8" s="1224" t="str">
        <f>入力シート!C25</f>
        <v>久留米市〇〇町１２３</v>
      </c>
      <c r="J8" s="1224"/>
      <c r="K8" s="1224"/>
      <c r="L8" s="1225"/>
    </row>
    <row r="9" spans="2:12" ht="20.100000000000001" customHeight="1">
      <c r="B9" s="1213"/>
      <c r="C9" s="1195"/>
      <c r="D9" s="1195"/>
      <c r="E9" s="1196"/>
      <c r="F9" s="1196"/>
      <c r="G9" s="4488" t="s">
        <v>1986</v>
      </c>
      <c r="H9" s="4488"/>
      <c r="I9" s="4489" t="str">
        <f>入力シート!C26</f>
        <v>(株）○○○○建設</v>
      </c>
      <c r="J9" s="4489"/>
      <c r="K9" s="4489"/>
      <c r="L9" s="4492"/>
    </row>
    <row r="10" spans="2:12" ht="20.100000000000001" customHeight="1">
      <c r="B10" s="1213"/>
      <c r="C10" s="1195"/>
      <c r="D10" s="1195"/>
      <c r="E10" s="1196"/>
      <c r="F10" s="1196"/>
      <c r="G10" s="4488" t="s">
        <v>1987</v>
      </c>
      <c r="H10" s="4488"/>
      <c r="I10" s="4489" t="str">
        <f>入力シート!C27</f>
        <v>代表取締役　久留米一郎</v>
      </c>
      <c r="J10" s="4489"/>
      <c r="K10" s="4489"/>
      <c r="L10" s="1215" t="s">
        <v>1348</v>
      </c>
    </row>
    <row r="11" spans="2:12" ht="30" customHeight="1">
      <c r="B11" s="1213"/>
      <c r="C11" s="1195"/>
      <c r="D11" s="1195"/>
      <c r="E11" s="1195"/>
      <c r="F11" s="1195"/>
      <c r="G11" s="1195"/>
      <c r="H11" s="1195"/>
      <c r="I11" s="1195"/>
      <c r="J11" s="1195"/>
      <c r="K11" s="1195"/>
      <c r="L11" s="1214"/>
    </row>
    <row r="12" spans="2:12" ht="30" customHeight="1">
      <c r="B12" s="4480" t="s">
        <v>2020</v>
      </c>
      <c r="C12" s="4481"/>
      <c r="D12" s="4481"/>
      <c r="E12" s="4481"/>
      <c r="F12" s="4481"/>
      <c r="G12" s="4481"/>
      <c r="H12" s="4481"/>
      <c r="I12" s="4481"/>
      <c r="J12" s="4481"/>
      <c r="K12" s="4481"/>
      <c r="L12" s="4482"/>
    </row>
    <row r="13" spans="2:12" ht="30" customHeight="1">
      <c r="B13" s="1216"/>
      <c r="C13" s="1197"/>
      <c r="D13" s="1197"/>
      <c r="E13" s="1197"/>
      <c r="F13" s="1197"/>
      <c r="G13" s="1197"/>
      <c r="H13" s="1197"/>
      <c r="I13" s="1197"/>
      <c r="J13" s="1197"/>
      <c r="K13" s="1197"/>
      <c r="L13" s="1217"/>
    </row>
    <row r="14" spans="2:12" ht="20.100000000000001" customHeight="1">
      <c r="B14" s="1218" t="s">
        <v>2021</v>
      </c>
      <c r="C14" s="1195"/>
      <c r="D14" s="1195"/>
      <c r="E14" s="1195"/>
      <c r="F14" s="1195"/>
      <c r="G14" s="1195"/>
      <c r="H14" s="1195"/>
      <c r="I14" s="1195"/>
      <c r="J14" s="1195"/>
      <c r="K14" s="1195"/>
      <c r="L14" s="1214"/>
    </row>
    <row r="15" spans="2:12" ht="5.0999999999999996" customHeight="1">
      <c r="B15" s="1213"/>
      <c r="C15" s="1195"/>
      <c r="D15" s="1195"/>
      <c r="E15" s="1195"/>
      <c r="F15" s="1195"/>
      <c r="G15" s="1195"/>
      <c r="H15" s="1195"/>
      <c r="I15" s="1195"/>
      <c r="J15" s="1195"/>
      <c r="K15" s="1195"/>
      <c r="L15" s="1214"/>
    </row>
    <row r="16" spans="2:12" ht="80.099999999999994" customHeight="1">
      <c r="B16" s="4483" t="s">
        <v>2014</v>
      </c>
      <c r="C16" s="4484"/>
      <c r="D16" s="4485" t="str">
        <f>入力シート!C10</f>
        <v>○○校区道路改良工事</v>
      </c>
      <c r="E16" s="4486"/>
      <c r="F16" s="4486"/>
      <c r="G16" s="4486"/>
      <c r="H16" s="4486"/>
      <c r="I16" s="4486"/>
      <c r="J16" s="4486"/>
      <c r="K16" s="4486"/>
      <c r="L16" s="4487"/>
    </row>
    <row r="17" spans="2:13" ht="80.099999999999994" customHeight="1">
      <c r="B17" s="4483" t="s">
        <v>2015</v>
      </c>
      <c r="C17" s="4484"/>
      <c r="D17" s="4485" t="str">
        <f>入力シート!C12</f>
        <v>久留米市○○町</v>
      </c>
      <c r="E17" s="4486"/>
      <c r="F17" s="4486"/>
      <c r="G17" s="4486"/>
      <c r="H17" s="4486"/>
      <c r="I17" s="4486"/>
      <c r="J17" s="4486"/>
      <c r="K17" s="4486"/>
      <c r="L17" s="4487"/>
    </row>
    <row r="18" spans="2:13" ht="80.099999999999994" customHeight="1">
      <c r="B18" s="4483" t="s">
        <v>2016</v>
      </c>
      <c r="C18" s="4484"/>
      <c r="D18" s="4495">
        <f>入力シート!C14</f>
        <v>45384</v>
      </c>
      <c r="E18" s="4496"/>
      <c r="F18" s="4496"/>
      <c r="G18" s="4496"/>
      <c r="H18" s="1229" t="s">
        <v>14</v>
      </c>
      <c r="I18" s="4497">
        <f>入力シート!C15</f>
        <v>45473</v>
      </c>
      <c r="J18" s="4497"/>
      <c r="K18" s="4497"/>
      <c r="L18" s="4498"/>
    </row>
    <row r="19" spans="2:13" s="1096" customFormat="1" ht="80.099999999999994" customHeight="1">
      <c r="B19" s="4493" t="s">
        <v>1324</v>
      </c>
      <c r="C19" s="4493"/>
      <c r="D19" s="1230"/>
      <c r="E19" s="4494">
        <f>入力シート!C24</f>
        <v>13000000</v>
      </c>
      <c r="F19" s="4494"/>
      <c r="G19" s="4494"/>
      <c r="H19" s="4494"/>
      <c r="I19" s="1231" t="s">
        <v>1397</v>
      </c>
      <c r="J19" s="1228"/>
      <c r="K19" s="1230"/>
      <c r="L19" s="1232"/>
    </row>
    <row r="20" spans="2:13" ht="20.100000000000001" customHeight="1">
      <c r="B20" s="1195"/>
      <c r="C20" s="1195"/>
      <c r="D20" s="1195"/>
      <c r="E20" s="1195"/>
      <c r="F20" s="1195"/>
      <c r="G20" s="1195"/>
      <c r="H20" s="1195"/>
      <c r="I20" s="1195"/>
      <c r="J20" s="1195"/>
      <c r="K20" s="1195"/>
      <c r="L20" s="1195"/>
      <c r="M20" s="1195"/>
    </row>
    <row r="21" spans="2:13" ht="20.100000000000001" customHeight="1">
      <c r="B21" s="1195"/>
      <c r="C21" s="1195"/>
      <c r="D21" s="1195"/>
      <c r="E21" s="1195"/>
      <c r="F21" s="1195"/>
      <c r="G21" s="1195"/>
      <c r="H21" s="1195"/>
      <c r="I21" s="1195"/>
      <c r="J21" s="1195"/>
      <c r="K21" s="1195"/>
      <c r="L21" s="1195"/>
      <c r="M21" s="1195"/>
    </row>
    <row r="22" spans="2:13">
      <c r="B22" s="1195"/>
      <c r="C22" s="1195"/>
      <c r="D22" s="1195"/>
      <c r="E22" s="1195"/>
      <c r="F22" s="1195"/>
      <c r="G22" s="1195"/>
      <c r="H22" s="1195"/>
      <c r="I22" s="1195"/>
      <c r="J22" s="1195"/>
      <c r="K22" s="1195"/>
    </row>
  </sheetData>
  <mergeCells count="17">
    <mergeCell ref="B19:C19"/>
    <mergeCell ref="E19:H19"/>
    <mergeCell ref="B18:C18"/>
    <mergeCell ref="D18:G18"/>
    <mergeCell ref="I18:L18"/>
    <mergeCell ref="I3:K3"/>
    <mergeCell ref="B12:L12"/>
    <mergeCell ref="B16:C16"/>
    <mergeCell ref="D16:L16"/>
    <mergeCell ref="B17:C17"/>
    <mergeCell ref="D17:L17"/>
    <mergeCell ref="G10:H10"/>
    <mergeCell ref="I10:K10"/>
    <mergeCell ref="B5:D5"/>
    <mergeCell ref="G8:H8"/>
    <mergeCell ref="G9:H9"/>
    <mergeCell ref="I9:L9"/>
  </mergeCells>
  <phoneticPr fontId="14"/>
  <pageMargins left="0.55118110236220474" right="0.31496062992125984" top="0.82677165354330717" bottom="0.62992125984251968" header="0.19685039370078741" footer="0.19685039370078741"/>
  <pageSetup paperSize="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Q44"/>
  <sheetViews>
    <sheetView view="pageBreakPreview" zoomScaleNormal="75" zoomScaleSheetLayoutView="100" workbookViewId="0">
      <selection activeCell="D20" sqref="D20:F20"/>
    </sheetView>
  </sheetViews>
  <sheetFormatPr defaultColWidth="9" defaultRowHeight="13.2"/>
  <cols>
    <col min="1" max="1" width="2.88671875" style="1194" customWidth="1"/>
    <col min="2" max="2" width="9" style="1194"/>
    <col min="3" max="3" width="8.88671875" style="1194" customWidth="1"/>
    <col min="4" max="4" width="4.88671875" style="1194" customWidth="1"/>
    <col min="5" max="5" width="9.88671875" style="1194" customWidth="1"/>
    <col min="6" max="6" width="4.88671875" style="1194" customWidth="1"/>
    <col min="7" max="7" width="13.109375" style="1194" customWidth="1"/>
    <col min="8" max="8" width="4.88671875" style="1194" customWidth="1"/>
    <col min="9" max="9" width="10.88671875" style="1194" customWidth="1"/>
    <col min="10" max="10" width="9.88671875" style="1194" customWidth="1"/>
    <col min="11" max="11" width="6.88671875" style="1194" customWidth="1"/>
    <col min="12" max="12" width="4.88671875" style="1194" customWidth="1"/>
    <col min="13" max="13" width="2.88671875" style="1194" customWidth="1"/>
    <col min="14" max="263" width="9" style="1194"/>
    <col min="264" max="264" width="12" style="1194" customWidth="1"/>
    <col min="265" max="265" width="13.109375" style="1194" customWidth="1"/>
    <col min="266" max="266" width="16" style="1194" customWidth="1"/>
    <col min="267" max="267" width="6.88671875" style="1194" customWidth="1"/>
    <col min="268" max="268" width="10.88671875" style="1194" customWidth="1"/>
    <col min="269" max="269" width="9.6640625" style="1194" customWidth="1"/>
    <col min="270" max="519" width="9" style="1194"/>
    <col min="520" max="520" width="12" style="1194" customWidth="1"/>
    <col min="521" max="521" width="13.109375" style="1194" customWidth="1"/>
    <col min="522" max="522" width="16" style="1194" customWidth="1"/>
    <col min="523" max="523" width="6.88671875" style="1194" customWidth="1"/>
    <col min="524" max="524" width="10.88671875" style="1194" customWidth="1"/>
    <col min="525" max="525" width="9.6640625" style="1194" customWidth="1"/>
    <col min="526" max="775" width="9" style="1194"/>
    <col min="776" max="776" width="12" style="1194" customWidth="1"/>
    <col min="777" max="777" width="13.109375" style="1194" customWidth="1"/>
    <col min="778" max="778" width="16" style="1194" customWidth="1"/>
    <col min="779" max="779" width="6.88671875" style="1194" customWidth="1"/>
    <col min="780" max="780" width="10.88671875" style="1194" customWidth="1"/>
    <col min="781" max="781" width="9.6640625" style="1194" customWidth="1"/>
    <col min="782" max="1031" width="9" style="1194"/>
    <col min="1032" max="1032" width="12" style="1194" customWidth="1"/>
    <col min="1033" max="1033" width="13.109375" style="1194" customWidth="1"/>
    <col min="1034" max="1034" width="16" style="1194" customWidth="1"/>
    <col min="1035" max="1035" width="6.88671875" style="1194" customWidth="1"/>
    <col min="1036" max="1036" width="10.88671875" style="1194" customWidth="1"/>
    <col min="1037" max="1037" width="9.6640625" style="1194" customWidth="1"/>
    <col min="1038" max="1287" width="9" style="1194"/>
    <col min="1288" max="1288" width="12" style="1194" customWidth="1"/>
    <col min="1289" max="1289" width="13.109375" style="1194" customWidth="1"/>
    <col min="1290" max="1290" width="16" style="1194" customWidth="1"/>
    <col min="1291" max="1291" width="6.88671875" style="1194" customWidth="1"/>
    <col min="1292" max="1292" width="10.88671875" style="1194" customWidth="1"/>
    <col min="1293" max="1293" width="9.6640625" style="1194" customWidth="1"/>
    <col min="1294" max="1543" width="9" style="1194"/>
    <col min="1544" max="1544" width="12" style="1194" customWidth="1"/>
    <col min="1545" max="1545" width="13.109375" style="1194" customWidth="1"/>
    <col min="1546" max="1546" width="16" style="1194" customWidth="1"/>
    <col min="1547" max="1547" width="6.88671875" style="1194" customWidth="1"/>
    <col min="1548" max="1548" width="10.88671875" style="1194" customWidth="1"/>
    <col min="1549" max="1549" width="9.6640625" style="1194" customWidth="1"/>
    <col min="1550" max="1799" width="9" style="1194"/>
    <col min="1800" max="1800" width="12" style="1194" customWidth="1"/>
    <col min="1801" max="1801" width="13.109375" style="1194" customWidth="1"/>
    <col min="1802" max="1802" width="16" style="1194" customWidth="1"/>
    <col min="1803" max="1803" width="6.88671875" style="1194" customWidth="1"/>
    <col min="1804" max="1804" width="10.88671875" style="1194" customWidth="1"/>
    <col min="1805" max="1805" width="9.6640625" style="1194" customWidth="1"/>
    <col min="1806" max="2055" width="9" style="1194"/>
    <col min="2056" max="2056" width="12" style="1194" customWidth="1"/>
    <col min="2057" max="2057" width="13.109375" style="1194" customWidth="1"/>
    <col min="2058" max="2058" width="16" style="1194" customWidth="1"/>
    <col min="2059" max="2059" width="6.88671875" style="1194" customWidth="1"/>
    <col min="2060" max="2060" width="10.88671875" style="1194" customWidth="1"/>
    <col min="2061" max="2061" width="9.6640625" style="1194" customWidth="1"/>
    <col min="2062" max="2311" width="9" style="1194"/>
    <col min="2312" max="2312" width="12" style="1194" customWidth="1"/>
    <col min="2313" max="2313" width="13.109375" style="1194" customWidth="1"/>
    <col min="2314" max="2314" width="16" style="1194" customWidth="1"/>
    <col min="2315" max="2315" width="6.88671875" style="1194" customWidth="1"/>
    <col min="2316" max="2316" width="10.88671875" style="1194" customWidth="1"/>
    <col min="2317" max="2317" width="9.6640625" style="1194" customWidth="1"/>
    <col min="2318" max="2567" width="9" style="1194"/>
    <col min="2568" max="2568" width="12" style="1194" customWidth="1"/>
    <col min="2569" max="2569" width="13.109375" style="1194" customWidth="1"/>
    <col min="2570" max="2570" width="16" style="1194" customWidth="1"/>
    <col min="2571" max="2571" width="6.88671875" style="1194" customWidth="1"/>
    <col min="2572" max="2572" width="10.88671875" style="1194" customWidth="1"/>
    <col min="2573" max="2573" width="9.6640625" style="1194" customWidth="1"/>
    <col min="2574" max="2823" width="9" style="1194"/>
    <col min="2824" max="2824" width="12" style="1194" customWidth="1"/>
    <col min="2825" max="2825" width="13.109375" style="1194" customWidth="1"/>
    <col min="2826" max="2826" width="16" style="1194" customWidth="1"/>
    <col min="2827" max="2827" width="6.88671875" style="1194" customWidth="1"/>
    <col min="2828" max="2828" width="10.88671875" style="1194" customWidth="1"/>
    <col min="2829" max="2829" width="9.6640625" style="1194" customWidth="1"/>
    <col min="2830" max="3079" width="9" style="1194"/>
    <col min="3080" max="3080" width="12" style="1194" customWidth="1"/>
    <col min="3081" max="3081" width="13.109375" style="1194" customWidth="1"/>
    <col min="3082" max="3082" width="16" style="1194" customWidth="1"/>
    <col min="3083" max="3083" width="6.88671875" style="1194" customWidth="1"/>
    <col min="3084" max="3084" width="10.88671875" style="1194" customWidth="1"/>
    <col min="3085" max="3085" width="9.6640625" style="1194" customWidth="1"/>
    <col min="3086" max="3335" width="9" style="1194"/>
    <col min="3336" max="3336" width="12" style="1194" customWidth="1"/>
    <col min="3337" max="3337" width="13.109375" style="1194" customWidth="1"/>
    <col min="3338" max="3338" width="16" style="1194" customWidth="1"/>
    <col min="3339" max="3339" width="6.88671875" style="1194" customWidth="1"/>
    <col min="3340" max="3340" width="10.88671875" style="1194" customWidth="1"/>
    <col min="3341" max="3341" width="9.6640625" style="1194" customWidth="1"/>
    <col min="3342" max="3591" width="9" style="1194"/>
    <col min="3592" max="3592" width="12" style="1194" customWidth="1"/>
    <col min="3593" max="3593" width="13.109375" style="1194" customWidth="1"/>
    <col min="3594" max="3594" width="16" style="1194" customWidth="1"/>
    <col min="3595" max="3595" width="6.88671875" style="1194" customWidth="1"/>
    <col min="3596" max="3596" width="10.88671875" style="1194" customWidth="1"/>
    <col min="3597" max="3597" width="9.6640625" style="1194" customWidth="1"/>
    <col min="3598" max="3847" width="9" style="1194"/>
    <col min="3848" max="3848" width="12" style="1194" customWidth="1"/>
    <col min="3849" max="3849" width="13.109375" style="1194" customWidth="1"/>
    <col min="3850" max="3850" width="16" style="1194" customWidth="1"/>
    <col min="3851" max="3851" width="6.88671875" style="1194" customWidth="1"/>
    <col min="3852" max="3852" width="10.88671875" style="1194" customWidth="1"/>
    <col min="3853" max="3853" width="9.6640625" style="1194" customWidth="1"/>
    <col min="3854" max="4103" width="9" style="1194"/>
    <col min="4104" max="4104" width="12" style="1194" customWidth="1"/>
    <col min="4105" max="4105" width="13.109375" style="1194" customWidth="1"/>
    <col min="4106" max="4106" width="16" style="1194" customWidth="1"/>
    <col min="4107" max="4107" width="6.88671875" style="1194" customWidth="1"/>
    <col min="4108" max="4108" width="10.88671875" style="1194" customWidth="1"/>
    <col min="4109" max="4109" width="9.6640625" style="1194" customWidth="1"/>
    <col min="4110" max="4359" width="9" style="1194"/>
    <col min="4360" max="4360" width="12" style="1194" customWidth="1"/>
    <col min="4361" max="4361" width="13.109375" style="1194" customWidth="1"/>
    <col min="4362" max="4362" width="16" style="1194" customWidth="1"/>
    <col min="4363" max="4363" width="6.88671875" style="1194" customWidth="1"/>
    <col min="4364" max="4364" width="10.88671875" style="1194" customWidth="1"/>
    <col min="4365" max="4365" width="9.6640625" style="1194" customWidth="1"/>
    <col min="4366" max="4615" width="9" style="1194"/>
    <col min="4616" max="4616" width="12" style="1194" customWidth="1"/>
    <col min="4617" max="4617" width="13.109375" style="1194" customWidth="1"/>
    <col min="4618" max="4618" width="16" style="1194" customWidth="1"/>
    <col min="4619" max="4619" width="6.88671875" style="1194" customWidth="1"/>
    <col min="4620" max="4620" width="10.88671875" style="1194" customWidth="1"/>
    <col min="4621" max="4621" width="9.6640625" style="1194" customWidth="1"/>
    <col min="4622" max="4871" width="9" style="1194"/>
    <col min="4872" max="4872" width="12" style="1194" customWidth="1"/>
    <col min="4873" max="4873" width="13.109375" style="1194" customWidth="1"/>
    <col min="4874" max="4874" width="16" style="1194" customWidth="1"/>
    <col min="4875" max="4875" width="6.88671875" style="1194" customWidth="1"/>
    <col min="4876" max="4876" width="10.88671875" style="1194" customWidth="1"/>
    <col min="4877" max="4877" width="9.6640625" style="1194" customWidth="1"/>
    <col min="4878" max="5127" width="9" style="1194"/>
    <col min="5128" max="5128" width="12" style="1194" customWidth="1"/>
    <col min="5129" max="5129" width="13.109375" style="1194" customWidth="1"/>
    <col min="5130" max="5130" width="16" style="1194" customWidth="1"/>
    <col min="5131" max="5131" width="6.88671875" style="1194" customWidth="1"/>
    <col min="5132" max="5132" width="10.88671875" style="1194" customWidth="1"/>
    <col min="5133" max="5133" width="9.6640625" style="1194" customWidth="1"/>
    <col min="5134" max="5383" width="9" style="1194"/>
    <col min="5384" max="5384" width="12" style="1194" customWidth="1"/>
    <col min="5385" max="5385" width="13.109375" style="1194" customWidth="1"/>
    <col min="5386" max="5386" width="16" style="1194" customWidth="1"/>
    <col min="5387" max="5387" width="6.88671875" style="1194" customWidth="1"/>
    <col min="5388" max="5388" width="10.88671875" style="1194" customWidth="1"/>
    <col min="5389" max="5389" width="9.6640625" style="1194" customWidth="1"/>
    <col min="5390" max="5639" width="9" style="1194"/>
    <col min="5640" max="5640" width="12" style="1194" customWidth="1"/>
    <col min="5641" max="5641" width="13.109375" style="1194" customWidth="1"/>
    <col min="5642" max="5642" width="16" style="1194" customWidth="1"/>
    <col min="5643" max="5643" width="6.88671875" style="1194" customWidth="1"/>
    <col min="5644" max="5644" width="10.88671875" style="1194" customWidth="1"/>
    <col min="5645" max="5645" width="9.6640625" style="1194" customWidth="1"/>
    <col min="5646" max="5895" width="9" style="1194"/>
    <col min="5896" max="5896" width="12" style="1194" customWidth="1"/>
    <col min="5897" max="5897" width="13.109375" style="1194" customWidth="1"/>
    <col min="5898" max="5898" width="16" style="1194" customWidth="1"/>
    <col min="5899" max="5899" width="6.88671875" style="1194" customWidth="1"/>
    <col min="5900" max="5900" width="10.88671875" style="1194" customWidth="1"/>
    <col min="5901" max="5901" width="9.6640625" style="1194" customWidth="1"/>
    <col min="5902" max="6151" width="9" style="1194"/>
    <col min="6152" max="6152" width="12" style="1194" customWidth="1"/>
    <col min="6153" max="6153" width="13.109375" style="1194" customWidth="1"/>
    <col min="6154" max="6154" width="16" style="1194" customWidth="1"/>
    <col min="6155" max="6155" width="6.88671875" style="1194" customWidth="1"/>
    <col min="6156" max="6156" width="10.88671875" style="1194" customWidth="1"/>
    <col min="6157" max="6157" width="9.6640625" style="1194" customWidth="1"/>
    <col min="6158" max="6407" width="9" style="1194"/>
    <col min="6408" max="6408" width="12" style="1194" customWidth="1"/>
    <col min="6409" max="6409" width="13.109375" style="1194" customWidth="1"/>
    <col min="6410" max="6410" width="16" style="1194" customWidth="1"/>
    <col min="6411" max="6411" width="6.88671875" style="1194" customWidth="1"/>
    <col min="6412" max="6412" width="10.88671875" style="1194" customWidth="1"/>
    <col min="6413" max="6413" width="9.6640625" style="1194" customWidth="1"/>
    <col min="6414" max="6663" width="9" style="1194"/>
    <col min="6664" max="6664" width="12" style="1194" customWidth="1"/>
    <col min="6665" max="6665" width="13.109375" style="1194" customWidth="1"/>
    <col min="6666" max="6666" width="16" style="1194" customWidth="1"/>
    <col min="6667" max="6667" width="6.88671875" style="1194" customWidth="1"/>
    <col min="6668" max="6668" width="10.88671875" style="1194" customWidth="1"/>
    <col min="6669" max="6669" width="9.6640625" style="1194" customWidth="1"/>
    <col min="6670" max="6919" width="9" style="1194"/>
    <col min="6920" max="6920" width="12" style="1194" customWidth="1"/>
    <col min="6921" max="6921" width="13.109375" style="1194" customWidth="1"/>
    <col min="6922" max="6922" width="16" style="1194" customWidth="1"/>
    <col min="6923" max="6923" width="6.88671875" style="1194" customWidth="1"/>
    <col min="6924" max="6924" width="10.88671875" style="1194" customWidth="1"/>
    <col min="6925" max="6925" width="9.6640625" style="1194" customWidth="1"/>
    <col min="6926" max="7175" width="9" style="1194"/>
    <col min="7176" max="7176" width="12" style="1194" customWidth="1"/>
    <col min="7177" max="7177" width="13.109375" style="1194" customWidth="1"/>
    <col min="7178" max="7178" width="16" style="1194" customWidth="1"/>
    <col min="7179" max="7179" width="6.88671875" style="1194" customWidth="1"/>
    <col min="7180" max="7180" width="10.88671875" style="1194" customWidth="1"/>
    <col min="7181" max="7181" width="9.6640625" style="1194" customWidth="1"/>
    <col min="7182" max="7431" width="9" style="1194"/>
    <col min="7432" max="7432" width="12" style="1194" customWidth="1"/>
    <col min="7433" max="7433" width="13.109375" style="1194" customWidth="1"/>
    <col min="7434" max="7434" width="16" style="1194" customWidth="1"/>
    <col min="7435" max="7435" width="6.88671875" style="1194" customWidth="1"/>
    <col min="7436" max="7436" width="10.88671875" style="1194" customWidth="1"/>
    <col min="7437" max="7437" width="9.6640625" style="1194" customWidth="1"/>
    <col min="7438" max="7687" width="9" style="1194"/>
    <col min="7688" max="7688" width="12" style="1194" customWidth="1"/>
    <col min="7689" max="7689" width="13.109375" style="1194" customWidth="1"/>
    <col min="7690" max="7690" width="16" style="1194" customWidth="1"/>
    <col min="7691" max="7691" width="6.88671875" style="1194" customWidth="1"/>
    <col min="7692" max="7692" width="10.88671875" style="1194" customWidth="1"/>
    <col min="7693" max="7693" width="9.6640625" style="1194" customWidth="1"/>
    <col min="7694" max="7943" width="9" style="1194"/>
    <col min="7944" max="7944" width="12" style="1194" customWidth="1"/>
    <col min="7945" max="7945" width="13.109375" style="1194" customWidth="1"/>
    <col min="7946" max="7946" width="16" style="1194" customWidth="1"/>
    <col min="7947" max="7947" width="6.88671875" style="1194" customWidth="1"/>
    <col min="7948" max="7948" width="10.88671875" style="1194" customWidth="1"/>
    <col min="7949" max="7949" width="9.6640625" style="1194" customWidth="1"/>
    <col min="7950" max="8199" width="9" style="1194"/>
    <col min="8200" max="8200" width="12" style="1194" customWidth="1"/>
    <col min="8201" max="8201" width="13.109375" style="1194" customWidth="1"/>
    <col min="8202" max="8202" width="16" style="1194" customWidth="1"/>
    <col min="8203" max="8203" width="6.88671875" style="1194" customWidth="1"/>
    <col min="8204" max="8204" width="10.88671875" style="1194" customWidth="1"/>
    <col min="8205" max="8205" width="9.6640625" style="1194" customWidth="1"/>
    <col min="8206" max="8455" width="9" style="1194"/>
    <col min="8456" max="8456" width="12" style="1194" customWidth="1"/>
    <col min="8457" max="8457" width="13.109375" style="1194" customWidth="1"/>
    <col min="8458" max="8458" width="16" style="1194" customWidth="1"/>
    <col min="8459" max="8459" width="6.88671875" style="1194" customWidth="1"/>
    <col min="8460" max="8460" width="10.88671875" style="1194" customWidth="1"/>
    <col min="8461" max="8461" width="9.6640625" style="1194" customWidth="1"/>
    <col min="8462" max="8711" width="9" style="1194"/>
    <col min="8712" max="8712" width="12" style="1194" customWidth="1"/>
    <col min="8713" max="8713" width="13.109375" style="1194" customWidth="1"/>
    <col min="8714" max="8714" width="16" style="1194" customWidth="1"/>
    <col min="8715" max="8715" width="6.88671875" style="1194" customWidth="1"/>
    <col min="8716" max="8716" width="10.88671875" style="1194" customWidth="1"/>
    <col min="8717" max="8717" width="9.6640625" style="1194" customWidth="1"/>
    <col min="8718" max="8967" width="9" style="1194"/>
    <col min="8968" max="8968" width="12" style="1194" customWidth="1"/>
    <col min="8969" max="8969" width="13.109375" style="1194" customWidth="1"/>
    <col min="8970" max="8970" width="16" style="1194" customWidth="1"/>
    <col min="8971" max="8971" width="6.88671875" style="1194" customWidth="1"/>
    <col min="8972" max="8972" width="10.88671875" style="1194" customWidth="1"/>
    <col min="8973" max="8973" width="9.6640625" style="1194" customWidth="1"/>
    <col min="8974" max="9223" width="9" style="1194"/>
    <col min="9224" max="9224" width="12" style="1194" customWidth="1"/>
    <col min="9225" max="9225" width="13.109375" style="1194" customWidth="1"/>
    <col min="9226" max="9226" width="16" style="1194" customWidth="1"/>
    <col min="9227" max="9227" width="6.88671875" style="1194" customWidth="1"/>
    <col min="9228" max="9228" width="10.88671875" style="1194" customWidth="1"/>
    <col min="9229" max="9229" width="9.6640625" style="1194" customWidth="1"/>
    <col min="9230" max="9479" width="9" style="1194"/>
    <col min="9480" max="9480" width="12" style="1194" customWidth="1"/>
    <col min="9481" max="9481" width="13.109375" style="1194" customWidth="1"/>
    <col min="9482" max="9482" width="16" style="1194" customWidth="1"/>
    <col min="9483" max="9483" width="6.88671875" style="1194" customWidth="1"/>
    <col min="9484" max="9484" width="10.88671875" style="1194" customWidth="1"/>
    <col min="9485" max="9485" width="9.6640625" style="1194" customWidth="1"/>
    <col min="9486" max="9735" width="9" style="1194"/>
    <col min="9736" max="9736" width="12" style="1194" customWidth="1"/>
    <col min="9737" max="9737" width="13.109375" style="1194" customWidth="1"/>
    <col min="9738" max="9738" width="16" style="1194" customWidth="1"/>
    <col min="9739" max="9739" width="6.88671875" style="1194" customWidth="1"/>
    <col min="9740" max="9740" width="10.88671875" style="1194" customWidth="1"/>
    <col min="9741" max="9741" width="9.6640625" style="1194" customWidth="1"/>
    <col min="9742" max="9991" width="9" style="1194"/>
    <col min="9992" max="9992" width="12" style="1194" customWidth="1"/>
    <col min="9993" max="9993" width="13.109375" style="1194" customWidth="1"/>
    <col min="9994" max="9994" width="16" style="1194" customWidth="1"/>
    <col min="9995" max="9995" width="6.88671875" style="1194" customWidth="1"/>
    <col min="9996" max="9996" width="10.88671875" style="1194" customWidth="1"/>
    <col min="9997" max="9997" width="9.6640625" style="1194" customWidth="1"/>
    <col min="9998" max="10247" width="9" style="1194"/>
    <col min="10248" max="10248" width="12" style="1194" customWidth="1"/>
    <col min="10249" max="10249" width="13.109375" style="1194" customWidth="1"/>
    <col min="10250" max="10250" width="16" style="1194" customWidth="1"/>
    <col min="10251" max="10251" width="6.88671875" style="1194" customWidth="1"/>
    <col min="10252" max="10252" width="10.88671875" style="1194" customWidth="1"/>
    <col min="10253" max="10253" width="9.6640625" style="1194" customWidth="1"/>
    <col min="10254" max="10503" width="9" style="1194"/>
    <col min="10504" max="10504" width="12" style="1194" customWidth="1"/>
    <col min="10505" max="10505" width="13.109375" style="1194" customWidth="1"/>
    <col min="10506" max="10506" width="16" style="1194" customWidth="1"/>
    <col min="10507" max="10507" width="6.88671875" style="1194" customWidth="1"/>
    <col min="10508" max="10508" width="10.88671875" style="1194" customWidth="1"/>
    <col min="10509" max="10509" width="9.6640625" style="1194" customWidth="1"/>
    <col min="10510" max="10759" width="9" style="1194"/>
    <col min="10760" max="10760" width="12" style="1194" customWidth="1"/>
    <col min="10761" max="10761" width="13.109375" style="1194" customWidth="1"/>
    <col min="10762" max="10762" width="16" style="1194" customWidth="1"/>
    <col min="10763" max="10763" width="6.88671875" style="1194" customWidth="1"/>
    <col min="10764" max="10764" width="10.88671875" style="1194" customWidth="1"/>
    <col min="10765" max="10765" width="9.6640625" style="1194" customWidth="1"/>
    <col min="10766" max="11015" width="9" style="1194"/>
    <col min="11016" max="11016" width="12" style="1194" customWidth="1"/>
    <col min="11017" max="11017" width="13.109375" style="1194" customWidth="1"/>
    <col min="11018" max="11018" width="16" style="1194" customWidth="1"/>
    <col min="11019" max="11019" width="6.88671875" style="1194" customWidth="1"/>
    <col min="11020" max="11020" width="10.88671875" style="1194" customWidth="1"/>
    <col min="11021" max="11021" width="9.6640625" style="1194" customWidth="1"/>
    <col min="11022" max="11271" width="9" style="1194"/>
    <col min="11272" max="11272" width="12" style="1194" customWidth="1"/>
    <col min="11273" max="11273" width="13.109375" style="1194" customWidth="1"/>
    <col min="11274" max="11274" width="16" style="1194" customWidth="1"/>
    <col min="11275" max="11275" width="6.88671875" style="1194" customWidth="1"/>
    <col min="11276" max="11276" width="10.88671875" style="1194" customWidth="1"/>
    <col min="11277" max="11277" width="9.6640625" style="1194" customWidth="1"/>
    <col min="11278" max="11527" width="9" style="1194"/>
    <col min="11528" max="11528" width="12" style="1194" customWidth="1"/>
    <col min="11529" max="11529" width="13.109375" style="1194" customWidth="1"/>
    <col min="11530" max="11530" width="16" style="1194" customWidth="1"/>
    <col min="11531" max="11531" width="6.88671875" style="1194" customWidth="1"/>
    <col min="11532" max="11532" width="10.88671875" style="1194" customWidth="1"/>
    <col min="11533" max="11533" width="9.6640625" style="1194" customWidth="1"/>
    <col min="11534" max="11783" width="9" style="1194"/>
    <col min="11784" max="11784" width="12" style="1194" customWidth="1"/>
    <col min="11785" max="11785" width="13.109375" style="1194" customWidth="1"/>
    <col min="11786" max="11786" width="16" style="1194" customWidth="1"/>
    <col min="11787" max="11787" width="6.88671875" style="1194" customWidth="1"/>
    <col min="11788" max="11788" width="10.88671875" style="1194" customWidth="1"/>
    <col min="11789" max="11789" width="9.6640625" style="1194" customWidth="1"/>
    <col min="11790" max="12039" width="9" style="1194"/>
    <col min="12040" max="12040" width="12" style="1194" customWidth="1"/>
    <col min="12041" max="12041" width="13.109375" style="1194" customWidth="1"/>
    <col min="12042" max="12042" width="16" style="1194" customWidth="1"/>
    <col min="12043" max="12043" width="6.88671875" style="1194" customWidth="1"/>
    <col min="12044" max="12044" width="10.88671875" style="1194" customWidth="1"/>
    <col min="12045" max="12045" width="9.6640625" style="1194" customWidth="1"/>
    <col min="12046" max="12295" width="9" style="1194"/>
    <col min="12296" max="12296" width="12" style="1194" customWidth="1"/>
    <col min="12297" max="12297" width="13.109375" style="1194" customWidth="1"/>
    <col min="12298" max="12298" width="16" style="1194" customWidth="1"/>
    <col min="12299" max="12299" width="6.88671875" style="1194" customWidth="1"/>
    <col min="12300" max="12300" width="10.88671875" style="1194" customWidth="1"/>
    <col min="12301" max="12301" width="9.6640625" style="1194" customWidth="1"/>
    <col min="12302" max="12551" width="9" style="1194"/>
    <col min="12552" max="12552" width="12" style="1194" customWidth="1"/>
    <col min="12553" max="12553" width="13.109375" style="1194" customWidth="1"/>
    <col min="12554" max="12554" width="16" style="1194" customWidth="1"/>
    <col min="12555" max="12555" width="6.88671875" style="1194" customWidth="1"/>
    <col min="12556" max="12556" width="10.88671875" style="1194" customWidth="1"/>
    <col min="12557" max="12557" width="9.6640625" style="1194" customWidth="1"/>
    <col min="12558" max="12807" width="9" style="1194"/>
    <col min="12808" max="12808" width="12" style="1194" customWidth="1"/>
    <col min="12809" max="12809" width="13.109375" style="1194" customWidth="1"/>
    <col min="12810" max="12810" width="16" style="1194" customWidth="1"/>
    <col min="12811" max="12811" width="6.88671875" style="1194" customWidth="1"/>
    <col min="12812" max="12812" width="10.88671875" style="1194" customWidth="1"/>
    <col min="12813" max="12813" width="9.6640625" style="1194" customWidth="1"/>
    <col min="12814" max="13063" width="9" style="1194"/>
    <col min="13064" max="13064" width="12" style="1194" customWidth="1"/>
    <col min="13065" max="13065" width="13.109375" style="1194" customWidth="1"/>
    <col min="13066" max="13066" width="16" style="1194" customWidth="1"/>
    <col min="13067" max="13067" width="6.88671875" style="1194" customWidth="1"/>
    <col min="13068" max="13068" width="10.88671875" style="1194" customWidth="1"/>
    <col min="13069" max="13069" width="9.6640625" style="1194" customWidth="1"/>
    <col min="13070" max="13319" width="9" style="1194"/>
    <col min="13320" max="13320" width="12" style="1194" customWidth="1"/>
    <col min="13321" max="13321" width="13.109375" style="1194" customWidth="1"/>
    <col min="13322" max="13322" width="16" style="1194" customWidth="1"/>
    <col min="13323" max="13323" width="6.88671875" style="1194" customWidth="1"/>
    <col min="13324" max="13324" width="10.88671875" style="1194" customWidth="1"/>
    <col min="13325" max="13325" width="9.6640625" style="1194" customWidth="1"/>
    <col min="13326" max="13575" width="9" style="1194"/>
    <col min="13576" max="13576" width="12" style="1194" customWidth="1"/>
    <col min="13577" max="13577" width="13.109375" style="1194" customWidth="1"/>
    <col min="13578" max="13578" width="16" style="1194" customWidth="1"/>
    <col min="13579" max="13579" width="6.88671875" style="1194" customWidth="1"/>
    <col min="13580" max="13580" width="10.88671875" style="1194" customWidth="1"/>
    <col min="13581" max="13581" width="9.6640625" style="1194" customWidth="1"/>
    <col min="13582" max="13831" width="9" style="1194"/>
    <col min="13832" max="13832" width="12" style="1194" customWidth="1"/>
    <col min="13833" max="13833" width="13.109375" style="1194" customWidth="1"/>
    <col min="13834" max="13834" width="16" style="1194" customWidth="1"/>
    <col min="13835" max="13835" width="6.88671875" style="1194" customWidth="1"/>
    <col min="13836" max="13836" width="10.88671875" style="1194" customWidth="1"/>
    <col min="13837" max="13837" width="9.6640625" style="1194" customWidth="1"/>
    <col min="13838" max="14087" width="9" style="1194"/>
    <col min="14088" max="14088" width="12" style="1194" customWidth="1"/>
    <col min="14089" max="14089" width="13.109375" style="1194" customWidth="1"/>
    <col min="14090" max="14090" width="16" style="1194" customWidth="1"/>
    <col min="14091" max="14091" width="6.88671875" style="1194" customWidth="1"/>
    <col min="14092" max="14092" width="10.88671875" style="1194" customWidth="1"/>
    <col min="14093" max="14093" width="9.6640625" style="1194" customWidth="1"/>
    <col min="14094" max="14343" width="9" style="1194"/>
    <col min="14344" max="14344" width="12" style="1194" customWidth="1"/>
    <col min="14345" max="14345" width="13.109375" style="1194" customWidth="1"/>
    <col min="14346" max="14346" width="16" style="1194" customWidth="1"/>
    <col min="14347" max="14347" width="6.88671875" style="1194" customWidth="1"/>
    <col min="14348" max="14348" width="10.88671875" style="1194" customWidth="1"/>
    <col min="14349" max="14349" width="9.6640625" style="1194" customWidth="1"/>
    <col min="14350" max="14599" width="9" style="1194"/>
    <col min="14600" max="14600" width="12" style="1194" customWidth="1"/>
    <col min="14601" max="14601" width="13.109375" style="1194" customWidth="1"/>
    <col min="14602" max="14602" width="16" style="1194" customWidth="1"/>
    <col min="14603" max="14603" width="6.88671875" style="1194" customWidth="1"/>
    <col min="14604" max="14604" width="10.88671875" style="1194" customWidth="1"/>
    <col min="14605" max="14605" width="9.6640625" style="1194" customWidth="1"/>
    <col min="14606" max="14855" width="9" style="1194"/>
    <col min="14856" max="14856" width="12" style="1194" customWidth="1"/>
    <col min="14857" max="14857" width="13.109375" style="1194" customWidth="1"/>
    <col min="14858" max="14858" width="16" style="1194" customWidth="1"/>
    <col min="14859" max="14859" width="6.88671875" style="1194" customWidth="1"/>
    <col min="14860" max="14860" width="10.88671875" style="1194" customWidth="1"/>
    <col min="14861" max="14861" width="9.6640625" style="1194" customWidth="1"/>
    <col min="14862" max="15111" width="9" style="1194"/>
    <col min="15112" max="15112" width="12" style="1194" customWidth="1"/>
    <col min="15113" max="15113" width="13.109375" style="1194" customWidth="1"/>
    <col min="15114" max="15114" width="16" style="1194" customWidth="1"/>
    <col min="15115" max="15115" width="6.88671875" style="1194" customWidth="1"/>
    <col min="15116" max="15116" width="10.88671875" style="1194" customWidth="1"/>
    <col min="15117" max="15117" width="9.6640625" style="1194" customWidth="1"/>
    <col min="15118" max="15367" width="9" style="1194"/>
    <col min="15368" max="15368" width="12" style="1194" customWidth="1"/>
    <col min="15369" max="15369" width="13.109375" style="1194" customWidth="1"/>
    <col min="15370" max="15370" width="16" style="1194" customWidth="1"/>
    <col min="15371" max="15371" width="6.88671875" style="1194" customWidth="1"/>
    <col min="15372" max="15372" width="10.88671875" style="1194" customWidth="1"/>
    <col min="15373" max="15373" width="9.6640625" style="1194" customWidth="1"/>
    <col min="15374" max="15623" width="9" style="1194"/>
    <col min="15624" max="15624" width="12" style="1194" customWidth="1"/>
    <col min="15625" max="15625" width="13.109375" style="1194" customWidth="1"/>
    <col min="15626" max="15626" width="16" style="1194" customWidth="1"/>
    <col min="15627" max="15627" width="6.88671875" style="1194" customWidth="1"/>
    <col min="15628" max="15628" width="10.88671875" style="1194" customWidth="1"/>
    <col min="15629" max="15629" width="9.6640625" style="1194" customWidth="1"/>
    <col min="15630" max="15879" width="9" style="1194"/>
    <col min="15880" max="15880" width="12" style="1194" customWidth="1"/>
    <col min="15881" max="15881" width="13.109375" style="1194" customWidth="1"/>
    <col min="15882" max="15882" width="16" style="1194" customWidth="1"/>
    <col min="15883" max="15883" width="6.88671875" style="1194" customWidth="1"/>
    <col min="15884" max="15884" width="10.88671875" style="1194" customWidth="1"/>
    <col min="15885" max="15885" width="9.6640625" style="1194" customWidth="1"/>
    <col min="15886" max="16135" width="9" style="1194"/>
    <col min="16136" max="16136" width="12" style="1194" customWidth="1"/>
    <col min="16137" max="16137" width="13.109375" style="1194" customWidth="1"/>
    <col min="16138" max="16138" width="16" style="1194" customWidth="1"/>
    <col min="16139" max="16139" width="6.88671875" style="1194" customWidth="1"/>
    <col min="16140" max="16140" width="10.88671875" style="1194" customWidth="1"/>
    <col min="16141" max="16141" width="9.6640625" style="1194" customWidth="1"/>
    <col min="16142" max="16384" width="9" style="1194"/>
  </cols>
  <sheetData>
    <row r="1" spans="2:12" ht="27" customHeight="1">
      <c r="B1" s="1193" t="s">
        <v>1997</v>
      </c>
      <c r="E1" s="1195"/>
      <c r="F1" s="1195"/>
      <c r="G1" s="1195"/>
      <c r="H1" s="1195"/>
      <c r="I1" s="1195"/>
      <c r="J1" s="1195"/>
      <c r="K1" s="1195"/>
      <c r="L1" s="1195"/>
    </row>
    <row r="2" spans="2:12" ht="5.0999999999999996" customHeight="1">
      <c r="B2" s="1211"/>
      <c r="C2" s="1202"/>
      <c r="D2" s="1202"/>
      <c r="E2" s="1202"/>
      <c r="F2" s="1202"/>
      <c r="G2" s="1202"/>
      <c r="H2" s="1202"/>
      <c r="I2" s="1202"/>
      <c r="J2" s="1202"/>
      <c r="K2" s="1202"/>
      <c r="L2" s="1212"/>
    </row>
    <row r="3" spans="2:12" ht="20.100000000000001" customHeight="1">
      <c r="B3" s="1213"/>
      <c r="C3" s="1195"/>
      <c r="D3" s="1195"/>
      <c r="E3" s="1195"/>
      <c r="F3" s="1195"/>
      <c r="G3" s="1195"/>
      <c r="H3" s="1896"/>
      <c r="I3" s="4138">
        <v>45413</v>
      </c>
      <c r="J3" s="4138"/>
      <c r="K3" s="4138"/>
      <c r="L3" s="1897"/>
    </row>
    <row r="4" spans="2:12" ht="9.75" customHeight="1">
      <c r="B4" s="1213"/>
      <c r="C4" s="1195"/>
      <c r="D4" s="1195"/>
      <c r="E4" s="1195"/>
      <c r="F4" s="1195"/>
      <c r="G4" s="1195"/>
      <c r="H4" s="1195"/>
      <c r="I4" s="1195"/>
      <c r="J4" s="1195"/>
      <c r="K4" s="1195"/>
      <c r="L4" s="1214"/>
    </row>
    <row r="5" spans="2:12" ht="18" customHeight="1">
      <c r="B5" s="4490" t="str">
        <f>入力シート!C5</f>
        <v>久留米市長</v>
      </c>
      <c r="C5" s="4491"/>
      <c r="D5" s="4491"/>
      <c r="E5" s="1195" t="s">
        <v>1770</v>
      </c>
      <c r="F5" s="1195"/>
      <c r="G5" s="1195"/>
      <c r="H5" s="1195"/>
      <c r="I5" s="1195"/>
      <c r="J5" s="1195"/>
      <c r="K5" s="1195"/>
      <c r="L5" s="1214"/>
    </row>
    <row r="6" spans="2:12" ht="18" customHeight="1">
      <c r="B6" s="1227"/>
      <c r="C6" s="1226"/>
      <c r="D6" s="1226"/>
      <c r="E6" s="1195"/>
      <c r="F6" s="1195"/>
      <c r="G6" s="1195"/>
      <c r="H6" s="1195"/>
      <c r="I6" s="1195"/>
      <c r="J6" s="1195"/>
      <c r="K6" s="1195"/>
      <c r="L6" s="1214"/>
    </row>
    <row r="7" spans="2:12" ht="18" customHeight="1">
      <c r="B7" s="1213"/>
      <c r="C7" s="1195"/>
      <c r="D7" s="1195"/>
      <c r="E7" s="1196"/>
      <c r="F7" s="1196"/>
      <c r="G7" s="4488" t="s">
        <v>1984</v>
      </c>
      <c r="H7" s="4488"/>
      <c r="I7" s="1224" t="str">
        <f>入力シート!C25</f>
        <v>久留米市〇〇町１２３</v>
      </c>
      <c r="J7" s="1224"/>
      <c r="K7" s="1224"/>
      <c r="L7" s="1225"/>
    </row>
    <row r="8" spans="2:12" ht="18" customHeight="1">
      <c r="B8" s="1213"/>
      <c r="C8" s="1195"/>
      <c r="D8" s="1195"/>
      <c r="E8" s="1196"/>
      <c r="F8" s="1196"/>
      <c r="G8" s="4488" t="s">
        <v>1986</v>
      </c>
      <c r="H8" s="4488"/>
      <c r="I8" s="4489" t="str">
        <f>入力シート!C26</f>
        <v>(株）○○○○建設</v>
      </c>
      <c r="J8" s="4489"/>
      <c r="K8" s="4489"/>
      <c r="L8" s="4492"/>
    </row>
    <row r="9" spans="2:12" ht="18" customHeight="1">
      <c r="B9" s="1213"/>
      <c r="C9" s="1195"/>
      <c r="D9" s="1195"/>
      <c r="E9" s="1196"/>
      <c r="F9" s="1196"/>
      <c r="G9" s="4488" t="s">
        <v>1987</v>
      </c>
      <c r="H9" s="4488"/>
      <c r="I9" s="4489" t="str">
        <f>入力シート!C27</f>
        <v>代表取締役　久留米一郎</v>
      </c>
      <c r="J9" s="4489"/>
      <c r="K9" s="4489"/>
      <c r="L9" s="1215" t="s">
        <v>1348</v>
      </c>
    </row>
    <row r="10" spans="2:12" ht="18" customHeight="1">
      <c r="B10" s="1213"/>
      <c r="C10" s="1195"/>
      <c r="D10" s="1195"/>
      <c r="E10" s="1196"/>
      <c r="F10" s="1196"/>
      <c r="G10" s="4488"/>
      <c r="H10" s="4488"/>
      <c r="I10" s="4502"/>
      <c r="J10" s="4502"/>
      <c r="K10" s="4502"/>
      <c r="L10" s="4503"/>
    </row>
    <row r="11" spans="2:12" ht="12" customHeight="1">
      <c r="B11" s="1213"/>
      <c r="C11" s="1195"/>
      <c r="D11" s="1195"/>
      <c r="E11" s="1195"/>
      <c r="F11" s="1195"/>
      <c r="G11" s="1195"/>
      <c r="H11" s="1195"/>
      <c r="I11" s="1195"/>
      <c r="J11" s="1195"/>
      <c r="K11" s="1195"/>
      <c r="L11" s="1214"/>
    </row>
    <row r="12" spans="2:12" ht="25.35" customHeight="1">
      <c r="B12" s="4499" t="s">
        <v>1996</v>
      </c>
      <c r="C12" s="4500"/>
      <c r="D12" s="4500"/>
      <c r="E12" s="4500"/>
      <c r="F12" s="4500"/>
      <c r="G12" s="4500"/>
      <c r="H12" s="4500"/>
      <c r="I12" s="4500"/>
      <c r="J12" s="4500"/>
      <c r="K12" s="4500"/>
      <c r="L12" s="4501"/>
    </row>
    <row r="13" spans="2:12" ht="12" customHeight="1">
      <c r="B13" s="1216"/>
      <c r="C13" s="1197"/>
      <c r="D13" s="1197"/>
      <c r="E13" s="1197"/>
      <c r="F13" s="1197"/>
      <c r="G13" s="1197"/>
      <c r="H13" s="1197"/>
      <c r="I13" s="1197"/>
      <c r="J13" s="1197"/>
      <c r="K13" s="1197"/>
      <c r="L13" s="1217"/>
    </row>
    <row r="14" spans="2:12" ht="20.100000000000001" customHeight="1">
      <c r="B14" s="1218" t="s">
        <v>1998</v>
      </c>
      <c r="C14" s="1195"/>
      <c r="D14" s="1195"/>
      <c r="E14" s="1195"/>
      <c r="F14" s="1195"/>
      <c r="G14" s="1195"/>
      <c r="H14" s="1195"/>
      <c r="I14" s="1195"/>
      <c r="J14" s="1195"/>
      <c r="K14" s="1195"/>
      <c r="L14" s="1214"/>
    </row>
    <row r="15" spans="2:12" ht="5.0999999999999996" customHeight="1">
      <c r="B15" s="1213"/>
      <c r="C15" s="1195"/>
      <c r="D15" s="1195"/>
      <c r="E15" s="1195"/>
      <c r="F15" s="1195"/>
      <c r="G15" s="1195"/>
      <c r="H15" s="1195"/>
      <c r="I15" s="1195"/>
      <c r="J15" s="1195"/>
      <c r="K15" s="1195"/>
      <c r="L15" s="1214"/>
    </row>
    <row r="16" spans="2:12" ht="22.35" customHeight="1">
      <c r="B16" s="4508" t="s">
        <v>2014</v>
      </c>
      <c r="C16" s="4509"/>
      <c r="D16" s="4516" t="str">
        <f>入力シート!C10</f>
        <v>○○校区道路改良工事</v>
      </c>
      <c r="E16" s="4517"/>
      <c r="F16" s="4517"/>
      <c r="G16" s="4517"/>
      <c r="H16" s="4517"/>
      <c r="I16" s="4517"/>
      <c r="J16" s="4517"/>
      <c r="K16" s="4517"/>
      <c r="L16" s="4518"/>
    </row>
    <row r="17" spans="2:17" ht="22.35" customHeight="1">
      <c r="B17" s="4508" t="s">
        <v>2015</v>
      </c>
      <c r="C17" s="4509"/>
      <c r="D17" s="4516" t="str">
        <f>入力シート!C12</f>
        <v>久留米市○○町</v>
      </c>
      <c r="E17" s="4517"/>
      <c r="F17" s="4517"/>
      <c r="G17" s="4517"/>
      <c r="H17" s="4517"/>
      <c r="I17" s="4517"/>
      <c r="J17" s="4517"/>
      <c r="K17" s="4517"/>
      <c r="L17" s="4518"/>
    </row>
    <row r="18" spans="2:17" ht="22.35" customHeight="1">
      <c r="B18" s="4508" t="s">
        <v>2016</v>
      </c>
      <c r="C18" s="4509"/>
      <c r="D18" s="4512">
        <f>入力シート!C14</f>
        <v>45384</v>
      </c>
      <c r="E18" s="4513"/>
      <c r="F18" s="4513"/>
      <c r="G18" s="4513"/>
      <c r="H18" s="1198" t="s">
        <v>14</v>
      </c>
      <c r="I18" s="4510">
        <f>入力シート!C15</f>
        <v>45473</v>
      </c>
      <c r="J18" s="4510"/>
      <c r="K18" s="4510"/>
      <c r="L18" s="4511"/>
    </row>
    <row r="19" spans="2:17" ht="22.35" customHeight="1">
      <c r="B19" s="4508" t="s">
        <v>2017</v>
      </c>
      <c r="C19" s="4509"/>
      <c r="D19" s="4519" t="s">
        <v>2440</v>
      </c>
      <c r="E19" s="4520"/>
      <c r="F19" s="4520"/>
      <c r="G19" s="4520"/>
      <c r="H19" s="4520"/>
      <c r="I19" s="4520"/>
      <c r="J19" s="4520"/>
      <c r="K19" s="4520"/>
      <c r="L19" s="4521"/>
      <c r="O19" s="1199"/>
      <c r="P19" s="1199"/>
      <c r="Q19" s="1199"/>
    </row>
    <row r="20" spans="2:17" ht="30" customHeight="1">
      <c r="B20" s="4514" t="s">
        <v>2018</v>
      </c>
      <c r="C20" s="4515"/>
      <c r="D20" s="4507" t="s">
        <v>2000</v>
      </c>
      <c r="E20" s="4505"/>
      <c r="F20" s="4505"/>
      <c r="G20" s="4504" t="s">
        <v>2001</v>
      </c>
      <c r="H20" s="4505"/>
      <c r="I20" s="4506"/>
      <c r="J20" s="4505" t="s">
        <v>1999</v>
      </c>
      <c r="K20" s="4505"/>
      <c r="L20" s="4506"/>
      <c r="O20" s="1200"/>
      <c r="P20" s="1200"/>
      <c r="Q20" s="1200"/>
    </row>
    <row r="21" spans="2:17" ht="22.35" customHeight="1">
      <c r="B21" s="4522" t="s">
        <v>2012</v>
      </c>
      <c r="C21" s="4523"/>
      <c r="D21" s="4538"/>
      <c r="E21" s="4534"/>
      <c r="F21" s="1209" t="s">
        <v>1168</v>
      </c>
      <c r="G21" s="1201"/>
      <c r="H21" s="1209" t="s">
        <v>1168</v>
      </c>
      <c r="I21" s="1210" t="str">
        <f>IF(E21&gt;0,"（ "&amp;G21-E21&amp;" ）","（　　　　）")</f>
        <v>（　　　　）</v>
      </c>
      <c r="J21" s="4534"/>
      <c r="K21" s="4534"/>
      <c r="L21" s="1219" t="s">
        <v>1168</v>
      </c>
      <c r="O21" s="1200"/>
      <c r="P21" s="1200"/>
      <c r="Q21" s="1200"/>
    </row>
    <row r="22" spans="2:17" ht="22.35" customHeight="1">
      <c r="B22" s="4522" t="s">
        <v>2013</v>
      </c>
      <c r="C22" s="4523"/>
      <c r="D22" s="4538"/>
      <c r="E22" s="4534"/>
      <c r="F22" s="1209" t="s">
        <v>1168</v>
      </c>
      <c r="G22" s="1201"/>
      <c r="H22" s="1209" t="s">
        <v>1168</v>
      </c>
      <c r="I22" s="1210" t="str">
        <f t="shared" ref="I22:I32" si="0">IF(E22&gt;0,"（ "&amp;G22-E22&amp;" ）","（　　　　）")</f>
        <v>（　　　　）</v>
      </c>
      <c r="J22" s="4534"/>
      <c r="K22" s="4534"/>
      <c r="L22" s="1219" t="s">
        <v>1168</v>
      </c>
      <c r="O22" s="1200"/>
      <c r="P22" s="1200"/>
      <c r="Q22" s="1200"/>
    </row>
    <row r="23" spans="2:17" ht="22.35" customHeight="1">
      <c r="B23" s="4522" t="s">
        <v>2013</v>
      </c>
      <c r="C23" s="4523"/>
      <c r="D23" s="4538"/>
      <c r="E23" s="4534"/>
      <c r="F23" s="1209" t="s">
        <v>1168</v>
      </c>
      <c r="G23" s="1201"/>
      <c r="H23" s="1209" t="s">
        <v>1168</v>
      </c>
      <c r="I23" s="1210" t="str">
        <f t="shared" si="0"/>
        <v>（　　　　）</v>
      </c>
      <c r="J23" s="4534"/>
      <c r="K23" s="4534"/>
      <c r="L23" s="1219" t="s">
        <v>1168</v>
      </c>
      <c r="O23" s="1200"/>
      <c r="P23" s="1200"/>
      <c r="Q23" s="1200"/>
    </row>
    <row r="24" spans="2:17" ht="22.35" customHeight="1">
      <c r="B24" s="4522" t="s">
        <v>2013</v>
      </c>
      <c r="C24" s="4523"/>
      <c r="D24" s="4538"/>
      <c r="E24" s="4534"/>
      <c r="F24" s="1209" t="s">
        <v>1168</v>
      </c>
      <c r="G24" s="1201"/>
      <c r="H24" s="1209" t="s">
        <v>1168</v>
      </c>
      <c r="I24" s="1210" t="str">
        <f t="shared" si="0"/>
        <v>（　　　　）</v>
      </c>
      <c r="J24" s="4534"/>
      <c r="K24" s="4534"/>
      <c r="L24" s="1219" t="s">
        <v>1168</v>
      </c>
      <c r="O24" s="1200"/>
      <c r="P24" s="1200"/>
      <c r="Q24" s="1200"/>
    </row>
    <row r="25" spans="2:17" ht="22.35" customHeight="1">
      <c r="B25" s="4522" t="s">
        <v>2013</v>
      </c>
      <c r="C25" s="4523"/>
      <c r="D25" s="4538"/>
      <c r="E25" s="4534"/>
      <c r="F25" s="1209" t="s">
        <v>1168</v>
      </c>
      <c r="G25" s="1201"/>
      <c r="H25" s="1209" t="s">
        <v>1168</v>
      </c>
      <c r="I25" s="1210" t="str">
        <f t="shared" si="0"/>
        <v>（　　　　）</v>
      </c>
      <c r="J25" s="4534"/>
      <c r="K25" s="4534"/>
      <c r="L25" s="1219" t="s">
        <v>1168</v>
      </c>
      <c r="O25" s="1200"/>
      <c r="P25" s="1200"/>
      <c r="Q25" s="1200"/>
    </row>
    <row r="26" spans="2:17" ht="22.35" customHeight="1">
      <c r="B26" s="4522" t="s">
        <v>2013</v>
      </c>
      <c r="C26" s="4523"/>
      <c r="D26" s="4538"/>
      <c r="E26" s="4534"/>
      <c r="F26" s="1209" t="s">
        <v>1168</v>
      </c>
      <c r="G26" s="1201"/>
      <c r="H26" s="1209" t="s">
        <v>1168</v>
      </c>
      <c r="I26" s="1210" t="str">
        <f t="shared" si="0"/>
        <v>（　　　　）</v>
      </c>
      <c r="J26" s="4534"/>
      <c r="K26" s="4534"/>
      <c r="L26" s="1219" t="s">
        <v>1168</v>
      </c>
      <c r="O26" s="1200"/>
      <c r="P26" s="1200"/>
      <c r="Q26" s="1200"/>
    </row>
    <row r="27" spans="2:17" ht="22.35" customHeight="1">
      <c r="B27" s="4522" t="s">
        <v>2013</v>
      </c>
      <c r="C27" s="4523"/>
      <c r="D27" s="4538"/>
      <c r="E27" s="4534"/>
      <c r="F27" s="1209" t="s">
        <v>1168</v>
      </c>
      <c r="G27" s="1201"/>
      <c r="H27" s="1209" t="s">
        <v>1168</v>
      </c>
      <c r="I27" s="1210" t="str">
        <f t="shared" si="0"/>
        <v>（　　　　）</v>
      </c>
      <c r="J27" s="4534"/>
      <c r="K27" s="4534"/>
      <c r="L27" s="1219" t="s">
        <v>1168</v>
      </c>
      <c r="O27" s="1200"/>
      <c r="P27" s="1200"/>
      <c r="Q27" s="1200"/>
    </row>
    <row r="28" spans="2:17" ht="22.35" customHeight="1">
      <c r="B28" s="4522" t="s">
        <v>2013</v>
      </c>
      <c r="C28" s="4523"/>
      <c r="D28" s="4538"/>
      <c r="E28" s="4534"/>
      <c r="F28" s="1209" t="s">
        <v>1168</v>
      </c>
      <c r="G28" s="1201"/>
      <c r="H28" s="1209" t="s">
        <v>1168</v>
      </c>
      <c r="I28" s="1210" t="str">
        <f t="shared" si="0"/>
        <v>（　　　　）</v>
      </c>
      <c r="J28" s="4534"/>
      <c r="K28" s="4534"/>
      <c r="L28" s="1219" t="s">
        <v>1168</v>
      </c>
      <c r="O28" s="1200"/>
      <c r="P28" s="1200"/>
      <c r="Q28" s="1200"/>
    </row>
    <row r="29" spans="2:17" ht="22.35" customHeight="1">
      <c r="B29" s="4522" t="s">
        <v>2013</v>
      </c>
      <c r="C29" s="4523"/>
      <c r="D29" s="4538"/>
      <c r="E29" s="4534"/>
      <c r="F29" s="1209" t="s">
        <v>1168</v>
      </c>
      <c r="G29" s="1201"/>
      <c r="H29" s="1209" t="s">
        <v>1168</v>
      </c>
      <c r="I29" s="1210" t="str">
        <f t="shared" si="0"/>
        <v>（　　　　）</v>
      </c>
      <c r="J29" s="4534"/>
      <c r="K29" s="4534"/>
      <c r="L29" s="1219" t="s">
        <v>1168</v>
      </c>
      <c r="O29" s="1200"/>
      <c r="P29" s="1200"/>
      <c r="Q29" s="1200"/>
    </row>
    <row r="30" spans="2:17" ht="22.35" customHeight="1">
      <c r="B30" s="4522" t="s">
        <v>2013</v>
      </c>
      <c r="C30" s="4523"/>
      <c r="D30" s="4538"/>
      <c r="E30" s="4534"/>
      <c r="F30" s="1209" t="s">
        <v>1168</v>
      </c>
      <c r="G30" s="1201"/>
      <c r="H30" s="1209" t="s">
        <v>1168</v>
      </c>
      <c r="I30" s="1210" t="str">
        <f t="shared" si="0"/>
        <v>（　　　　）</v>
      </c>
      <c r="J30" s="4534"/>
      <c r="K30" s="4534"/>
      <c r="L30" s="1219" t="s">
        <v>1168</v>
      </c>
      <c r="O30" s="1200"/>
      <c r="P30" s="1200"/>
      <c r="Q30" s="1200"/>
    </row>
    <row r="31" spans="2:17" ht="22.35" customHeight="1">
      <c r="B31" s="4522" t="s">
        <v>2013</v>
      </c>
      <c r="C31" s="4523"/>
      <c r="D31" s="4538"/>
      <c r="E31" s="4534"/>
      <c r="F31" s="1209" t="s">
        <v>1168</v>
      </c>
      <c r="G31" s="1201"/>
      <c r="H31" s="1209" t="s">
        <v>1168</v>
      </c>
      <c r="I31" s="1210" t="str">
        <f t="shared" si="0"/>
        <v>（　　　　）</v>
      </c>
      <c r="J31" s="4534"/>
      <c r="K31" s="4534"/>
      <c r="L31" s="1219" t="s">
        <v>1168</v>
      </c>
      <c r="O31" s="1200"/>
      <c r="P31" s="1200"/>
      <c r="Q31" s="1200"/>
    </row>
    <row r="32" spans="2:17" ht="22.35" customHeight="1" thickBot="1">
      <c r="B32" s="4532" t="s">
        <v>2013</v>
      </c>
      <c r="C32" s="4533"/>
      <c r="D32" s="4540"/>
      <c r="E32" s="4539"/>
      <c r="F32" s="1220" t="s">
        <v>1168</v>
      </c>
      <c r="G32" s="1221"/>
      <c r="H32" s="1220" t="s">
        <v>1168</v>
      </c>
      <c r="I32" s="1222" t="str">
        <f t="shared" si="0"/>
        <v>（　　　　）</v>
      </c>
      <c r="J32" s="4539"/>
      <c r="K32" s="4539"/>
      <c r="L32" s="1223" t="s">
        <v>1168</v>
      </c>
      <c r="O32" s="1200"/>
      <c r="P32" s="1200"/>
      <c r="Q32" s="1200"/>
    </row>
    <row r="33" spans="2:17" ht="25.35" customHeight="1" thickBot="1">
      <c r="B33" s="4524" t="s">
        <v>2002</v>
      </c>
      <c r="C33" s="4525"/>
      <c r="D33" s="4525"/>
      <c r="E33" s="4525"/>
      <c r="F33" s="4525"/>
      <c r="G33" s="4525"/>
      <c r="H33" s="4525"/>
      <c r="I33" s="4525"/>
      <c r="J33" s="4525"/>
      <c r="K33" s="4525"/>
      <c r="L33" s="4526"/>
      <c r="O33" s="1200"/>
      <c r="P33" s="1200"/>
      <c r="Q33" s="1200"/>
    </row>
    <row r="34" spans="2:17" ht="25.35" customHeight="1">
      <c r="B34" s="4527" t="s">
        <v>2003</v>
      </c>
      <c r="C34" s="4528"/>
      <c r="D34" s="4528"/>
      <c r="E34" s="4528"/>
      <c r="F34" s="4528"/>
      <c r="G34" s="4528"/>
      <c r="H34" s="4528"/>
      <c r="I34" s="4528"/>
      <c r="J34" s="4528"/>
      <c r="K34" s="4528"/>
      <c r="L34" s="4529"/>
      <c r="O34" s="1200"/>
      <c r="P34" s="1200"/>
      <c r="Q34" s="1200"/>
    </row>
    <row r="35" spans="2:17" ht="15" customHeight="1">
      <c r="B35" s="4527" t="s">
        <v>2004</v>
      </c>
      <c r="C35" s="4528"/>
      <c r="D35" s="4528"/>
      <c r="E35" s="4528"/>
      <c r="F35" s="4528"/>
      <c r="G35" s="4528"/>
      <c r="H35" s="4530" t="s">
        <v>2009</v>
      </c>
      <c r="I35" s="4530"/>
      <c r="J35" s="4530" t="s">
        <v>2005</v>
      </c>
      <c r="K35" s="4530"/>
      <c r="L35" s="4531"/>
      <c r="O35" s="1200"/>
      <c r="P35" s="1200"/>
      <c r="Q35" s="1200"/>
    </row>
    <row r="36" spans="2:17" ht="15" customHeight="1">
      <c r="B36" s="4527"/>
      <c r="C36" s="4528"/>
      <c r="D36" s="4528"/>
      <c r="E36" s="4528"/>
      <c r="F36" s="4528"/>
      <c r="G36" s="4528"/>
      <c r="H36" s="4530" t="s">
        <v>2010</v>
      </c>
      <c r="I36" s="4530"/>
      <c r="J36" s="4530"/>
      <c r="K36" s="4530"/>
      <c r="L36" s="4531"/>
      <c r="O36" s="1200"/>
      <c r="P36" s="1200"/>
      <c r="Q36" s="1200"/>
    </row>
    <row r="37" spans="2:17" ht="25.35" customHeight="1">
      <c r="B37" s="4527" t="s">
        <v>2006</v>
      </c>
      <c r="C37" s="4528"/>
      <c r="D37" s="4528"/>
      <c r="E37" s="4528"/>
      <c r="F37" s="4528"/>
      <c r="G37" s="1203"/>
      <c r="H37" s="1204"/>
      <c r="I37" s="1204"/>
      <c r="J37" s="1203"/>
      <c r="K37" s="1203"/>
      <c r="L37" s="1205"/>
      <c r="O37" s="1200"/>
      <c r="P37" s="1200"/>
      <c r="Q37" s="1200"/>
    </row>
    <row r="38" spans="2:17" ht="25.35" customHeight="1">
      <c r="B38" s="4535" t="s">
        <v>2007</v>
      </c>
      <c r="C38" s="4530"/>
      <c r="D38" s="1204" t="s">
        <v>686</v>
      </c>
      <c r="E38" s="1203"/>
      <c r="F38" s="1203"/>
      <c r="G38" s="1203"/>
      <c r="H38" s="1204" t="s">
        <v>1083</v>
      </c>
      <c r="I38" s="1204"/>
      <c r="J38" s="1203"/>
      <c r="K38" s="1203"/>
      <c r="L38" s="1205"/>
      <c r="O38" s="1200"/>
      <c r="P38" s="1200"/>
      <c r="Q38" s="1200"/>
    </row>
    <row r="39" spans="2:17" ht="25.35" customHeight="1">
      <c r="B39" s="4535" t="s">
        <v>2008</v>
      </c>
      <c r="C39" s="4530"/>
      <c r="D39" s="1204" t="s">
        <v>686</v>
      </c>
      <c r="E39" s="1203"/>
      <c r="F39" s="1203"/>
      <c r="G39" s="1203"/>
      <c r="H39" s="1204" t="s">
        <v>1083</v>
      </c>
      <c r="I39" s="1204"/>
      <c r="J39" s="1203"/>
      <c r="K39" s="1203"/>
      <c r="L39" s="1205"/>
      <c r="O39" s="1200"/>
      <c r="P39" s="1200"/>
      <c r="Q39" s="1200"/>
    </row>
    <row r="40" spans="2:17" ht="25.35" customHeight="1">
      <c r="B40" s="4535" t="s">
        <v>2011</v>
      </c>
      <c r="C40" s="4530"/>
      <c r="D40" s="1204" t="s">
        <v>686</v>
      </c>
      <c r="E40" s="1203"/>
      <c r="F40" s="1203"/>
      <c r="G40" s="1203"/>
      <c r="H40" s="1204" t="s">
        <v>1083</v>
      </c>
      <c r="I40" s="1204"/>
      <c r="J40" s="1203"/>
      <c r="K40" s="1203"/>
      <c r="L40" s="1205"/>
      <c r="O40" s="1200"/>
      <c r="P40" s="1200"/>
      <c r="Q40" s="1200"/>
    </row>
    <row r="41" spans="2:17" ht="5.0999999999999996" customHeight="1" thickBot="1">
      <c r="B41" s="4536"/>
      <c r="C41" s="4537"/>
      <c r="D41" s="1206"/>
      <c r="E41" s="1207"/>
      <c r="F41" s="1207"/>
      <c r="G41" s="1207"/>
      <c r="H41" s="1206"/>
      <c r="I41" s="1206"/>
      <c r="J41" s="1207"/>
      <c r="K41" s="1207"/>
      <c r="L41" s="1208"/>
      <c r="O41" s="1200"/>
      <c r="P41" s="1200"/>
      <c r="Q41" s="1200"/>
    </row>
    <row r="42" spans="2:17" ht="20.100000000000001" customHeight="1">
      <c r="B42" s="1195"/>
      <c r="C42" s="1195"/>
      <c r="D42" s="1195"/>
      <c r="E42" s="1195"/>
      <c r="F42" s="1195"/>
      <c r="G42" s="1195"/>
      <c r="H42" s="1195"/>
      <c r="I42" s="1195"/>
      <c r="J42" s="1195"/>
      <c r="K42" s="1195"/>
      <c r="L42" s="1195"/>
      <c r="M42" s="1195"/>
    </row>
    <row r="43" spans="2:17" ht="20.100000000000001" customHeight="1">
      <c r="B43" s="1195"/>
      <c r="C43" s="1195"/>
      <c r="D43" s="1195"/>
      <c r="E43" s="1195"/>
      <c r="F43" s="1195"/>
      <c r="G43" s="1195"/>
      <c r="H43" s="1195"/>
      <c r="I43" s="1195"/>
      <c r="J43" s="1195"/>
      <c r="K43" s="1195"/>
      <c r="L43" s="1195"/>
      <c r="M43" s="1195"/>
    </row>
    <row r="44" spans="2:17">
      <c r="B44" s="1195"/>
      <c r="C44" s="1195"/>
      <c r="D44" s="1195"/>
      <c r="E44" s="1195"/>
      <c r="F44" s="1195"/>
      <c r="G44" s="1195"/>
      <c r="H44" s="1195"/>
      <c r="I44" s="1195"/>
      <c r="J44" s="1195"/>
      <c r="K44" s="1195"/>
    </row>
  </sheetData>
  <mergeCells count="70">
    <mergeCell ref="D21:E21"/>
    <mergeCell ref="D22:E22"/>
    <mergeCell ref="D23:E23"/>
    <mergeCell ref="D24:E24"/>
    <mergeCell ref="D25:E25"/>
    <mergeCell ref="B30:C30"/>
    <mergeCell ref="B31:C31"/>
    <mergeCell ref="J30:K30"/>
    <mergeCell ref="J31:K31"/>
    <mergeCell ref="J32:K32"/>
    <mergeCell ref="D30:E30"/>
    <mergeCell ref="D31:E31"/>
    <mergeCell ref="D32:E32"/>
    <mergeCell ref="J27:K27"/>
    <mergeCell ref="J28:K28"/>
    <mergeCell ref="J29:K29"/>
    <mergeCell ref="B26:C26"/>
    <mergeCell ref="B27:C27"/>
    <mergeCell ref="B28:C28"/>
    <mergeCell ref="B29:C29"/>
    <mergeCell ref="D26:E26"/>
    <mergeCell ref="D27:E27"/>
    <mergeCell ref="D28:E28"/>
    <mergeCell ref="D29:E29"/>
    <mergeCell ref="B37:F37"/>
    <mergeCell ref="B38:C38"/>
    <mergeCell ref="B39:C39"/>
    <mergeCell ref="B41:C41"/>
    <mergeCell ref="H35:I35"/>
    <mergeCell ref="H36:I36"/>
    <mergeCell ref="B40:C40"/>
    <mergeCell ref="B21:C21"/>
    <mergeCell ref="B33:L33"/>
    <mergeCell ref="B34:L34"/>
    <mergeCell ref="B35:G36"/>
    <mergeCell ref="J35:L36"/>
    <mergeCell ref="B22:C22"/>
    <mergeCell ref="B23:C23"/>
    <mergeCell ref="B24:C24"/>
    <mergeCell ref="B25:C25"/>
    <mergeCell ref="B32:C32"/>
    <mergeCell ref="J21:K21"/>
    <mergeCell ref="J22:K22"/>
    <mergeCell ref="J23:K23"/>
    <mergeCell ref="J24:K24"/>
    <mergeCell ref="J25:K25"/>
    <mergeCell ref="J26:K26"/>
    <mergeCell ref="I3:K3"/>
    <mergeCell ref="G20:I20"/>
    <mergeCell ref="D20:F20"/>
    <mergeCell ref="B16:C16"/>
    <mergeCell ref="B17:C17"/>
    <mergeCell ref="B18:C18"/>
    <mergeCell ref="B19:C19"/>
    <mergeCell ref="I18:L18"/>
    <mergeCell ref="D18:G18"/>
    <mergeCell ref="B20:C20"/>
    <mergeCell ref="J20:L20"/>
    <mergeCell ref="D17:L17"/>
    <mergeCell ref="D19:L19"/>
    <mergeCell ref="D16:L16"/>
    <mergeCell ref="G7:H7"/>
    <mergeCell ref="G10:H10"/>
    <mergeCell ref="B12:L12"/>
    <mergeCell ref="B5:D5"/>
    <mergeCell ref="I8:L8"/>
    <mergeCell ref="I9:K9"/>
    <mergeCell ref="I10:L10"/>
    <mergeCell ref="G8:H8"/>
    <mergeCell ref="G9:H9"/>
  </mergeCells>
  <phoneticPr fontId="14"/>
  <pageMargins left="0.55118110236220474" right="0.31496062992125984" top="0.62992125984251968" bottom="0.23622047244094491" header="0.19685039370078741" footer="0.19685039370078741"/>
  <pageSetup paperSize="9"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B46"/>
  <sheetViews>
    <sheetView view="pageBreakPreview" zoomScaleNormal="100" zoomScaleSheetLayoutView="100" workbookViewId="0"/>
  </sheetViews>
  <sheetFormatPr defaultRowHeight="13.2"/>
  <cols>
    <col min="1" max="1" width="2.6640625" style="1079" customWidth="1"/>
    <col min="2" max="28" width="3.6640625" style="1079" customWidth="1"/>
    <col min="29" max="66" width="2.6640625" style="1079" customWidth="1"/>
    <col min="67" max="256" width="8.88671875" style="1079"/>
    <col min="257" max="257" width="2.6640625" style="1079" customWidth="1"/>
    <col min="258" max="284" width="3.6640625" style="1079" customWidth="1"/>
    <col min="285" max="322" width="2.6640625" style="1079" customWidth="1"/>
    <col min="323" max="512" width="8.88671875" style="1079"/>
    <col min="513" max="513" width="2.6640625" style="1079" customWidth="1"/>
    <col min="514" max="540" width="3.6640625" style="1079" customWidth="1"/>
    <col min="541" max="578" width="2.6640625" style="1079" customWidth="1"/>
    <col min="579" max="768" width="8.88671875" style="1079"/>
    <col min="769" max="769" width="2.6640625" style="1079" customWidth="1"/>
    <col min="770" max="796" width="3.6640625" style="1079" customWidth="1"/>
    <col min="797" max="834" width="2.6640625" style="1079" customWidth="1"/>
    <col min="835" max="1024" width="8.88671875" style="1079"/>
    <col min="1025" max="1025" width="2.6640625" style="1079" customWidth="1"/>
    <col min="1026" max="1052" width="3.6640625" style="1079" customWidth="1"/>
    <col min="1053" max="1090" width="2.6640625" style="1079" customWidth="1"/>
    <col min="1091" max="1280" width="8.88671875" style="1079"/>
    <col min="1281" max="1281" width="2.6640625" style="1079" customWidth="1"/>
    <col min="1282" max="1308" width="3.6640625" style="1079" customWidth="1"/>
    <col min="1309" max="1346" width="2.6640625" style="1079" customWidth="1"/>
    <col min="1347" max="1536" width="8.88671875" style="1079"/>
    <col min="1537" max="1537" width="2.6640625" style="1079" customWidth="1"/>
    <col min="1538" max="1564" width="3.6640625" style="1079" customWidth="1"/>
    <col min="1565" max="1602" width="2.6640625" style="1079" customWidth="1"/>
    <col min="1603" max="1792" width="8.88671875" style="1079"/>
    <col min="1793" max="1793" width="2.6640625" style="1079" customWidth="1"/>
    <col min="1794" max="1820" width="3.6640625" style="1079" customWidth="1"/>
    <col min="1821" max="1858" width="2.6640625" style="1079" customWidth="1"/>
    <col min="1859" max="2048" width="8.88671875" style="1079"/>
    <col min="2049" max="2049" width="2.6640625" style="1079" customWidth="1"/>
    <col min="2050" max="2076" width="3.6640625" style="1079" customWidth="1"/>
    <col min="2077" max="2114" width="2.6640625" style="1079" customWidth="1"/>
    <col min="2115" max="2304" width="8.88671875" style="1079"/>
    <col min="2305" max="2305" width="2.6640625" style="1079" customWidth="1"/>
    <col min="2306" max="2332" width="3.6640625" style="1079" customWidth="1"/>
    <col min="2333" max="2370" width="2.6640625" style="1079" customWidth="1"/>
    <col min="2371" max="2560" width="8.88671875" style="1079"/>
    <col min="2561" max="2561" width="2.6640625" style="1079" customWidth="1"/>
    <col min="2562" max="2588" width="3.6640625" style="1079" customWidth="1"/>
    <col min="2589" max="2626" width="2.6640625" style="1079" customWidth="1"/>
    <col min="2627" max="2816" width="8.88671875" style="1079"/>
    <col min="2817" max="2817" width="2.6640625" style="1079" customWidth="1"/>
    <col min="2818" max="2844" width="3.6640625" style="1079" customWidth="1"/>
    <col min="2845" max="2882" width="2.6640625" style="1079" customWidth="1"/>
    <col min="2883" max="3072" width="8.88671875" style="1079"/>
    <col min="3073" max="3073" width="2.6640625" style="1079" customWidth="1"/>
    <col min="3074" max="3100" width="3.6640625" style="1079" customWidth="1"/>
    <col min="3101" max="3138" width="2.6640625" style="1079" customWidth="1"/>
    <col min="3139" max="3328" width="8.88671875" style="1079"/>
    <col min="3329" max="3329" width="2.6640625" style="1079" customWidth="1"/>
    <col min="3330" max="3356" width="3.6640625" style="1079" customWidth="1"/>
    <col min="3357" max="3394" width="2.6640625" style="1079" customWidth="1"/>
    <col min="3395" max="3584" width="8.88671875" style="1079"/>
    <col min="3585" max="3585" width="2.6640625" style="1079" customWidth="1"/>
    <col min="3586" max="3612" width="3.6640625" style="1079" customWidth="1"/>
    <col min="3613" max="3650" width="2.6640625" style="1079" customWidth="1"/>
    <col min="3651" max="3840" width="8.88671875" style="1079"/>
    <col min="3841" max="3841" width="2.6640625" style="1079" customWidth="1"/>
    <col min="3842" max="3868" width="3.6640625" style="1079" customWidth="1"/>
    <col min="3869" max="3906" width="2.6640625" style="1079" customWidth="1"/>
    <col min="3907" max="4096" width="8.88671875" style="1079"/>
    <col min="4097" max="4097" width="2.6640625" style="1079" customWidth="1"/>
    <col min="4098" max="4124" width="3.6640625" style="1079" customWidth="1"/>
    <col min="4125" max="4162" width="2.6640625" style="1079" customWidth="1"/>
    <col min="4163" max="4352" width="8.88671875" style="1079"/>
    <col min="4353" max="4353" width="2.6640625" style="1079" customWidth="1"/>
    <col min="4354" max="4380" width="3.6640625" style="1079" customWidth="1"/>
    <col min="4381" max="4418" width="2.6640625" style="1079" customWidth="1"/>
    <col min="4419" max="4608" width="8.88671875" style="1079"/>
    <col min="4609" max="4609" width="2.6640625" style="1079" customWidth="1"/>
    <col min="4610" max="4636" width="3.6640625" style="1079" customWidth="1"/>
    <col min="4637" max="4674" width="2.6640625" style="1079" customWidth="1"/>
    <col min="4675" max="4864" width="8.88671875" style="1079"/>
    <col min="4865" max="4865" width="2.6640625" style="1079" customWidth="1"/>
    <col min="4866" max="4892" width="3.6640625" style="1079" customWidth="1"/>
    <col min="4893" max="4930" width="2.6640625" style="1079" customWidth="1"/>
    <col min="4931" max="5120" width="8.88671875" style="1079"/>
    <col min="5121" max="5121" width="2.6640625" style="1079" customWidth="1"/>
    <col min="5122" max="5148" width="3.6640625" style="1079" customWidth="1"/>
    <col min="5149" max="5186" width="2.6640625" style="1079" customWidth="1"/>
    <col min="5187" max="5376" width="8.88671875" style="1079"/>
    <col min="5377" max="5377" width="2.6640625" style="1079" customWidth="1"/>
    <col min="5378" max="5404" width="3.6640625" style="1079" customWidth="1"/>
    <col min="5405" max="5442" width="2.6640625" style="1079" customWidth="1"/>
    <col min="5443" max="5632" width="8.88671875" style="1079"/>
    <col min="5633" max="5633" width="2.6640625" style="1079" customWidth="1"/>
    <col min="5634" max="5660" width="3.6640625" style="1079" customWidth="1"/>
    <col min="5661" max="5698" width="2.6640625" style="1079" customWidth="1"/>
    <col min="5699" max="5888" width="8.88671875" style="1079"/>
    <col min="5889" max="5889" width="2.6640625" style="1079" customWidth="1"/>
    <col min="5890" max="5916" width="3.6640625" style="1079" customWidth="1"/>
    <col min="5917" max="5954" width="2.6640625" style="1079" customWidth="1"/>
    <col min="5955" max="6144" width="8.88671875" style="1079"/>
    <col min="6145" max="6145" width="2.6640625" style="1079" customWidth="1"/>
    <col min="6146" max="6172" width="3.6640625" style="1079" customWidth="1"/>
    <col min="6173" max="6210" width="2.6640625" style="1079" customWidth="1"/>
    <col min="6211" max="6400" width="8.88671875" style="1079"/>
    <col min="6401" max="6401" width="2.6640625" style="1079" customWidth="1"/>
    <col min="6402" max="6428" width="3.6640625" style="1079" customWidth="1"/>
    <col min="6429" max="6466" width="2.6640625" style="1079" customWidth="1"/>
    <col min="6467" max="6656" width="8.88671875" style="1079"/>
    <col min="6657" max="6657" width="2.6640625" style="1079" customWidth="1"/>
    <col min="6658" max="6684" width="3.6640625" style="1079" customWidth="1"/>
    <col min="6685" max="6722" width="2.6640625" style="1079" customWidth="1"/>
    <col min="6723" max="6912" width="8.88671875" style="1079"/>
    <col min="6913" max="6913" width="2.6640625" style="1079" customWidth="1"/>
    <col min="6914" max="6940" width="3.6640625" style="1079" customWidth="1"/>
    <col min="6941" max="6978" width="2.6640625" style="1079" customWidth="1"/>
    <col min="6979" max="7168" width="8.88671875" style="1079"/>
    <col min="7169" max="7169" width="2.6640625" style="1079" customWidth="1"/>
    <col min="7170" max="7196" width="3.6640625" style="1079" customWidth="1"/>
    <col min="7197" max="7234" width="2.6640625" style="1079" customWidth="1"/>
    <col min="7235" max="7424" width="8.88671875" style="1079"/>
    <col min="7425" max="7425" width="2.6640625" style="1079" customWidth="1"/>
    <col min="7426" max="7452" width="3.6640625" style="1079" customWidth="1"/>
    <col min="7453" max="7490" width="2.6640625" style="1079" customWidth="1"/>
    <col min="7491" max="7680" width="8.88671875" style="1079"/>
    <col min="7681" max="7681" width="2.6640625" style="1079" customWidth="1"/>
    <col min="7682" max="7708" width="3.6640625" style="1079" customWidth="1"/>
    <col min="7709" max="7746" width="2.6640625" style="1079" customWidth="1"/>
    <col min="7747" max="7936" width="8.88671875" style="1079"/>
    <col min="7937" max="7937" width="2.6640625" style="1079" customWidth="1"/>
    <col min="7938" max="7964" width="3.6640625" style="1079" customWidth="1"/>
    <col min="7965" max="8002" width="2.6640625" style="1079" customWidth="1"/>
    <col min="8003" max="8192" width="8.88671875" style="1079"/>
    <col min="8193" max="8193" width="2.6640625" style="1079" customWidth="1"/>
    <col min="8194" max="8220" width="3.6640625" style="1079" customWidth="1"/>
    <col min="8221" max="8258" width="2.6640625" style="1079" customWidth="1"/>
    <col min="8259" max="8448" width="8.88671875" style="1079"/>
    <col min="8449" max="8449" width="2.6640625" style="1079" customWidth="1"/>
    <col min="8450" max="8476" width="3.6640625" style="1079" customWidth="1"/>
    <col min="8477" max="8514" width="2.6640625" style="1079" customWidth="1"/>
    <col min="8515" max="8704" width="8.88671875" style="1079"/>
    <col min="8705" max="8705" width="2.6640625" style="1079" customWidth="1"/>
    <col min="8706" max="8732" width="3.6640625" style="1079" customWidth="1"/>
    <col min="8733" max="8770" width="2.6640625" style="1079" customWidth="1"/>
    <col min="8771" max="8960" width="8.88671875" style="1079"/>
    <col min="8961" max="8961" width="2.6640625" style="1079" customWidth="1"/>
    <col min="8962" max="8988" width="3.6640625" style="1079" customWidth="1"/>
    <col min="8989" max="9026" width="2.6640625" style="1079" customWidth="1"/>
    <col min="9027" max="9216" width="8.88671875" style="1079"/>
    <col min="9217" max="9217" width="2.6640625" style="1079" customWidth="1"/>
    <col min="9218" max="9244" width="3.6640625" style="1079" customWidth="1"/>
    <col min="9245" max="9282" width="2.6640625" style="1079" customWidth="1"/>
    <col min="9283" max="9472" width="8.88671875" style="1079"/>
    <col min="9473" max="9473" width="2.6640625" style="1079" customWidth="1"/>
    <col min="9474" max="9500" width="3.6640625" style="1079" customWidth="1"/>
    <col min="9501" max="9538" width="2.6640625" style="1079" customWidth="1"/>
    <col min="9539" max="9728" width="8.88671875" style="1079"/>
    <col min="9729" max="9729" width="2.6640625" style="1079" customWidth="1"/>
    <col min="9730" max="9756" width="3.6640625" style="1079" customWidth="1"/>
    <col min="9757" max="9794" width="2.6640625" style="1079" customWidth="1"/>
    <col min="9795" max="9984" width="8.88671875" style="1079"/>
    <col min="9985" max="9985" width="2.6640625" style="1079" customWidth="1"/>
    <col min="9986" max="10012" width="3.6640625" style="1079" customWidth="1"/>
    <col min="10013" max="10050" width="2.6640625" style="1079" customWidth="1"/>
    <col min="10051" max="10240" width="8.88671875" style="1079"/>
    <col min="10241" max="10241" width="2.6640625" style="1079" customWidth="1"/>
    <col min="10242" max="10268" width="3.6640625" style="1079" customWidth="1"/>
    <col min="10269" max="10306" width="2.6640625" style="1079" customWidth="1"/>
    <col min="10307" max="10496" width="8.88671875" style="1079"/>
    <col min="10497" max="10497" width="2.6640625" style="1079" customWidth="1"/>
    <col min="10498" max="10524" width="3.6640625" style="1079" customWidth="1"/>
    <col min="10525" max="10562" width="2.6640625" style="1079" customWidth="1"/>
    <col min="10563" max="10752" width="8.88671875" style="1079"/>
    <col min="10753" max="10753" width="2.6640625" style="1079" customWidth="1"/>
    <col min="10754" max="10780" width="3.6640625" style="1079" customWidth="1"/>
    <col min="10781" max="10818" width="2.6640625" style="1079" customWidth="1"/>
    <col min="10819" max="11008" width="8.88671875" style="1079"/>
    <col min="11009" max="11009" width="2.6640625" style="1079" customWidth="1"/>
    <col min="11010" max="11036" width="3.6640625" style="1079" customWidth="1"/>
    <col min="11037" max="11074" width="2.6640625" style="1079" customWidth="1"/>
    <col min="11075" max="11264" width="8.88671875" style="1079"/>
    <col min="11265" max="11265" width="2.6640625" style="1079" customWidth="1"/>
    <col min="11266" max="11292" width="3.6640625" style="1079" customWidth="1"/>
    <col min="11293" max="11330" width="2.6640625" style="1079" customWidth="1"/>
    <col min="11331" max="11520" width="8.88671875" style="1079"/>
    <col min="11521" max="11521" width="2.6640625" style="1079" customWidth="1"/>
    <col min="11522" max="11548" width="3.6640625" style="1079" customWidth="1"/>
    <col min="11549" max="11586" width="2.6640625" style="1079" customWidth="1"/>
    <col min="11587" max="11776" width="8.88671875" style="1079"/>
    <col min="11777" max="11777" width="2.6640625" style="1079" customWidth="1"/>
    <col min="11778" max="11804" width="3.6640625" style="1079" customWidth="1"/>
    <col min="11805" max="11842" width="2.6640625" style="1079" customWidth="1"/>
    <col min="11843" max="12032" width="8.88671875" style="1079"/>
    <col min="12033" max="12033" width="2.6640625" style="1079" customWidth="1"/>
    <col min="12034" max="12060" width="3.6640625" style="1079" customWidth="1"/>
    <col min="12061" max="12098" width="2.6640625" style="1079" customWidth="1"/>
    <col min="12099" max="12288" width="8.88671875" style="1079"/>
    <col min="12289" max="12289" width="2.6640625" style="1079" customWidth="1"/>
    <col min="12290" max="12316" width="3.6640625" style="1079" customWidth="1"/>
    <col min="12317" max="12354" width="2.6640625" style="1079" customWidth="1"/>
    <col min="12355" max="12544" width="8.88671875" style="1079"/>
    <col min="12545" max="12545" width="2.6640625" style="1079" customWidth="1"/>
    <col min="12546" max="12572" width="3.6640625" style="1079" customWidth="1"/>
    <col min="12573" max="12610" width="2.6640625" style="1079" customWidth="1"/>
    <col min="12611" max="12800" width="8.88671875" style="1079"/>
    <col min="12801" max="12801" width="2.6640625" style="1079" customWidth="1"/>
    <col min="12802" max="12828" width="3.6640625" style="1079" customWidth="1"/>
    <col min="12829" max="12866" width="2.6640625" style="1079" customWidth="1"/>
    <col min="12867" max="13056" width="8.88671875" style="1079"/>
    <col min="13057" max="13057" width="2.6640625" style="1079" customWidth="1"/>
    <col min="13058" max="13084" width="3.6640625" style="1079" customWidth="1"/>
    <col min="13085" max="13122" width="2.6640625" style="1079" customWidth="1"/>
    <col min="13123" max="13312" width="8.88671875" style="1079"/>
    <col min="13313" max="13313" width="2.6640625" style="1079" customWidth="1"/>
    <col min="13314" max="13340" width="3.6640625" style="1079" customWidth="1"/>
    <col min="13341" max="13378" width="2.6640625" style="1079" customWidth="1"/>
    <col min="13379" max="13568" width="8.88671875" style="1079"/>
    <col min="13569" max="13569" width="2.6640625" style="1079" customWidth="1"/>
    <col min="13570" max="13596" width="3.6640625" style="1079" customWidth="1"/>
    <col min="13597" max="13634" width="2.6640625" style="1079" customWidth="1"/>
    <col min="13635" max="13824" width="8.88671875" style="1079"/>
    <col min="13825" max="13825" width="2.6640625" style="1079" customWidth="1"/>
    <col min="13826" max="13852" width="3.6640625" style="1079" customWidth="1"/>
    <col min="13853" max="13890" width="2.6640625" style="1079" customWidth="1"/>
    <col min="13891" max="14080" width="8.88671875" style="1079"/>
    <col min="14081" max="14081" width="2.6640625" style="1079" customWidth="1"/>
    <col min="14082" max="14108" width="3.6640625" style="1079" customWidth="1"/>
    <col min="14109" max="14146" width="2.6640625" style="1079" customWidth="1"/>
    <col min="14147" max="14336" width="8.88671875" style="1079"/>
    <col min="14337" max="14337" width="2.6640625" style="1079" customWidth="1"/>
    <col min="14338" max="14364" width="3.6640625" style="1079" customWidth="1"/>
    <col min="14365" max="14402" width="2.6640625" style="1079" customWidth="1"/>
    <col min="14403" max="14592" width="8.88671875" style="1079"/>
    <col min="14593" max="14593" width="2.6640625" style="1079" customWidth="1"/>
    <col min="14594" max="14620" width="3.6640625" style="1079" customWidth="1"/>
    <col min="14621" max="14658" width="2.6640625" style="1079" customWidth="1"/>
    <col min="14659" max="14848" width="8.88671875" style="1079"/>
    <col min="14849" max="14849" width="2.6640625" style="1079" customWidth="1"/>
    <col min="14850" max="14876" width="3.6640625" style="1079" customWidth="1"/>
    <col min="14877" max="14914" width="2.6640625" style="1079" customWidth="1"/>
    <col min="14915" max="15104" width="8.88671875" style="1079"/>
    <col min="15105" max="15105" width="2.6640625" style="1079" customWidth="1"/>
    <col min="15106" max="15132" width="3.6640625" style="1079" customWidth="1"/>
    <col min="15133" max="15170" width="2.6640625" style="1079" customWidth="1"/>
    <col min="15171" max="15360" width="8.88671875" style="1079"/>
    <col min="15361" max="15361" width="2.6640625" style="1079" customWidth="1"/>
    <col min="15362" max="15388" width="3.6640625" style="1079" customWidth="1"/>
    <col min="15389" max="15426" width="2.6640625" style="1079" customWidth="1"/>
    <col min="15427" max="15616" width="8.88671875" style="1079"/>
    <col min="15617" max="15617" width="2.6640625" style="1079" customWidth="1"/>
    <col min="15618" max="15644" width="3.6640625" style="1079" customWidth="1"/>
    <col min="15645" max="15682" width="2.6640625" style="1079" customWidth="1"/>
    <col min="15683" max="15872" width="8.88671875" style="1079"/>
    <col min="15873" max="15873" width="2.6640625" style="1079" customWidth="1"/>
    <col min="15874" max="15900" width="3.6640625" style="1079" customWidth="1"/>
    <col min="15901" max="15938" width="2.6640625" style="1079" customWidth="1"/>
    <col min="15939" max="16128" width="8.88671875" style="1079"/>
    <col min="16129" max="16129" width="2.6640625" style="1079" customWidth="1"/>
    <col min="16130" max="16156" width="3.6640625" style="1079" customWidth="1"/>
    <col min="16157" max="16194" width="2.6640625" style="1079" customWidth="1"/>
    <col min="16195" max="16384" width="8.88671875" style="1079"/>
  </cols>
  <sheetData>
    <row r="1" spans="1:28" ht="13.5" customHeight="1" thickBot="1">
      <c r="A1" s="979"/>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row>
    <row r="2" spans="1:28" ht="21" customHeight="1" thickBot="1">
      <c r="A2" s="980"/>
      <c r="B2" s="981"/>
      <c r="C2" s="982"/>
      <c r="D2" s="982"/>
      <c r="E2" s="982"/>
      <c r="F2" s="982"/>
      <c r="G2" s="982"/>
      <c r="H2" s="982"/>
      <c r="I2" s="982"/>
      <c r="J2" s="982"/>
      <c r="K2" s="982"/>
      <c r="L2" s="2639" t="s">
        <v>1774</v>
      </c>
      <c r="M2" s="2639"/>
      <c r="N2" s="2639"/>
      <c r="O2" s="2639"/>
      <c r="P2" s="2639"/>
      <c r="Q2" s="2639"/>
      <c r="R2" s="983"/>
      <c r="S2" s="983"/>
      <c r="T2" s="983"/>
      <c r="U2" s="982"/>
      <c r="V2" s="982"/>
      <c r="W2" s="982"/>
      <c r="X2" s="982"/>
      <c r="Y2" s="982"/>
      <c r="Z2" s="982"/>
      <c r="AA2" s="982"/>
      <c r="AB2" s="984"/>
    </row>
    <row r="3" spans="1:28" ht="21" customHeight="1">
      <c r="B3" s="985"/>
      <c r="C3" s="1075"/>
      <c r="D3" s="1075"/>
      <c r="E3" s="1075"/>
      <c r="F3" s="1075"/>
      <c r="G3" s="1075"/>
      <c r="H3" s="1075"/>
      <c r="I3" s="1075"/>
      <c r="J3" s="1075"/>
      <c r="K3" s="1075"/>
      <c r="L3" s="2640"/>
      <c r="M3" s="2640"/>
      <c r="N3" s="2640"/>
      <c r="O3" s="2640"/>
      <c r="P3" s="2640"/>
      <c r="Q3" s="2640"/>
      <c r="R3" s="1075"/>
      <c r="S3" s="1075"/>
      <c r="T3" s="1075"/>
      <c r="U3" s="1075"/>
      <c r="V3" s="1075"/>
      <c r="W3" s="1075"/>
      <c r="X3" s="1075" t="s">
        <v>1775</v>
      </c>
      <c r="Y3" s="2641" t="s">
        <v>1776</v>
      </c>
      <c r="Z3" s="2642"/>
      <c r="AA3" s="2643"/>
      <c r="AB3" s="987"/>
    </row>
    <row r="4" spans="1:28" ht="21" customHeight="1">
      <c r="B4" s="985"/>
      <c r="C4" s="2644" t="s">
        <v>1777</v>
      </c>
      <c r="D4" s="2466"/>
      <c r="E4" s="2645"/>
      <c r="F4" s="2646"/>
      <c r="G4" s="2647"/>
      <c r="H4" s="2650"/>
      <c r="I4" s="2651"/>
      <c r="J4" s="2650"/>
      <c r="K4" s="2654"/>
      <c r="L4" s="2650"/>
      <c r="M4" s="2656"/>
      <c r="N4" s="2658"/>
      <c r="O4" s="2659"/>
      <c r="P4" s="2656"/>
      <c r="Q4" s="2654"/>
      <c r="R4" s="2650"/>
      <c r="S4" s="2656"/>
      <c r="T4" s="2658"/>
      <c r="U4" s="2659"/>
      <c r="V4" s="2650"/>
      <c r="W4" s="2654"/>
      <c r="Y4" s="985"/>
      <c r="Z4" s="1075"/>
      <c r="AA4" s="987"/>
      <c r="AB4" s="987"/>
    </row>
    <row r="5" spans="1:28" ht="21" customHeight="1">
      <c r="B5" s="985"/>
      <c r="C5" s="2466"/>
      <c r="D5" s="2466"/>
      <c r="E5" s="2645"/>
      <c r="F5" s="2648"/>
      <c r="G5" s="2649"/>
      <c r="H5" s="2652"/>
      <c r="I5" s="2653"/>
      <c r="J5" s="2652"/>
      <c r="K5" s="2655"/>
      <c r="L5" s="2652"/>
      <c r="M5" s="2657"/>
      <c r="N5" s="2660"/>
      <c r="O5" s="2661"/>
      <c r="P5" s="2657"/>
      <c r="Q5" s="2655"/>
      <c r="R5" s="2652"/>
      <c r="S5" s="2657"/>
      <c r="T5" s="2660"/>
      <c r="U5" s="2661"/>
      <c r="V5" s="2652"/>
      <c r="W5" s="2655"/>
      <c r="Y5" s="985"/>
      <c r="Z5" s="1075"/>
      <c r="AA5" s="987"/>
      <c r="AB5" s="987"/>
    </row>
    <row r="6" spans="1:28" ht="21" customHeight="1" thickBot="1">
      <c r="B6" s="985"/>
      <c r="C6" s="1075"/>
      <c r="D6" s="1075"/>
      <c r="E6" s="1075"/>
      <c r="F6" s="2662" t="s">
        <v>1778</v>
      </c>
      <c r="G6" s="2662"/>
      <c r="H6" s="2662"/>
      <c r="I6" s="2662"/>
      <c r="J6" s="2662"/>
      <c r="K6" s="2662"/>
      <c r="L6" s="2662"/>
      <c r="M6" s="2662"/>
      <c r="N6" s="2662"/>
      <c r="O6" s="2662"/>
      <c r="P6" s="2662"/>
      <c r="Q6" s="2662"/>
      <c r="R6" s="2662"/>
      <c r="S6" s="2662"/>
      <c r="T6" s="2662"/>
      <c r="U6" s="2662"/>
      <c r="V6" s="2662"/>
      <c r="W6" s="2662"/>
      <c r="X6" s="1075"/>
      <c r="Y6" s="1077"/>
      <c r="Z6" s="1076"/>
      <c r="AA6" s="1078"/>
      <c r="AB6" s="987"/>
    </row>
    <row r="7" spans="1:28" ht="21" customHeight="1">
      <c r="B7" s="985"/>
      <c r="C7" s="1075"/>
      <c r="D7" s="1075"/>
      <c r="E7" s="1075"/>
      <c r="F7" s="1075"/>
      <c r="G7" s="1075"/>
      <c r="H7" s="1075"/>
      <c r="I7" s="1075"/>
      <c r="J7" s="1075"/>
      <c r="K7" s="1075"/>
      <c r="L7" s="1075"/>
      <c r="M7" s="1075"/>
      <c r="N7" s="1075"/>
      <c r="O7" s="1075"/>
      <c r="P7" s="1075"/>
      <c r="Q7" s="1075"/>
      <c r="R7" s="1075"/>
      <c r="S7" s="1075"/>
      <c r="T7" s="1075"/>
      <c r="U7" s="1075"/>
      <c r="V7" s="1075"/>
      <c r="W7" s="1075"/>
      <c r="X7" s="1075"/>
      <c r="Y7" s="1075"/>
      <c r="Z7" s="1075"/>
      <c r="AA7" s="1075"/>
      <c r="AB7" s="987"/>
    </row>
    <row r="8" spans="1:28" ht="21" customHeight="1">
      <c r="B8" s="985"/>
      <c r="C8" s="1075" t="s">
        <v>1779</v>
      </c>
      <c r="D8" s="1075"/>
      <c r="E8" s="1075"/>
      <c r="F8" s="1075"/>
      <c r="G8" s="1075"/>
      <c r="H8" s="1075"/>
      <c r="I8" s="1075"/>
      <c r="J8" s="1075"/>
      <c r="K8" s="1075"/>
      <c r="L8" s="1075"/>
      <c r="M8" s="1075"/>
      <c r="N8" s="1075"/>
      <c r="O8" s="1075"/>
      <c r="P8" s="1075"/>
      <c r="Q8" s="2663" t="s">
        <v>1780</v>
      </c>
      <c r="R8" s="2663"/>
      <c r="S8" s="2663"/>
      <c r="T8" s="2663"/>
      <c r="U8" s="2663"/>
      <c r="V8" s="2663"/>
      <c r="W8" s="2663"/>
      <c r="X8" s="2663"/>
      <c r="Y8" s="988"/>
      <c r="Z8" s="1075"/>
      <c r="AA8" s="1075"/>
      <c r="AB8" s="987"/>
    </row>
    <row r="9" spans="1:28" ht="21" customHeight="1">
      <c r="B9" s="98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987"/>
    </row>
    <row r="10" spans="1:28" ht="21" customHeight="1">
      <c r="B10" s="985"/>
      <c r="C10" s="1075" t="s">
        <v>1781</v>
      </c>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987"/>
    </row>
    <row r="11" spans="1:28" ht="21" customHeight="1">
      <c r="B11" s="985"/>
      <c r="C11" s="2664" t="s">
        <v>1782</v>
      </c>
      <c r="D11" s="2664"/>
      <c r="E11" s="2664"/>
      <c r="F11" s="2664"/>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987"/>
    </row>
    <row r="12" spans="1:28" ht="21" customHeight="1">
      <c r="B12" s="985"/>
      <c r="C12" s="1075"/>
      <c r="D12" s="1075"/>
      <c r="E12" s="1075"/>
      <c r="F12" s="1075"/>
      <c r="G12" s="1075"/>
      <c r="H12" s="1075"/>
      <c r="I12" s="1086" t="s">
        <v>1783</v>
      </c>
      <c r="J12" s="1021"/>
      <c r="K12" s="1022"/>
      <c r="L12" s="1023"/>
      <c r="M12" s="1086" t="s">
        <v>1784</v>
      </c>
      <c r="N12" s="1024"/>
      <c r="O12" s="1025"/>
      <c r="P12" s="1025"/>
      <c r="Q12" s="1023"/>
      <c r="R12" s="1075"/>
      <c r="S12" s="1075"/>
      <c r="T12" s="1075"/>
      <c r="U12" s="1075"/>
      <c r="V12" s="1075"/>
      <c r="W12" s="1075"/>
      <c r="X12" s="1075"/>
      <c r="Y12" s="1075"/>
      <c r="Z12" s="1075"/>
      <c r="AA12" s="1075"/>
      <c r="AB12" s="987"/>
    </row>
    <row r="13" spans="1:28" ht="21" customHeight="1">
      <c r="B13" s="985"/>
      <c r="C13" s="1075"/>
      <c r="D13" s="1075"/>
      <c r="E13" s="1075"/>
      <c r="F13" s="1075"/>
      <c r="G13" s="1075"/>
      <c r="H13" s="1075"/>
      <c r="I13" s="1075" t="s">
        <v>1785</v>
      </c>
      <c r="J13" s="1075"/>
      <c r="K13" s="1075"/>
      <c r="L13" s="2670" t="str">
        <f>入力シート!C25</f>
        <v>久留米市〇〇町１２３</v>
      </c>
      <c r="M13" s="2670"/>
      <c r="N13" s="2670"/>
      <c r="O13" s="2670"/>
      <c r="P13" s="2670"/>
      <c r="Q13" s="2670"/>
      <c r="R13" s="2670"/>
      <c r="S13" s="2670"/>
      <c r="T13" s="2670"/>
      <c r="U13" s="2670"/>
      <c r="V13" s="2670"/>
      <c r="W13" s="2670"/>
      <c r="X13" s="2672"/>
      <c r="Y13" s="2665"/>
      <c r="Z13" s="2665"/>
      <c r="AA13" s="1084"/>
      <c r="AB13" s="987"/>
    </row>
    <row r="14" spans="1:28" ht="21" customHeight="1">
      <c r="B14" s="985"/>
      <c r="C14" s="1075"/>
      <c r="D14" s="1075"/>
      <c r="E14" s="1075"/>
      <c r="F14" s="1075"/>
      <c r="G14" s="1075"/>
      <c r="H14" s="1075"/>
      <c r="I14" s="1075" t="s">
        <v>1786</v>
      </c>
      <c r="J14" s="1075"/>
      <c r="K14" s="1075"/>
      <c r="L14" s="2666"/>
      <c r="M14" s="2667"/>
      <c r="N14" s="2667"/>
      <c r="O14" s="2667"/>
      <c r="P14" s="2667"/>
      <c r="Q14" s="2667"/>
      <c r="R14" s="2667"/>
      <c r="S14" s="2667"/>
      <c r="T14" s="2667"/>
      <c r="U14" s="2667"/>
      <c r="V14" s="2667"/>
      <c r="W14" s="2667"/>
      <c r="X14" s="2667"/>
      <c r="Y14" s="2668"/>
      <c r="Z14" s="2669"/>
      <c r="AA14" s="1085"/>
      <c r="AB14" s="987"/>
    </row>
    <row r="15" spans="1:28" ht="21" customHeight="1">
      <c r="B15" s="985"/>
      <c r="C15" s="1075"/>
      <c r="D15" s="1075"/>
      <c r="E15" s="1075"/>
      <c r="F15" s="1075"/>
      <c r="G15" s="1075"/>
      <c r="H15" s="1075"/>
      <c r="I15" s="1075" t="s">
        <v>1787</v>
      </c>
      <c r="J15" s="1075"/>
      <c r="K15" s="1075"/>
      <c r="L15" s="2670" t="str">
        <f>入力シート!C26&amp;"　　"&amp;入力シート!C27</f>
        <v>(株）○○○○建設　　代表取締役　久留米一郎</v>
      </c>
      <c r="M15" s="2671"/>
      <c r="N15" s="2671"/>
      <c r="O15" s="2671"/>
      <c r="P15" s="2671"/>
      <c r="Q15" s="2671"/>
      <c r="R15" s="2671"/>
      <c r="S15" s="2671"/>
      <c r="T15" s="2671"/>
      <c r="U15" s="2671"/>
      <c r="V15" s="2671"/>
      <c r="W15" s="2671"/>
      <c r="X15" s="2671"/>
      <c r="Y15" s="2669"/>
      <c r="Z15" s="2669"/>
      <c r="AA15" s="1085"/>
      <c r="AB15" s="987"/>
    </row>
    <row r="16" spans="1:28" ht="21" customHeight="1">
      <c r="B16" s="985"/>
      <c r="C16" s="1075"/>
      <c r="D16" s="1075"/>
      <c r="E16" s="1075"/>
      <c r="F16" s="1075"/>
      <c r="G16" s="1075"/>
      <c r="H16" s="1075"/>
      <c r="I16" s="2475" t="s">
        <v>1788</v>
      </c>
      <c r="J16" s="2475"/>
      <c r="K16" s="1075"/>
      <c r="L16" s="2670" t="str">
        <f>入力シート!C28</f>
        <v>0942-12-○○○○</v>
      </c>
      <c r="M16" s="2671"/>
      <c r="N16" s="2671"/>
      <c r="O16" s="2671"/>
      <c r="P16" s="2671"/>
      <c r="Q16" s="2671"/>
      <c r="R16" s="2671"/>
      <c r="S16" s="2671"/>
      <c r="T16" s="2671"/>
      <c r="U16" s="2671"/>
      <c r="V16" s="2671"/>
      <c r="W16" s="2671"/>
      <c r="X16" s="2671"/>
      <c r="Y16" s="1075"/>
      <c r="Z16" s="1075"/>
      <c r="AA16" s="1075"/>
      <c r="AB16" s="987"/>
    </row>
    <row r="17" spans="2:28" ht="21" customHeight="1" thickBot="1">
      <c r="B17" s="985"/>
      <c r="C17" s="1075"/>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987"/>
    </row>
    <row r="18" spans="2:28" ht="31.35" customHeight="1">
      <c r="B18" s="985"/>
      <c r="C18" s="2673" t="s">
        <v>1789</v>
      </c>
      <c r="D18" s="2674"/>
      <c r="E18" s="2674"/>
      <c r="F18" s="2675"/>
      <c r="G18" s="2675"/>
      <c r="H18" s="2675"/>
      <c r="I18" s="2675"/>
      <c r="J18" s="2675"/>
      <c r="K18" s="2675"/>
      <c r="L18" s="2675"/>
      <c r="M18" s="2675"/>
      <c r="N18" s="2675"/>
      <c r="O18" s="2675"/>
      <c r="P18" s="2675"/>
      <c r="Q18" s="2675"/>
      <c r="R18" s="2675"/>
      <c r="S18" s="2675"/>
      <c r="T18" s="2675"/>
      <c r="U18" s="2675"/>
      <c r="V18" s="2675"/>
      <c r="W18" s="2675"/>
      <c r="X18" s="2675"/>
      <c r="Y18" s="2675"/>
      <c r="Z18" s="2676"/>
      <c r="AA18" s="1083"/>
      <c r="AB18" s="987"/>
    </row>
    <row r="19" spans="2:28" ht="31.35" customHeight="1">
      <c r="B19" s="985"/>
      <c r="C19" s="2677" t="s">
        <v>1790</v>
      </c>
      <c r="D19" s="2678"/>
      <c r="E19" s="2678"/>
      <c r="F19" s="2679" t="str">
        <f>入力シート!C10&amp;"　中間前払金"</f>
        <v>○○校区道路改良工事　中間前払金</v>
      </c>
      <c r="G19" s="2679"/>
      <c r="H19" s="2679"/>
      <c r="I19" s="2679"/>
      <c r="J19" s="2679"/>
      <c r="K19" s="2679"/>
      <c r="L19" s="2679"/>
      <c r="M19" s="2679"/>
      <c r="N19" s="2679"/>
      <c r="O19" s="2679"/>
      <c r="P19" s="2679"/>
      <c r="Q19" s="2679"/>
      <c r="R19" s="2679"/>
      <c r="S19" s="2679"/>
      <c r="T19" s="2679"/>
      <c r="U19" s="2679"/>
      <c r="V19" s="2679"/>
      <c r="W19" s="2679"/>
      <c r="X19" s="2679"/>
      <c r="Y19" s="2679"/>
      <c r="Z19" s="2680"/>
      <c r="AA19" s="998"/>
      <c r="AB19" s="987"/>
    </row>
    <row r="20" spans="2:28" ht="31.35" customHeight="1">
      <c r="B20" s="985"/>
      <c r="C20" s="2677" t="s">
        <v>1791</v>
      </c>
      <c r="D20" s="2678"/>
      <c r="E20" s="2678"/>
      <c r="F20" s="2679" t="str">
        <f>入力シート!C12</f>
        <v>久留米市○○町</v>
      </c>
      <c r="G20" s="2679"/>
      <c r="H20" s="2679"/>
      <c r="I20" s="2679"/>
      <c r="J20" s="2679"/>
      <c r="K20" s="2679"/>
      <c r="L20" s="2679"/>
      <c r="M20" s="2679"/>
      <c r="N20" s="2679"/>
      <c r="O20" s="2679"/>
      <c r="P20" s="2679"/>
      <c r="Q20" s="2679"/>
      <c r="R20" s="2679"/>
      <c r="S20" s="2679"/>
      <c r="T20" s="2679"/>
      <c r="U20" s="2679"/>
      <c r="V20" s="2679"/>
      <c r="W20" s="2679"/>
      <c r="X20" s="2679"/>
      <c r="Y20" s="2679"/>
      <c r="Z20" s="2680"/>
      <c r="AA20" s="998"/>
      <c r="AB20" s="987"/>
    </row>
    <row r="21" spans="2:28" ht="31.35" customHeight="1">
      <c r="B21" s="985"/>
      <c r="C21" s="2681"/>
      <c r="D21" s="2682"/>
      <c r="E21" s="2682"/>
      <c r="F21" s="2682"/>
      <c r="G21" s="2682"/>
      <c r="H21" s="2682"/>
      <c r="I21" s="2682"/>
      <c r="J21" s="2682"/>
      <c r="K21" s="2682"/>
      <c r="L21" s="2682"/>
      <c r="M21" s="2682"/>
      <c r="N21" s="2682"/>
      <c r="O21" s="2682"/>
      <c r="P21" s="2682"/>
      <c r="Q21" s="2682"/>
      <c r="R21" s="2682"/>
      <c r="S21" s="2682"/>
      <c r="T21" s="2682"/>
      <c r="U21" s="2682"/>
      <c r="V21" s="2682"/>
      <c r="W21" s="2682"/>
      <c r="X21" s="2682"/>
      <c r="Y21" s="2682"/>
      <c r="Z21" s="2683"/>
      <c r="AA21" s="998"/>
      <c r="AB21" s="987"/>
    </row>
    <row r="22" spans="2:28" ht="31.35" customHeight="1" thickBot="1">
      <c r="B22" s="985"/>
      <c r="C22" s="2684"/>
      <c r="D22" s="2685"/>
      <c r="E22" s="2685"/>
      <c r="F22" s="2685"/>
      <c r="G22" s="2685"/>
      <c r="H22" s="2685"/>
      <c r="I22" s="2685"/>
      <c r="J22" s="2685"/>
      <c r="K22" s="2685"/>
      <c r="L22" s="2685"/>
      <c r="M22" s="2685"/>
      <c r="N22" s="2685"/>
      <c r="O22" s="2685"/>
      <c r="P22" s="2685"/>
      <c r="Q22" s="2685"/>
      <c r="R22" s="2685"/>
      <c r="S22" s="2685"/>
      <c r="T22" s="2685"/>
      <c r="U22" s="2685"/>
      <c r="V22" s="2685"/>
      <c r="W22" s="2685"/>
      <c r="X22" s="2685"/>
      <c r="Y22" s="2685"/>
      <c r="Z22" s="2686"/>
      <c r="AA22" s="998"/>
      <c r="AB22" s="987"/>
    </row>
    <row r="23" spans="2:28" ht="21" customHeight="1">
      <c r="B23" s="985"/>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987"/>
    </row>
    <row r="24" spans="2:28" ht="21" customHeight="1">
      <c r="B24" s="985"/>
      <c r="C24" s="1075" t="s">
        <v>1792</v>
      </c>
      <c r="D24" s="1075"/>
      <c r="E24" s="1075"/>
      <c r="F24" s="1075" t="s">
        <v>1793</v>
      </c>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987"/>
    </row>
    <row r="25" spans="2:28" ht="21" customHeight="1">
      <c r="B25" s="985"/>
      <c r="C25" s="1075"/>
      <c r="D25" s="1075"/>
      <c r="E25" s="2687" t="s">
        <v>1794</v>
      </c>
      <c r="F25" s="2667"/>
      <c r="G25" s="1075"/>
      <c r="H25" s="2688" t="s">
        <v>1795</v>
      </c>
      <c r="I25" s="2688"/>
      <c r="J25" s="1075"/>
      <c r="K25" s="1075"/>
      <c r="L25" s="1075"/>
      <c r="M25" s="1075"/>
      <c r="N25" s="1075"/>
      <c r="O25" s="1075"/>
      <c r="P25" s="1075"/>
      <c r="Q25" s="1075"/>
      <c r="R25" s="1075"/>
      <c r="S25" s="1075"/>
      <c r="T25" s="1075"/>
      <c r="U25" s="1075"/>
      <c r="V25" s="1075"/>
      <c r="W25" s="1075"/>
      <c r="X25" s="1075"/>
      <c r="Y25" s="1075"/>
      <c r="Z25" s="1075"/>
      <c r="AA25" s="1075"/>
      <c r="AB25" s="987"/>
    </row>
    <row r="26" spans="2:28" ht="21" customHeight="1" thickBot="1">
      <c r="B26" s="985"/>
      <c r="C26" s="1075"/>
      <c r="D26" s="1075"/>
      <c r="E26" s="2476" t="s">
        <v>1796</v>
      </c>
      <c r="F26" s="2476"/>
      <c r="G26" s="2476"/>
      <c r="H26" s="2476"/>
      <c r="I26" s="2476"/>
      <c r="J26" s="2476"/>
      <c r="K26" s="2476"/>
      <c r="L26" s="2476"/>
      <c r="M26" s="2476"/>
      <c r="N26" s="2476"/>
      <c r="O26" s="2476"/>
      <c r="P26" s="2476"/>
      <c r="Q26" s="2476"/>
      <c r="R26" s="2476"/>
      <c r="S26" s="2476"/>
      <c r="T26" s="1075"/>
      <c r="U26" s="1075"/>
      <c r="V26" s="1075"/>
      <c r="W26" s="1075"/>
      <c r="X26" s="1075"/>
      <c r="Y26" s="1075"/>
      <c r="Z26" s="1075"/>
      <c r="AA26" s="1075"/>
      <c r="AB26" s="987"/>
    </row>
    <row r="27" spans="2:28" ht="21" customHeight="1">
      <c r="B27" s="985"/>
      <c r="C27" s="2698" t="s">
        <v>1797</v>
      </c>
      <c r="D27" s="2699"/>
      <c r="E27" s="2699"/>
      <c r="F27" s="2699"/>
      <c r="G27" s="2699"/>
      <c r="H27" s="2700"/>
      <c r="I27" s="2704"/>
      <c r="J27" s="2705"/>
      <c r="K27" s="2705"/>
      <c r="L27" s="2705"/>
      <c r="M27" s="2705" t="s">
        <v>1798</v>
      </c>
      <c r="N27" s="2705"/>
      <c r="O27" s="2705"/>
      <c r="P27" s="2705"/>
      <c r="Q27" s="2705"/>
      <c r="R27" s="2705"/>
      <c r="S27" s="2707"/>
      <c r="T27" s="2707"/>
      <c r="U27" s="2707"/>
      <c r="V27" s="2705" t="s">
        <v>1799</v>
      </c>
      <c r="W27" s="2709"/>
      <c r="X27" s="985"/>
      <c r="Y27" s="1075"/>
      <c r="Z27" s="1075"/>
      <c r="AA27" s="1075"/>
      <c r="AB27" s="987"/>
    </row>
    <row r="28" spans="2:28" ht="21" customHeight="1">
      <c r="B28" s="985"/>
      <c r="C28" s="2701"/>
      <c r="D28" s="2702"/>
      <c r="E28" s="2702"/>
      <c r="F28" s="2702"/>
      <c r="G28" s="2702"/>
      <c r="H28" s="2703"/>
      <c r="I28" s="2706"/>
      <c r="J28" s="2692"/>
      <c r="K28" s="2692"/>
      <c r="L28" s="2692"/>
      <c r="M28" s="2692" t="s">
        <v>1800</v>
      </c>
      <c r="N28" s="2692"/>
      <c r="O28" s="2692"/>
      <c r="P28" s="2692"/>
      <c r="Q28" s="2692"/>
      <c r="R28" s="2708"/>
      <c r="S28" s="2708"/>
      <c r="T28" s="2708"/>
      <c r="U28" s="2708"/>
      <c r="V28" s="2692" t="s">
        <v>1801</v>
      </c>
      <c r="W28" s="2693"/>
      <c r="X28" s="985"/>
      <c r="Y28" s="1075"/>
      <c r="Z28" s="1075"/>
      <c r="AA28" s="1075"/>
      <c r="AB28" s="987"/>
    </row>
    <row r="29" spans="2:28" ht="21" customHeight="1">
      <c r="B29" s="985"/>
      <c r="C29" s="2694" t="s">
        <v>1802</v>
      </c>
      <c r="D29" s="2695"/>
      <c r="E29" s="2695"/>
      <c r="F29" s="2695"/>
      <c r="G29" s="2695"/>
      <c r="H29" s="2696"/>
      <c r="I29" s="999"/>
      <c r="J29" s="2697" t="s">
        <v>1803</v>
      </c>
      <c r="K29" s="2697"/>
      <c r="L29" s="2697"/>
      <c r="M29" s="1087"/>
      <c r="N29" s="2697" t="s">
        <v>1804</v>
      </c>
      <c r="O29" s="2697"/>
      <c r="P29" s="2697"/>
      <c r="Q29" s="1087"/>
      <c r="R29" s="2697" t="s">
        <v>1805</v>
      </c>
      <c r="S29" s="2697"/>
      <c r="T29" s="2697"/>
      <c r="U29" s="1087"/>
      <c r="V29" s="1087"/>
      <c r="W29" s="1087"/>
      <c r="X29" s="985"/>
      <c r="Y29" s="1075"/>
      <c r="Z29" s="1075"/>
      <c r="AA29" s="1075"/>
      <c r="AB29" s="987"/>
    </row>
    <row r="30" spans="2:28" ht="12" customHeight="1" thickBot="1">
      <c r="B30" s="985"/>
      <c r="C30" s="2710" t="s">
        <v>1806</v>
      </c>
      <c r="D30" s="2711"/>
      <c r="E30" s="2711"/>
      <c r="F30" s="2711"/>
      <c r="G30" s="2711"/>
      <c r="H30" s="2712"/>
      <c r="I30" s="1001"/>
      <c r="J30" s="1002"/>
      <c r="K30" s="1002"/>
      <c r="L30" s="1002"/>
      <c r="M30" s="1002"/>
      <c r="N30" s="1002"/>
      <c r="O30" s="1002"/>
      <c r="P30" s="1002"/>
      <c r="Q30" s="1002"/>
      <c r="R30" s="1002"/>
      <c r="S30" s="1002"/>
      <c r="T30" s="1002"/>
      <c r="U30" s="1002"/>
      <c r="V30" s="1002"/>
      <c r="W30" s="1003"/>
      <c r="X30" s="985"/>
      <c r="Y30" s="1075"/>
      <c r="Z30" s="1075"/>
      <c r="AA30" s="1075"/>
      <c r="AB30" s="987"/>
    </row>
    <row r="31" spans="2:28" ht="30" customHeight="1" thickBot="1">
      <c r="B31" s="985"/>
      <c r="C31" s="2713"/>
      <c r="D31" s="2714"/>
      <c r="E31" s="2714"/>
      <c r="F31" s="2714"/>
      <c r="G31" s="2714"/>
      <c r="H31" s="2715"/>
      <c r="I31" s="1004"/>
      <c r="J31" s="1005"/>
      <c r="K31" s="1026"/>
      <c r="L31" s="1027"/>
      <c r="M31" s="1027"/>
      <c r="N31" s="1027"/>
      <c r="O31" s="1027"/>
      <c r="P31" s="1027"/>
      <c r="Q31" s="1028"/>
      <c r="R31" s="1005"/>
      <c r="S31" s="2716" t="s">
        <v>1807</v>
      </c>
      <c r="T31" s="2717"/>
      <c r="U31" s="2717"/>
      <c r="V31" s="2717"/>
      <c r="W31" s="2718"/>
      <c r="X31" s="985"/>
      <c r="Y31" s="1075"/>
      <c r="Z31" s="1075"/>
      <c r="AA31" s="1075"/>
      <c r="AB31" s="987"/>
    </row>
    <row r="32" spans="2:28" ht="12" customHeight="1">
      <c r="B32" s="985"/>
      <c r="C32" s="2701"/>
      <c r="D32" s="2702"/>
      <c r="E32" s="2702"/>
      <c r="F32" s="2702"/>
      <c r="G32" s="2702"/>
      <c r="H32" s="2703"/>
      <c r="I32" s="1009"/>
      <c r="J32" s="1010"/>
      <c r="K32" s="1010"/>
      <c r="L32" s="1010"/>
      <c r="M32" s="1010"/>
      <c r="N32" s="1010"/>
      <c r="O32" s="1010"/>
      <c r="P32" s="1010"/>
      <c r="Q32" s="1010"/>
      <c r="R32" s="1010"/>
      <c r="S32" s="1010"/>
      <c r="T32" s="1010"/>
      <c r="U32" s="1010"/>
      <c r="V32" s="1010"/>
      <c r="W32" s="1011"/>
      <c r="X32" s="985"/>
      <c r="Y32" s="1075"/>
      <c r="Z32" s="1075"/>
      <c r="AA32" s="1075"/>
      <c r="AB32" s="987"/>
    </row>
    <row r="33" spans="1:28" ht="21" customHeight="1">
      <c r="B33" s="985"/>
      <c r="C33" s="2710" t="s">
        <v>1808</v>
      </c>
      <c r="D33" s="2711"/>
      <c r="E33" s="2711"/>
      <c r="F33" s="2711"/>
      <c r="G33" s="2711"/>
      <c r="H33" s="2712"/>
      <c r="I33" s="2720"/>
      <c r="J33" s="2721"/>
      <c r="K33" s="2721"/>
      <c r="L33" s="2721"/>
      <c r="M33" s="2721"/>
      <c r="N33" s="2721"/>
      <c r="O33" s="2721"/>
      <c r="P33" s="2721"/>
      <c r="Q33" s="2721"/>
      <c r="R33" s="2721"/>
      <c r="S33" s="2721"/>
      <c r="T33" s="2721"/>
      <c r="U33" s="2721"/>
      <c r="V33" s="2721"/>
      <c r="W33" s="2722"/>
      <c r="X33" s="985"/>
      <c r="Y33" s="1075"/>
      <c r="Z33" s="1075"/>
      <c r="AA33" s="1075"/>
      <c r="AB33" s="987"/>
    </row>
    <row r="34" spans="1:28" ht="21" customHeight="1">
      <c r="B34" s="985"/>
      <c r="C34" s="2713"/>
      <c r="D34" s="2719"/>
      <c r="E34" s="2719"/>
      <c r="F34" s="2719"/>
      <c r="G34" s="2719"/>
      <c r="H34" s="2715"/>
      <c r="I34" s="2723"/>
      <c r="J34" s="2724"/>
      <c r="K34" s="2724"/>
      <c r="L34" s="2724"/>
      <c r="M34" s="2724"/>
      <c r="N34" s="2724"/>
      <c r="O34" s="2724"/>
      <c r="P34" s="2724"/>
      <c r="Q34" s="2724"/>
      <c r="R34" s="2724"/>
      <c r="S34" s="2724"/>
      <c r="T34" s="2724"/>
      <c r="U34" s="2724"/>
      <c r="V34" s="2724"/>
      <c r="W34" s="2725"/>
      <c r="X34" s="985"/>
      <c r="Y34" s="2689" t="s">
        <v>1809</v>
      </c>
      <c r="Z34" s="2690"/>
      <c r="AA34" s="2691"/>
      <c r="AB34" s="987"/>
    </row>
    <row r="35" spans="1:28" ht="21" customHeight="1">
      <c r="B35" s="985"/>
      <c r="C35" s="2729" t="s">
        <v>1810</v>
      </c>
      <c r="D35" s="2662"/>
      <c r="E35" s="2662"/>
      <c r="F35" s="2662"/>
      <c r="G35" s="2662"/>
      <c r="H35" s="2730"/>
      <c r="I35" s="2731"/>
      <c r="J35" s="2732"/>
      <c r="K35" s="2732"/>
      <c r="L35" s="2732"/>
      <c r="M35" s="2732"/>
      <c r="N35" s="2732"/>
      <c r="O35" s="2732"/>
      <c r="P35" s="2732"/>
      <c r="Q35" s="2732"/>
      <c r="R35" s="2732"/>
      <c r="S35" s="2732"/>
      <c r="T35" s="2732"/>
      <c r="U35" s="2732"/>
      <c r="V35" s="2732"/>
      <c r="W35" s="2733"/>
      <c r="X35" s="985"/>
      <c r="Y35" s="2740"/>
      <c r="Z35" s="2741"/>
      <c r="AA35" s="2742"/>
      <c r="AB35" s="987"/>
    </row>
    <row r="36" spans="1:28" ht="21" customHeight="1">
      <c r="B36" s="985"/>
      <c r="C36" s="2743" t="s">
        <v>1811</v>
      </c>
      <c r="D36" s="2744"/>
      <c r="E36" s="2744"/>
      <c r="F36" s="2744"/>
      <c r="G36" s="2744"/>
      <c r="H36" s="2745"/>
      <c r="I36" s="2734"/>
      <c r="J36" s="2735"/>
      <c r="K36" s="2735"/>
      <c r="L36" s="2735"/>
      <c r="M36" s="2735"/>
      <c r="N36" s="2735"/>
      <c r="O36" s="2735"/>
      <c r="P36" s="2735"/>
      <c r="Q36" s="2735"/>
      <c r="R36" s="2735"/>
      <c r="S36" s="2735"/>
      <c r="T36" s="2735"/>
      <c r="U36" s="2735"/>
      <c r="V36" s="2735"/>
      <c r="W36" s="2736"/>
      <c r="X36" s="985"/>
      <c r="Y36" s="2740"/>
      <c r="Z36" s="2741"/>
      <c r="AA36" s="2742"/>
      <c r="AB36" s="987"/>
    </row>
    <row r="37" spans="1:28" ht="21" customHeight="1" thickBot="1">
      <c r="B37" s="985"/>
      <c r="C37" s="2746"/>
      <c r="D37" s="2747"/>
      <c r="E37" s="2747"/>
      <c r="F37" s="2747"/>
      <c r="G37" s="2747"/>
      <c r="H37" s="2748"/>
      <c r="I37" s="2737"/>
      <c r="J37" s="2738"/>
      <c r="K37" s="2738"/>
      <c r="L37" s="2738"/>
      <c r="M37" s="2738"/>
      <c r="N37" s="2738"/>
      <c r="O37" s="2738"/>
      <c r="P37" s="2738"/>
      <c r="Q37" s="2738"/>
      <c r="R37" s="2738"/>
      <c r="S37" s="2738"/>
      <c r="T37" s="2738"/>
      <c r="U37" s="2738"/>
      <c r="V37" s="2738"/>
      <c r="W37" s="2739"/>
      <c r="X37" s="985"/>
      <c r="Y37" s="2740"/>
      <c r="Z37" s="2741"/>
      <c r="AA37" s="2742"/>
      <c r="AB37" s="987"/>
    </row>
    <row r="38" spans="1:28" ht="15" customHeight="1">
      <c r="B38" s="985"/>
      <c r="C38" s="2749" t="s">
        <v>1812</v>
      </c>
      <c r="D38" s="2749"/>
      <c r="E38" s="1012">
        <v>1</v>
      </c>
      <c r="F38" s="1081"/>
      <c r="G38" s="2726" t="s">
        <v>1813</v>
      </c>
      <c r="H38" s="2727"/>
      <c r="I38" s="2727"/>
      <c r="J38" s="2727"/>
      <c r="K38" s="2727"/>
      <c r="L38" s="2727"/>
      <c r="M38" s="2727"/>
      <c r="N38" s="2727"/>
      <c r="O38" s="2727"/>
      <c r="P38" s="2727"/>
      <c r="Q38" s="2727"/>
      <c r="R38" s="2727"/>
      <c r="S38" s="2727"/>
      <c r="T38" s="2727"/>
      <c r="U38" s="2727"/>
      <c r="V38" s="2727"/>
      <c r="W38" s="2727"/>
      <c r="X38" s="2727"/>
      <c r="Y38" s="2727"/>
      <c r="Z38" s="2727"/>
      <c r="AA38" s="1075"/>
      <c r="AB38" s="987"/>
    </row>
    <row r="39" spans="1:28" ht="15" customHeight="1">
      <c r="B39" s="985"/>
      <c r="C39" s="1081"/>
      <c r="D39" s="1014"/>
      <c r="E39" s="1012">
        <v>2</v>
      </c>
      <c r="F39" s="1081"/>
      <c r="G39" s="2726" t="s">
        <v>1814</v>
      </c>
      <c r="H39" s="2727"/>
      <c r="I39" s="2727"/>
      <c r="J39" s="2727"/>
      <c r="K39" s="1015" t="s">
        <v>1815</v>
      </c>
      <c r="L39" s="1016" t="s">
        <v>1263</v>
      </c>
      <c r="M39" s="1016" t="s">
        <v>1816</v>
      </c>
      <c r="N39" s="1016" t="s">
        <v>1817</v>
      </c>
      <c r="O39" s="1016" t="s">
        <v>1818</v>
      </c>
      <c r="P39" s="1016" t="s">
        <v>1815</v>
      </c>
      <c r="Q39" s="1016" t="s">
        <v>1819</v>
      </c>
      <c r="R39" s="1016" t="s">
        <v>1820</v>
      </c>
      <c r="S39" s="1016" t="s">
        <v>1821</v>
      </c>
      <c r="T39" s="1017"/>
      <c r="U39" s="1017"/>
      <c r="V39" s="1017"/>
      <c r="W39" s="1018"/>
      <c r="X39" s="1082"/>
      <c r="Y39" s="1082"/>
      <c r="Z39" s="1082"/>
      <c r="AA39" s="1075"/>
      <c r="AB39" s="987"/>
    </row>
    <row r="40" spans="1:28" ht="15" customHeight="1" thickBot="1">
      <c r="B40" s="985"/>
      <c r="C40" s="1075"/>
      <c r="D40" s="1084"/>
      <c r="E40" s="1084">
        <v>3</v>
      </c>
      <c r="F40" s="1075"/>
      <c r="G40" s="2728" t="s">
        <v>1822</v>
      </c>
      <c r="H40" s="2728"/>
      <c r="I40" s="2728"/>
      <c r="J40" s="2728"/>
      <c r="K40" s="2728"/>
      <c r="L40" s="2728"/>
      <c r="M40" s="2728"/>
      <c r="N40" s="2728"/>
      <c r="O40" s="2728"/>
      <c r="P40" s="2728"/>
      <c r="Q40" s="2728"/>
      <c r="R40" s="2728"/>
      <c r="S40" s="2728"/>
      <c r="T40" s="2728"/>
      <c r="U40" s="2728"/>
      <c r="V40" s="2728"/>
      <c r="W40" s="2728"/>
      <c r="X40" s="2728"/>
      <c r="Y40" s="2728"/>
      <c r="Z40" s="2728"/>
      <c r="AA40" s="1075"/>
      <c r="AB40" s="987"/>
    </row>
    <row r="41" spans="1:28" ht="5.25" customHeight="1">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row>
    <row r="42" spans="1:28">
      <c r="A42" s="1089"/>
      <c r="B42" s="1075"/>
      <c r="C42" s="1075"/>
      <c r="D42" s="1075"/>
      <c r="E42" s="1075"/>
      <c r="F42" s="1075"/>
      <c r="G42" s="1075"/>
      <c r="H42" s="1075"/>
      <c r="I42" s="1075"/>
      <c r="J42" s="1075"/>
      <c r="K42" s="1075"/>
      <c r="L42" s="1075"/>
      <c r="M42" s="1075"/>
      <c r="N42" s="1075"/>
      <c r="O42" s="1075"/>
      <c r="P42" s="1075"/>
      <c r="Q42" s="1075"/>
      <c r="R42" s="1075"/>
      <c r="S42" s="1075"/>
      <c r="T42" s="1075"/>
      <c r="U42" s="1075"/>
      <c r="V42" s="1075"/>
      <c r="W42" s="1075"/>
      <c r="X42" s="1075"/>
      <c r="Y42" s="1075"/>
      <c r="Z42" s="1075"/>
      <c r="AA42" s="1075"/>
      <c r="AB42" s="1075"/>
    </row>
    <row r="43" spans="1:28">
      <c r="A43" s="1089"/>
      <c r="B43" s="1075"/>
      <c r="C43" s="1075"/>
      <c r="D43" s="1075"/>
      <c r="E43" s="1075"/>
      <c r="F43" s="1075"/>
      <c r="G43" s="1075"/>
      <c r="H43" s="1075"/>
      <c r="I43" s="1075"/>
      <c r="J43" s="1075"/>
      <c r="K43" s="1075"/>
      <c r="L43" s="1075"/>
      <c r="M43" s="1075"/>
      <c r="N43" s="1075"/>
      <c r="O43" s="1075"/>
      <c r="P43" s="1075"/>
      <c r="Q43" s="1075"/>
      <c r="R43" s="1075"/>
      <c r="S43" s="1075"/>
      <c r="T43" s="1075"/>
      <c r="U43" s="1075"/>
      <c r="V43" s="1075"/>
      <c r="W43" s="1075"/>
      <c r="X43" s="1075"/>
      <c r="Y43" s="1075"/>
      <c r="Z43" s="1075"/>
      <c r="AA43" s="1075"/>
      <c r="AB43" s="1075"/>
    </row>
    <row r="44" spans="1:28">
      <c r="A44" s="1088"/>
      <c r="C44" s="1075"/>
      <c r="D44" s="1075"/>
      <c r="E44" s="1075"/>
      <c r="F44" s="1075"/>
      <c r="G44" s="1075"/>
      <c r="H44" s="1075"/>
      <c r="I44" s="1075"/>
      <c r="J44" s="1075"/>
      <c r="K44" s="1075"/>
      <c r="L44" s="1075"/>
      <c r="M44" s="1075"/>
      <c r="N44" s="1075"/>
      <c r="O44" s="1075"/>
      <c r="P44" s="1075"/>
      <c r="Q44" s="1075"/>
      <c r="R44" s="1075"/>
      <c r="S44" s="1075"/>
      <c r="T44" s="1075"/>
      <c r="U44" s="1075"/>
      <c r="V44" s="1075"/>
      <c r="W44" s="1075"/>
      <c r="X44" s="1075"/>
      <c r="Y44" s="1075"/>
      <c r="Z44" s="1075"/>
      <c r="AA44" s="1075"/>
      <c r="AB44" s="1075"/>
    </row>
    <row r="45" spans="1:28">
      <c r="A45" s="1089"/>
      <c r="B45" s="1075"/>
      <c r="C45" s="1075"/>
      <c r="D45" s="1075"/>
      <c r="E45" s="1075"/>
      <c r="F45" s="1075"/>
      <c r="G45" s="1075"/>
      <c r="H45" s="1075"/>
      <c r="I45" s="1075"/>
      <c r="J45" s="1075"/>
      <c r="K45" s="1075"/>
      <c r="L45" s="1075"/>
      <c r="M45" s="1075"/>
      <c r="N45" s="1075"/>
      <c r="O45" s="1075"/>
      <c r="P45" s="1075"/>
      <c r="Q45" s="1075"/>
      <c r="R45" s="1075"/>
      <c r="S45" s="1075"/>
      <c r="T45" s="1075"/>
      <c r="U45" s="1075"/>
      <c r="V45" s="1075"/>
      <c r="W45" s="1075"/>
      <c r="X45" s="1075"/>
      <c r="Y45" s="1075"/>
      <c r="Z45" s="1075"/>
      <c r="AA45" s="1075"/>
      <c r="AB45" s="1075"/>
    </row>
    <row r="46" spans="1:28">
      <c r="A46" s="1089"/>
      <c r="B46" s="1075"/>
      <c r="C46" s="1075"/>
      <c r="D46" s="1075"/>
      <c r="E46" s="1075"/>
      <c r="F46" s="1075"/>
      <c r="G46" s="1075"/>
      <c r="H46" s="1075"/>
      <c r="I46" s="1075"/>
      <c r="J46" s="1075"/>
      <c r="K46" s="1075"/>
      <c r="L46" s="1075"/>
      <c r="M46" s="1075"/>
      <c r="N46" s="1075"/>
      <c r="O46" s="1075"/>
      <c r="P46" s="1075"/>
      <c r="Q46" s="1075"/>
      <c r="R46" s="1075"/>
      <c r="S46" s="1075"/>
      <c r="T46" s="1075"/>
      <c r="U46" s="1075"/>
      <c r="V46" s="1075"/>
      <c r="W46" s="1075"/>
      <c r="X46" s="1075"/>
      <c r="Y46" s="1075"/>
      <c r="Z46" s="1075"/>
      <c r="AA46" s="1075"/>
      <c r="AB46" s="1075"/>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zoomScaleNormal="100" workbookViewId="0"/>
  </sheetViews>
  <sheetFormatPr defaultRowHeight="13.2"/>
  <cols>
    <col min="1" max="1" width="2.6640625" style="1079" customWidth="1"/>
    <col min="2" max="28" width="3.6640625" style="1079" customWidth="1"/>
    <col min="29" max="66" width="2.6640625" style="1079" customWidth="1"/>
    <col min="67" max="256" width="8.88671875" style="1079"/>
    <col min="257" max="257" width="2.6640625" style="1079" customWidth="1"/>
    <col min="258" max="284" width="3.6640625" style="1079" customWidth="1"/>
    <col min="285" max="322" width="2.6640625" style="1079" customWidth="1"/>
    <col min="323" max="512" width="8.88671875" style="1079"/>
    <col min="513" max="513" width="2.6640625" style="1079" customWidth="1"/>
    <col min="514" max="540" width="3.6640625" style="1079" customWidth="1"/>
    <col min="541" max="578" width="2.6640625" style="1079" customWidth="1"/>
    <col min="579" max="768" width="8.88671875" style="1079"/>
    <col min="769" max="769" width="2.6640625" style="1079" customWidth="1"/>
    <col min="770" max="796" width="3.6640625" style="1079" customWidth="1"/>
    <col min="797" max="834" width="2.6640625" style="1079" customWidth="1"/>
    <col min="835" max="1024" width="8.88671875" style="1079"/>
    <col min="1025" max="1025" width="2.6640625" style="1079" customWidth="1"/>
    <col min="1026" max="1052" width="3.6640625" style="1079" customWidth="1"/>
    <col min="1053" max="1090" width="2.6640625" style="1079" customWidth="1"/>
    <col min="1091" max="1280" width="8.88671875" style="1079"/>
    <col min="1281" max="1281" width="2.6640625" style="1079" customWidth="1"/>
    <col min="1282" max="1308" width="3.6640625" style="1079" customWidth="1"/>
    <col min="1309" max="1346" width="2.6640625" style="1079" customWidth="1"/>
    <col min="1347" max="1536" width="8.88671875" style="1079"/>
    <col min="1537" max="1537" width="2.6640625" style="1079" customWidth="1"/>
    <col min="1538" max="1564" width="3.6640625" style="1079" customWidth="1"/>
    <col min="1565" max="1602" width="2.6640625" style="1079" customWidth="1"/>
    <col min="1603" max="1792" width="8.88671875" style="1079"/>
    <col min="1793" max="1793" width="2.6640625" style="1079" customWidth="1"/>
    <col min="1794" max="1820" width="3.6640625" style="1079" customWidth="1"/>
    <col min="1821" max="1858" width="2.6640625" style="1079" customWidth="1"/>
    <col min="1859" max="2048" width="8.88671875" style="1079"/>
    <col min="2049" max="2049" width="2.6640625" style="1079" customWidth="1"/>
    <col min="2050" max="2076" width="3.6640625" style="1079" customWidth="1"/>
    <col min="2077" max="2114" width="2.6640625" style="1079" customWidth="1"/>
    <col min="2115" max="2304" width="8.88671875" style="1079"/>
    <col min="2305" max="2305" width="2.6640625" style="1079" customWidth="1"/>
    <col min="2306" max="2332" width="3.6640625" style="1079" customWidth="1"/>
    <col min="2333" max="2370" width="2.6640625" style="1079" customWidth="1"/>
    <col min="2371" max="2560" width="8.88671875" style="1079"/>
    <col min="2561" max="2561" width="2.6640625" style="1079" customWidth="1"/>
    <col min="2562" max="2588" width="3.6640625" style="1079" customWidth="1"/>
    <col min="2589" max="2626" width="2.6640625" style="1079" customWidth="1"/>
    <col min="2627" max="2816" width="8.88671875" style="1079"/>
    <col min="2817" max="2817" width="2.6640625" style="1079" customWidth="1"/>
    <col min="2818" max="2844" width="3.6640625" style="1079" customWidth="1"/>
    <col min="2845" max="2882" width="2.6640625" style="1079" customWidth="1"/>
    <col min="2883" max="3072" width="8.88671875" style="1079"/>
    <col min="3073" max="3073" width="2.6640625" style="1079" customWidth="1"/>
    <col min="3074" max="3100" width="3.6640625" style="1079" customWidth="1"/>
    <col min="3101" max="3138" width="2.6640625" style="1079" customWidth="1"/>
    <col min="3139" max="3328" width="8.88671875" style="1079"/>
    <col min="3329" max="3329" width="2.6640625" style="1079" customWidth="1"/>
    <col min="3330" max="3356" width="3.6640625" style="1079" customWidth="1"/>
    <col min="3357" max="3394" width="2.6640625" style="1079" customWidth="1"/>
    <col min="3395" max="3584" width="8.88671875" style="1079"/>
    <col min="3585" max="3585" width="2.6640625" style="1079" customWidth="1"/>
    <col min="3586" max="3612" width="3.6640625" style="1079" customWidth="1"/>
    <col min="3613" max="3650" width="2.6640625" style="1079" customWidth="1"/>
    <col min="3651" max="3840" width="8.88671875" style="1079"/>
    <col min="3841" max="3841" width="2.6640625" style="1079" customWidth="1"/>
    <col min="3842" max="3868" width="3.6640625" style="1079" customWidth="1"/>
    <col min="3869" max="3906" width="2.6640625" style="1079" customWidth="1"/>
    <col min="3907" max="4096" width="8.88671875" style="1079"/>
    <col min="4097" max="4097" width="2.6640625" style="1079" customWidth="1"/>
    <col min="4098" max="4124" width="3.6640625" style="1079" customWidth="1"/>
    <col min="4125" max="4162" width="2.6640625" style="1079" customWidth="1"/>
    <col min="4163" max="4352" width="8.88671875" style="1079"/>
    <col min="4353" max="4353" width="2.6640625" style="1079" customWidth="1"/>
    <col min="4354" max="4380" width="3.6640625" style="1079" customWidth="1"/>
    <col min="4381" max="4418" width="2.6640625" style="1079" customWidth="1"/>
    <col min="4419" max="4608" width="8.88671875" style="1079"/>
    <col min="4609" max="4609" width="2.6640625" style="1079" customWidth="1"/>
    <col min="4610" max="4636" width="3.6640625" style="1079" customWidth="1"/>
    <col min="4637" max="4674" width="2.6640625" style="1079" customWidth="1"/>
    <col min="4675" max="4864" width="8.88671875" style="1079"/>
    <col min="4865" max="4865" width="2.6640625" style="1079" customWidth="1"/>
    <col min="4866" max="4892" width="3.6640625" style="1079" customWidth="1"/>
    <col min="4893" max="4930" width="2.6640625" style="1079" customWidth="1"/>
    <col min="4931" max="5120" width="8.88671875" style="1079"/>
    <col min="5121" max="5121" width="2.6640625" style="1079" customWidth="1"/>
    <col min="5122" max="5148" width="3.6640625" style="1079" customWidth="1"/>
    <col min="5149" max="5186" width="2.6640625" style="1079" customWidth="1"/>
    <col min="5187" max="5376" width="8.88671875" style="1079"/>
    <col min="5377" max="5377" width="2.6640625" style="1079" customWidth="1"/>
    <col min="5378" max="5404" width="3.6640625" style="1079" customWidth="1"/>
    <col min="5405" max="5442" width="2.6640625" style="1079" customWidth="1"/>
    <col min="5443" max="5632" width="8.88671875" style="1079"/>
    <col min="5633" max="5633" width="2.6640625" style="1079" customWidth="1"/>
    <col min="5634" max="5660" width="3.6640625" style="1079" customWidth="1"/>
    <col min="5661" max="5698" width="2.6640625" style="1079" customWidth="1"/>
    <col min="5699" max="5888" width="8.88671875" style="1079"/>
    <col min="5889" max="5889" width="2.6640625" style="1079" customWidth="1"/>
    <col min="5890" max="5916" width="3.6640625" style="1079" customWidth="1"/>
    <col min="5917" max="5954" width="2.6640625" style="1079" customWidth="1"/>
    <col min="5955" max="6144" width="8.88671875" style="1079"/>
    <col min="6145" max="6145" width="2.6640625" style="1079" customWidth="1"/>
    <col min="6146" max="6172" width="3.6640625" style="1079" customWidth="1"/>
    <col min="6173" max="6210" width="2.6640625" style="1079" customWidth="1"/>
    <col min="6211" max="6400" width="8.88671875" style="1079"/>
    <col min="6401" max="6401" width="2.6640625" style="1079" customWidth="1"/>
    <col min="6402" max="6428" width="3.6640625" style="1079" customWidth="1"/>
    <col min="6429" max="6466" width="2.6640625" style="1079" customWidth="1"/>
    <col min="6467" max="6656" width="8.88671875" style="1079"/>
    <col min="6657" max="6657" width="2.6640625" style="1079" customWidth="1"/>
    <col min="6658" max="6684" width="3.6640625" style="1079" customWidth="1"/>
    <col min="6685" max="6722" width="2.6640625" style="1079" customWidth="1"/>
    <col min="6723" max="6912" width="8.88671875" style="1079"/>
    <col min="6913" max="6913" width="2.6640625" style="1079" customWidth="1"/>
    <col min="6914" max="6940" width="3.6640625" style="1079" customWidth="1"/>
    <col min="6941" max="6978" width="2.6640625" style="1079" customWidth="1"/>
    <col min="6979" max="7168" width="8.88671875" style="1079"/>
    <col min="7169" max="7169" width="2.6640625" style="1079" customWidth="1"/>
    <col min="7170" max="7196" width="3.6640625" style="1079" customWidth="1"/>
    <col min="7197" max="7234" width="2.6640625" style="1079" customWidth="1"/>
    <col min="7235" max="7424" width="8.88671875" style="1079"/>
    <col min="7425" max="7425" width="2.6640625" style="1079" customWidth="1"/>
    <col min="7426" max="7452" width="3.6640625" style="1079" customWidth="1"/>
    <col min="7453" max="7490" width="2.6640625" style="1079" customWidth="1"/>
    <col min="7491" max="7680" width="8.88671875" style="1079"/>
    <col min="7681" max="7681" width="2.6640625" style="1079" customWidth="1"/>
    <col min="7682" max="7708" width="3.6640625" style="1079" customWidth="1"/>
    <col min="7709" max="7746" width="2.6640625" style="1079" customWidth="1"/>
    <col min="7747" max="7936" width="8.88671875" style="1079"/>
    <col min="7937" max="7937" width="2.6640625" style="1079" customWidth="1"/>
    <col min="7938" max="7964" width="3.6640625" style="1079" customWidth="1"/>
    <col min="7965" max="8002" width="2.6640625" style="1079" customWidth="1"/>
    <col min="8003" max="8192" width="8.88671875" style="1079"/>
    <col min="8193" max="8193" width="2.6640625" style="1079" customWidth="1"/>
    <col min="8194" max="8220" width="3.6640625" style="1079" customWidth="1"/>
    <col min="8221" max="8258" width="2.6640625" style="1079" customWidth="1"/>
    <col min="8259" max="8448" width="8.88671875" style="1079"/>
    <col min="8449" max="8449" width="2.6640625" style="1079" customWidth="1"/>
    <col min="8450" max="8476" width="3.6640625" style="1079" customWidth="1"/>
    <col min="8477" max="8514" width="2.6640625" style="1079" customWidth="1"/>
    <col min="8515" max="8704" width="8.88671875" style="1079"/>
    <col min="8705" max="8705" width="2.6640625" style="1079" customWidth="1"/>
    <col min="8706" max="8732" width="3.6640625" style="1079" customWidth="1"/>
    <col min="8733" max="8770" width="2.6640625" style="1079" customWidth="1"/>
    <col min="8771" max="8960" width="8.88671875" style="1079"/>
    <col min="8961" max="8961" width="2.6640625" style="1079" customWidth="1"/>
    <col min="8962" max="8988" width="3.6640625" style="1079" customWidth="1"/>
    <col min="8989" max="9026" width="2.6640625" style="1079" customWidth="1"/>
    <col min="9027" max="9216" width="8.88671875" style="1079"/>
    <col min="9217" max="9217" width="2.6640625" style="1079" customWidth="1"/>
    <col min="9218" max="9244" width="3.6640625" style="1079" customWidth="1"/>
    <col min="9245" max="9282" width="2.6640625" style="1079" customWidth="1"/>
    <col min="9283" max="9472" width="8.88671875" style="1079"/>
    <col min="9473" max="9473" width="2.6640625" style="1079" customWidth="1"/>
    <col min="9474" max="9500" width="3.6640625" style="1079" customWidth="1"/>
    <col min="9501" max="9538" width="2.6640625" style="1079" customWidth="1"/>
    <col min="9539" max="9728" width="8.88671875" style="1079"/>
    <col min="9729" max="9729" width="2.6640625" style="1079" customWidth="1"/>
    <col min="9730" max="9756" width="3.6640625" style="1079" customWidth="1"/>
    <col min="9757" max="9794" width="2.6640625" style="1079" customWidth="1"/>
    <col min="9795" max="9984" width="8.88671875" style="1079"/>
    <col min="9985" max="9985" width="2.6640625" style="1079" customWidth="1"/>
    <col min="9986" max="10012" width="3.6640625" style="1079" customWidth="1"/>
    <col min="10013" max="10050" width="2.6640625" style="1079" customWidth="1"/>
    <col min="10051" max="10240" width="8.88671875" style="1079"/>
    <col min="10241" max="10241" width="2.6640625" style="1079" customWidth="1"/>
    <col min="10242" max="10268" width="3.6640625" style="1079" customWidth="1"/>
    <col min="10269" max="10306" width="2.6640625" style="1079" customWidth="1"/>
    <col min="10307" max="10496" width="8.88671875" style="1079"/>
    <col min="10497" max="10497" width="2.6640625" style="1079" customWidth="1"/>
    <col min="10498" max="10524" width="3.6640625" style="1079" customWidth="1"/>
    <col min="10525" max="10562" width="2.6640625" style="1079" customWidth="1"/>
    <col min="10563" max="10752" width="8.88671875" style="1079"/>
    <col min="10753" max="10753" width="2.6640625" style="1079" customWidth="1"/>
    <col min="10754" max="10780" width="3.6640625" style="1079" customWidth="1"/>
    <col min="10781" max="10818" width="2.6640625" style="1079" customWidth="1"/>
    <col min="10819" max="11008" width="8.88671875" style="1079"/>
    <col min="11009" max="11009" width="2.6640625" style="1079" customWidth="1"/>
    <col min="11010" max="11036" width="3.6640625" style="1079" customWidth="1"/>
    <col min="11037" max="11074" width="2.6640625" style="1079" customWidth="1"/>
    <col min="11075" max="11264" width="8.88671875" style="1079"/>
    <col min="11265" max="11265" width="2.6640625" style="1079" customWidth="1"/>
    <col min="11266" max="11292" width="3.6640625" style="1079" customWidth="1"/>
    <col min="11293" max="11330" width="2.6640625" style="1079" customWidth="1"/>
    <col min="11331" max="11520" width="8.88671875" style="1079"/>
    <col min="11521" max="11521" width="2.6640625" style="1079" customWidth="1"/>
    <col min="11522" max="11548" width="3.6640625" style="1079" customWidth="1"/>
    <col min="11549" max="11586" width="2.6640625" style="1079" customWidth="1"/>
    <col min="11587" max="11776" width="8.88671875" style="1079"/>
    <col min="11777" max="11777" width="2.6640625" style="1079" customWidth="1"/>
    <col min="11778" max="11804" width="3.6640625" style="1079" customWidth="1"/>
    <col min="11805" max="11842" width="2.6640625" style="1079" customWidth="1"/>
    <col min="11843" max="12032" width="8.88671875" style="1079"/>
    <col min="12033" max="12033" width="2.6640625" style="1079" customWidth="1"/>
    <col min="12034" max="12060" width="3.6640625" style="1079" customWidth="1"/>
    <col min="12061" max="12098" width="2.6640625" style="1079" customWidth="1"/>
    <col min="12099" max="12288" width="8.88671875" style="1079"/>
    <col min="12289" max="12289" width="2.6640625" style="1079" customWidth="1"/>
    <col min="12290" max="12316" width="3.6640625" style="1079" customWidth="1"/>
    <col min="12317" max="12354" width="2.6640625" style="1079" customWidth="1"/>
    <col min="12355" max="12544" width="8.88671875" style="1079"/>
    <col min="12545" max="12545" width="2.6640625" style="1079" customWidth="1"/>
    <col min="12546" max="12572" width="3.6640625" style="1079" customWidth="1"/>
    <col min="12573" max="12610" width="2.6640625" style="1079" customWidth="1"/>
    <col min="12611" max="12800" width="8.88671875" style="1079"/>
    <col min="12801" max="12801" width="2.6640625" style="1079" customWidth="1"/>
    <col min="12802" max="12828" width="3.6640625" style="1079" customWidth="1"/>
    <col min="12829" max="12866" width="2.6640625" style="1079" customWidth="1"/>
    <col min="12867" max="13056" width="8.88671875" style="1079"/>
    <col min="13057" max="13057" width="2.6640625" style="1079" customWidth="1"/>
    <col min="13058" max="13084" width="3.6640625" style="1079" customWidth="1"/>
    <col min="13085" max="13122" width="2.6640625" style="1079" customWidth="1"/>
    <col min="13123" max="13312" width="8.88671875" style="1079"/>
    <col min="13313" max="13313" width="2.6640625" style="1079" customWidth="1"/>
    <col min="13314" max="13340" width="3.6640625" style="1079" customWidth="1"/>
    <col min="13341" max="13378" width="2.6640625" style="1079" customWidth="1"/>
    <col min="13379" max="13568" width="8.88671875" style="1079"/>
    <col min="13569" max="13569" width="2.6640625" style="1079" customWidth="1"/>
    <col min="13570" max="13596" width="3.6640625" style="1079" customWidth="1"/>
    <col min="13597" max="13634" width="2.6640625" style="1079" customWidth="1"/>
    <col min="13635" max="13824" width="8.88671875" style="1079"/>
    <col min="13825" max="13825" width="2.6640625" style="1079" customWidth="1"/>
    <col min="13826" max="13852" width="3.6640625" style="1079" customWidth="1"/>
    <col min="13853" max="13890" width="2.6640625" style="1079" customWidth="1"/>
    <col min="13891" max="14080" width="8.88671875" style="1079"/>
    <col min="14081" max="14081" width="2.6640625" style="1079" customWidth="1"/>
    <col min="14082" max="14108" width="3.6640625" style="1079" customWidth="1"/>
    <col min="14109" max="14146" width="2.6640625" style="1079" customWidth="1"/>
    <col min="14147" max="14336" width="8.88671875" style="1079"/>
    <col min="14337" max="14337" width="2.6640625" style="1079" customWidth="1"/>
    <col min="14338" max="14364" width="3.6640625" style="1079" customWidth="1"/>
    <col min="14365" max="14402" width="2.6640625" style="1079" customWidth="1"/>
    <col min="14403" max="14592" width="8.88671875" style="1079"/>
    <col min="14593" max="14593" width="2.6640625" style="1079" customWidth="1"/>
    <col min="14594" max="14620" width="3.6640625" style="1079" customWidth="1"/>
    <col min="14621" max="14658" width="2.6640625" style="1079" customWidth="1"/>
    <col min="14659" max="14848" width="8.88671875" style="1079"/>
    <col min="14849" max="14849" width="2.6640625" style="1079" customWidth="1"/>
    <col min="14850" max="14876" width="3.6640625" style="1079" customWidth="1"/>
    <col min="14877" max="14914" width="2.6640625" style="1079" customWidth="1"/>
    <col min="14915" max="15104" width="8.88671875" style="1079"/>
    <col min="15105" max="15105" width="2.6640625" style="1079" customWidth="1"/>
    <col min="15106" max="15132" width="3.6640625" style="1079" customWidth="1"/>
    <col min="15133" max="15170" width="2.6640625" style="1079" customWidth="1"/>
    <col min="15171" max="15360" width="8.88671875" style="1079"/>
    <col min="15361" max="15361" width="2.6640625" style="1079" customWidth="1"/>
    <col min="15362" max="15388" width="3.6640625" style="1079" customWidth="1"/>
    <col min="15389" max="15426" width="2.6640625" style="1079" customWidth="1"/>
    <col min="15427" max="15616" width="8.88671875" style="1079"/>
    <col min="15617" max="15617" width="2.6640625" style="1079" customWidth="1"/>
    <col min="15618" max="15644" width="3.6640625" style="1079" customWidth="1"/>
    <col min="15645" max="15682" width="2.6640625" style="1079" customWidth="1"/>
    <col min="15683" max="15872" width="8.88671875" style="1079"/>
    <col min="15873" max="15873" width="2.6640625" style="1079" customWidth="1"/>
    <col min="15874" max="15900" width="3.6640625" style="1079" customWidth="1"/>
    <col min="15901" max="15938" width="2.6640625" style="1079" customWidth="1"/>
    <col min="15939" max="16128" width="8.88671875" style="1079"/>
    <col min="16129" max="16129" width="2.6640625" style="1079" customWidth="1"/>
    <col min="16130" max="16156" width="3.6640625" style="1079" customWidth="1"/>
    <col min="16157" max="16194" width="2.6640625" style="1079" customWidth="1"/>
    <col min="16195" max="16384" width="8.88671875" style="1079"/>
  </cols>
  <sheetData>
    <row r="1" spans="1:28" ht="13.5" customHeight="1" thickBot="1">
      <c r="A1" s="979"/>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row>
    <row r="2" spans="1:28" ht="21" customHeight="1" thickBot="1">
      <c r="A2" s="980"/>
      <c r="B2" s="981"/>
      <c r="C2" s="982"/>
      <c r="D2" s="982"/>
      <c r="E2" s="982"/>
      <c r="F2" s="982"/>
      <c r="G2" s="982"/>
      <c r="H2" s="982"/>
      <c r="I2" s="982"/>
      <c r="J2" s="982"/>
      <c r="K2" s="982"/>
      <c r="L2" s="2639" t="s">
        <v>1774</v>
      </c>
      <c r="M2" s="2639"/>
      <c r="N2" s="2639"/>
      <c r="O2" s="2639"/>
      <c r="P2" s="2639"/>
      <c r="Q2" s="2639"/>
      <c r="R2" s="983"/>
      <c r="S2" s="983"/>
      <c r="T2" s="983"/>
      <c r="U2" s="982"/>
      <c r="V2" s="982"/>
      <c r="W2" s="982"/>
      <c r="X2" s="982"/>
      <c r="Y2" s="982"/>
      <c r="Z2" s="982"/>
      <c r="AA2" s="982"/>
      <c r="AB2" s="984"/>
    </row>
    <row r="3" spans="1:28" ht="21" customHeight="1">
      <c r="B3" s="985"/>
      <c r="C3" s="1075"/>
      <c r="D3" s="1075"/>
      <c r="E3" s="1075"/>
      <c r="F3" s="1075"/>
      <c r="G3" s="1075"/>
      <c r="H3" s="1075"/>
      <c r="I3" s="1075"/>
      <c r="J3" s="1075"/>
      <c r="K3" s="1075"/>
      <c r="L3" s="2640"/>
      <c r="M3" s="2640"/>
      <c r="N3" s="2640"/>
      <c r="O3" s="2640"/>
      <c r="P3" s="2640"/>
      <c r="Q3" s="2640"/>
      <c r="R3" s="1075"/>
      <c r="S3" s="1075"/>
      <c r="T3" s="1075"/>
      <c r="U3" s="1075"/>
      <c r="V3" s="1075"/>
      <c r="W3" s="1075"/>
      <c r="X3" s="1075"/>
      <c r="Y3" s="2641" t="s">
        <v>1776</v>
      </c>
      <c r="Z3" s="2642"/>
      <c r="AA3" s="2643"/>
      <c r="AB3" s="987"/>
    </row>
    <row r="4" spans="1:28" ht="21" customHeight="1">
      <c r="B4" s="985"/>
      <c r="C4" s="2644" t="s">
        <v>1777</v>
      </c>
      <c r="D4" s="2466"/>
      <c r="E4" s="2645"/>
      <c r="F4" s="2750"/>
      <c r="G4" s="2751"/>
      <c r="H4" s="2754" t="s">
        <v>1823</v>
      </c>
      <c r="I4" s="2755"/>
      <c r="J4" s="2754">
        <v>1</v>
      </c>
      <c r="K4" s="2758"/>
      <c r="L4" s="2754">
        <v>0</v>
      </c>
      <c r="M4" s="2760"/>
      <c r="N4" s="2762">
        <v>0</v>
      </c>
      <c r="O4" s="2763"/>
      <c r="P4" s="2760">
        <v>0</v>
      </c>
      <c r="Q4" s="2758"/>
      <c r="R4" s="2754">
        <v>0</v>
      </c>
      <c r="S4" s="2760"/>
      <c r="T4" s="2762">
        <v>0</v>
      </c>
      <c r="U4" s="2763"/>
      <c r="V4" s="2754">
        <v>0</v>
      </c>
      <c r="W4" s="2758"/>
      <c r="Y4" s="985"/>
      <c r="Z4" s="1075"/>
      <c r="AA4" s="987"/>
      <c r="AB4" s="987"/>
    </row>
    <row r="5" spans="1:28" ht="21" customHeight="1">
      <c r="B5" s="985"/>
      <c r="C5" s="2466"/>
      <c r="D5" s="2466"/>
      <c r="E5" s="2645"/>
      <c r="F5" s="2752"/>
      <c r="G5" s="2753"/>
      <c r="H5" s="2756"/>
      <c r="I5" s="2757"/>
      <c r="J5" s="2756"/>
      <c r="K5" s="2759"/>
      <c r="L5" s="2756"/>
      <c r="M5" s="2761"/>
      <c r="N5" s="2764"/>
      <c r="O5" s="2765"/>
      <c r="P5" s="2761"/>
      <c r="Q5" s="2759"/>
      <c r="R5" s="2756"/>
      <c r="S5" s="2761"/>
      <c r="T5" s="2764"/>
      <c r="U5" s="2765"/>
      <c r="V5" s="2756"/>
      <c r="W5" s="2759"/>
      <c r="Y5" s="985"/>
      <c r="Z5" s="1075"/>
      <c r="AA5" s="987"/>
      <c r="AB5" s="987"/>
    </row>
    <row r="6" spans="1:28" ht="21" customHeight="1" thickBot="1">
      <c r="B6" s="985"/>
      <c r="C6" s="1075"/>
      <c r="D6" s="1075"/>
      <c r="E6" s="1075"/>
      <c r="F6" s="2662" t="s">
        <v>1778</v>
      </c>
      <c r="G6" s="2662"/>
      <c r="H6" s="2662"/>
      <c r="I6" s="2662"/>
      <c r="J6" s="2662"/>
      <c r="K6" s="2662"/>
      <c r="L6" s="2662"/>
      <c r="M6" s="2662"/>
      <c r="N6" s="2662"/>
      <c r="O6" s="2662"/>
      <c r="P6" s="2662"/>
      <c r="Q6" s="2662"/>
      <c r="R6" s="2662"/>
      <c r="S6" s="2662"/>
      <c r="T6" s="2662"/>
      <c r="U6" s="2662"/>
      <c r="V6" s="2662"/>
      <c r="W6" s="2662"/>
      <c r="X6" s="1075"/>
      <c r="Y6" s="1077"/>
      <c r="Z6" s="1076"/>
      <c r="AA6" s="1078"/>
      <c r="AB6" s="987"/>
    </row>
    <row r="7" spans="1:28" ht="21" customHeight="1">
      <c r="B7" s="985"/>
      <c r="C7" s="1075"/>
      <c r="D7" s="1075"/>
      <c r="E7" s="1075"/>
      <c r="F7" s="1075"/>
      <c r="G7" s="1075"/>
      <c r="H7" s="1075"/>
      <c r="I7" s="1075"/>
      <c r="J7" s="1075"/>
      <c r="K7" s="1075"/>
      <c r="L7" s="1075"/>
      <c r="M7" s="1075"/>
      <c r="N7" s="1075"/>
      <c r="O7" s="1075"/>
      <c r="P7" s="1075"/>
      <c r="Q7" s="1075"/>
      <c r="R7" s="1075"/>
      <c r="S7" s="1075"/>
      <c r="T7" s="1075"/>
      <c r="U7" s="1075"/>
      <c r="V7" s="1075"/>
      <c r="W7" s="1075"/>
      <c r="X7" s="1075"/>
      <c r="Y7" s="1075"/>
      <c r="Z7" s="1075"/>
      <c r="AA7" s="1075"/>
      <c r="AB7" s="987"/>
    </row>
    <row r="8" spans="1:28" ht="21" customHeight="1">
      <c r="B8" s="985"/>
      <c r="C8" s="1075" t="s">
        <v>1779</v>
      </c>
      <c r="D8" s="1075"/>
      <c r="E8" s="1075"/>
      <c r="F8" s="1075"/>
      <c r="G8" s="1075"/>
      <c r="H8" s="1075"/>
      <c r="I8" s="1075"/>
      <c r="J8" s="1075"/>
      <c r="K8" s="1075"/>
      <c r="L8" s="1075"/>
      <c r="M8" s="1075"/>
      <c r="N8" s="1075"/>
      <c r="O8" s="1075"/>
      <c r="P8" s="1075"/>
      <c r="Q8" s="2766" t="s">
        <v>1780</v>
      </c>
      <c r="R8" s="2766"/>
      <c r="S8" s="2766"/>
      <c r="T8" s="2766"/>
      <c r="U8" s="2766"/>
      <c r="V8" s="2766"/>
      <c r="W8" s="2766"/>
      <c r="X8" s="2766"/>
      <c r="Y8" s="988"/>
      <c r="Z8" s="1075"/>
      <c r="AA8" s="1075"/>
      <c r="AB8" s="987"/>
    </row>
    <row r="9" spans="1:28" ht="21" customHeight="1">
      <c r="B9" s="98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987"/>
    </row>
    <row r="10" spans="1:28" ht="21" customHeight="1">
      <c r="B10" s="985"/>
      <c r="C10" s="1075" t="s">
        <v>1781</v>
      </c>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987"/>
    </row>
    <row r="11" spans="1:28" ht="21" customHeight="1">
      <c r="B11" s="985"/>
      <c r="C11" s="2664" t="s">
        <v>1782</v>
      </c>
      <c r="D11" s="2664"/>
      <c r="E11" s="2664"/>
      <c r="F11" s="2664"/>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987"/>
    </row>
    <row r="12" spans="1:28" ht="21" customHeight="1">
      <c r="B12" s="985"/>
      <c r="C12" s="1075"/>
      <c r="D12" s="1075"/>
      <c r="E12" s="1075"/>
      <c r="F12" s="1075"/>
      <c r="G12" s="1075"/>
      <c r="H12" s="1075"/>
      <c r="I12" s="1086" t="s">
        <v>1783</v>
      </c>
      <c r="J12" s="990">
        <v>8</v>
      </c>
      <c r="K12" s="991">
        <v>3</v>
      </c>
      <c r="L12" s="992">
        <v>0</v>
      </c>
      <c r="M12" s="1086" t="s">
        <v>1784</v>
      </c>
      <c r="N12" s="993" t="s">
        <v>1824</v>
      </c>
      <c r="O12" s="994" t="s">
        <v>1824</v>
      </c>
      <c r="P12" s="994" t="s">
        <v>1824</v>
      </c>
      <c r="Q12" s="992" t="s">
        <v>1824</v>
      </c>
      <c r="R12" s="1075"/>
      <c r="S12" s="1075"/>
      <c r="T12" s="1075"/>
      <c r="U12" s="1075"/>
      <c r="V12" s="1075"/>
      <c r="W12" s="1075"/>
      <c r="X12" s="1075"/>
      <c r="Y12" s="1075"/>
      <c r="Z12" s="1075"/>
      <c r="AA12" s="1075"/>
      <c r="AB12" s="987"/>
    </row>
    <row r="13" spans="1:28" ht="21" customHeight="1">
      <c r="B13" s="985"/>
      <c r="C13" s="1075"/>
      <c r="D13" s="1075"/>
      <c r="E13" s="1075"/>
      <c r="F13" s="1075"/>
      <c r="G13" s="1075"/>
      <c r="H13" s="1075"/>
      <c r="I13" s="1075" t="s">
        <v>1785</v>
      </c>
      <c r="J13" s="1075"/>
      <c r="K13" s="1075"/>
      <c r="L13" s="2768" t="s">
        <v>1825</v>
      </c>
      <c r="M13" s="2768"/>
      <c r="N13" s="2768"/>
      <c r="O13" s="2768"/>
      <c r="P13" s="2768"/>
      <c r="Q13" s="2768"/>
      <c r="R13" s="2768"/>
      <c r="S13" s="2768"/>
      <c r="T13" s="2768"/>
      <c r="U13" s="2768"/>
      <c r="V13" s="2768"/>
      <c r="W13" s="2768"/>
      <c r="X13" s="2727"/>
      <c r="Y13" s="2665"/>
      <c r="Z13" s="2665"/>
      <c r="AA13" s="1084"/>
      <c r="AB13" s="987"/>
    </row>
    <row r="14" spans="1:28" ht="21" customHeight="1">
      <c r="B14" s="985"/>
      <c r="C14" s="1075"/>
      <c r="D14" s="1075"/>
      <c r="E14" s="1075"/>
      <c r="F14" s="1075"/>
      <c r="G14" s="1075"/>
      <c r="H14" s="1075"/>
      <c r="I14" s="1075" t="s">
        <v>1786</v>
      </c>
      <c r="J14" s="1075"/>
      <c r="K14" s="1075"/>
      <c r="L14" s="2767" t="s">
        <v>1826</v>
      </c>
      <c r="M14" s="2727"/>
      <c r="N14" s="2727"/>
      <c r="O14" s="2727"/>
      <c r="P14" s="2727"/>
      <c r="Q14" s="2727"/>
      <c r="R14" s="2727"/>
      <c r="S14" s="2727"/>
      <c r="T14" s="2727"/>
      <c r="U14" s="2727"/>
      <c r="V14" s="2727"/>
      <c r="W14" s="2727"/>
      <c r="X14" s="2727"/>
      <c r="Y14" s="2668"/>
      <c r="Z14" s="2669"/>
      <c r="AA14" s="1085"/>
      <c r="AB14" s="987"/>
    </row>
    <row r="15" spans="1:28" ht="21" customHeight="1">
      <c r="B15" s="985"/>
      <c r="C15" s="1075"/>
      <c r="D15" s="1075"/>
      <c r="E15" s="1075"/>
      <c r="F15" s="1075"/>
      <c r="G15" s="1075"/>
      <c r="H15" s="1075"/>
      <c r="I15" s="1075" t="s">
        <v>1787</v>
      </c>
      <c r="J15" s="1075"/>
      <c r="K15" s="1075"/>
      <c r="L15" s="2768" t="s">
        <v>1827</v>
      </c>
      <c r="M15" s="2769"/>
      <c r="N15" s="2769"/>
      <c r="O15" s="2769"/>
      <c r="P15" s="2769"/>
      <c r="Q15" s="2769"/>
      <c r="R15" s="2769"/>
      <c r="S15" s="2769"/>
      <c r="T15" s="2769"/>
      <c r="U15" s="2769"/>
      <c r="V15" s="2769"/>
      <c r="W15" s="2769"/>
      <c r="X15" s="2769"/>
      <c r="Y15" s="2669"/>
      <c r="Z15" s="2669"/>
      <c r="AA15" s="1085"/>
      <c r="AB15" s="987"/>
    </row>
    <row r="16" spans="1:28" ht="21" customHeight="1">
      <c r="B16" s="985"/>
      <c r="C16" s="1075"/>
      <c r="D16" s="1075"/>
      <c r="E16" s="1075"/>
      <c r="F16" s="1075"/>
      <c r="G16" s="1075"/>
      <c r="H16" s="1075"/>
      <c r="I16" s="2475" t="s">
        <v>1788</v>
      </c>
      <c r="J16" s="2475"/>
      <c r="K16" s="1075"/>
      <c r="L16" s="2768" t="s">
        <v>1828</v>
      </c>
      <c r="M16" s="2769"/>
      <c r="N16" s="2769"/>
      <c r="O16" s="2769"/>
      <c r="P16" s="2769"/>
      <c r="Q16" s="2769"/>
      <c r="R16" s="2769"/>
      <c r="S16" s="2769"/>
      <c r="T16" s="2769"/>
      <c r="U16" s="2769"/>
      <c r="V16" s="2769"/>
      <c r="W16" s="2769"/>
      <c r="X16" s="2769"/>
      <c r="Y16" s="1075"/>
      <c r="Z16" s="1075"/>
      <c r="AA16" s="1075"/>
      <c r="AB16" s="987"/>
    </row>
    <row r="17" spans="2:28" ht="21" customHeight="1" thickBot="1">
      <c r="B17" s="985"/>
      <c r="C17" s="1075"/>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987"/>
    </row>
    <row r="18" spans="2:28" ht="31.35" customHeight="1">
      <c r="B18" s="985"/>
      <c r="C18" s="2673" t="s">
        <v>1789</v>
      </c>
      <c r="D18" s="2674"/>
      <c r="E18" s="2674"/>
      <c r="F18" s="1233"/>
      <c r="G18" s="1233"/>
      <c r="H18" s="1233"/>
      <c r="I18" s="1233"/>
      <c r="J18" s="1233"/>
      <c r="K18" s="1233"/>
      <c r="L18" s="1233"/>
      <c r="M18" s="1233"/>
      <c r="N18" s="1233"/>
      <c r="O18" s="1233"/>
      <c r="P18" s="1233"/>
      <c r="Q18" s="1233"/>
      <c r="R18" s="1233"/>
      <c r="S18" s="1233"/>
      <c r="T18" s="1233"/>
      <c r="U18" s="1233"/>
      <c r="V18" s="1233"/>
      <c r="W18" s="1233"/>
      <c r="X18" s="1233"/>
      <c r="Y18" s="1233"/>
      <c r="Z18" s="1234"/>
      <c r="AA18" s="1083"/>
      <c r="AB18" s="987"/>
    </row>
    <row r="19" spans="2:28" ht="31.35" customHeight="1">
      <c r="B19" s="985"/>
      <c r="C19" s="4541" t="s">
        <v>1829</v>
      </c>
      <c r="D19" s="4542"/>
      <c r="E19" s="4542"/>
      <c r="F19" s="4545" t="s">
        <v>2022</v>
      </c>
      <c r="G19" s="4545"/>
      <c r="H19" s="4545"/>
      <c r="I19" s="4545"/>
      <c r="J19" s="4545"/>
      <c r="K19" s="4545"/>
      <c r="L19" s="4545"/>
      <c r="M19" s="4545"/>
      <c r="N19" s="4545"/>
      <c r="O19" s="4545"/>
      <c r="P19" s="4545"/>
      <c r="Q19" s="4545"/>
      <c r="R19" s="4545"/>
      <c r="S19" s="4545"/>
      <c r="T19" s="4545"/>
      <c r="U19" s="4545"/>
      <c r="V19" s="4545"/>
      <c r="W19" s="4545"/>
      <c r="X19" s="4545"/>
      <c r="Y19" s="4545"/>
      <c r="Z19" s="4546"/>
      <c r="AA19" s="998"/>
      <c r="AB19" s="987"/>
    </row>
    <row r="20" spans="2:28" ht="31.35" customHeight="1">
      <c r="B20" s="985"/>
      <c r="C20" s="4541" t="s">
        <v>1791</v>
      </c>
      <c r="D20" s="4542"/>
      <c r="E20" s="4542"/>
      <c r="F20" s="4543" t="s">
        <v>2023</v>
      </c>
      <c r="G20" s="4543"/>
      <c r="H20" s="4543"/>
      <c r="I20" s="4543"/>
      <c r="J20" s="4543"/>
      <c r="K20" s="4543"/>
      <c r="L20" s="4543"/>
      <c r="M20" s="4543"/>
      <c r="N20" s="4543"/>
      <c r="O20" s="4543"/>
      <c r="P20" s="4543"/>
      <c r="Q20" s="4543"/>
      <c r="R20" s="4543"/>
      <c r="S20" s="4543"/>
      <c r="T20" s="4543"/>
      <c r="U20" s="4543"/>
      <c r="V20" s="4543"/>
      <c r="W20" s="4543"/>
      <c r="X20" s="4543"/>
      <c r="Y20" s="4543"/>
      <c r="Z20" s="4544"/>
      <c r="AA20" s="998"/>
      <c r="AB20" s="987"/>
    </row>
    <row r="21" spans="2:28" ht="31.35" customHeight="1">
      <c r="B21" s="985"/>
      <c r="C21" s="2681"/>
      <c r="D21" s="2682"/>
      <c r="E21" s="2682"/>
      <c r="F21" s="2682"/>
      <c r="G21" s="2682"/>
      <c r="H21" s="2682"/>
      <c r="I21" s="2682"/>
      <c r="J21" s="2682"/>
      <c r="K21" s="2682"/>
      <c r="L21" s="2682"/>
      <c r="M21" s="2682"/>
      <c r="N21" s="2682"/>
      <c r="O21" s="2682"/>
      <c r="P21" s="2682"/>
      <c r="Q21" s="2682"/>
      <c r="R21" s="2682"/>
      <c r="S21" s="2682"/>
      <c r="T21" s="2682"/>
      <c r="U21" s="2682"/>
      <c r="V21" s="2682"/>
      <c r="W21" s="2682"/>
      <c r="X21" s="2682"/>
      <c r="Y21" s="2682"/>
      <c r="Z21" s="2683"/>
      <c r="AA21" s="998"/>
      <c r="AB21" s="987"/>
    </row>
    <row r="22" spans="2:28" ht="31.35" customHeight="1" thickBot="1">
      <c r="B22" s="985"/>
      <c r="C22" s="2684"/>
      <c r="D22" s="2685"/>
      <c r="E22" s="2685"/>
      <c r="F22" s="2685"/>
      <c r="G22" s="2685"/>
      <c r="H22" s="2685"/>
      <c r="I22" s="2685"/>
      <c r="J22" s="2685"/>
      <c r="K22" s="2685"/>
      <c r="L22" s="2685"/>
      <c r="M22" s="2685"/>
      <c r="N22" s="2685"/>
      <c r="O22" s="2685"/>
      <c r="P22" s="2685"/>
      <c r="Q22" s="2685"/>
      <c r="R22" s="2685"/>
      <c r="S22" s="2685"/>
      <c r="T22" s="2685"/>
      <c r="U22" s="2685"/>
      <c r="V22" s="2685"/>
      <c r="W22" s="2685"/>
      <c r="X22" s="2685"/>
      <c r="Y22" s="2685"/>
      <c r="Z22" s="2686"/>
      <c r="AA22" s="998"/>
      <c r="AB22" s="987"/>
    </row>
    <row r="23" spans="2:28" ht="21" customHeight="1">
      <c r="B23" s="985"/>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987"/>
    </row>
    <row r="24" spans="2:28" ht="21" customHeight="1">
      <c r="B24" s="985"/>
      <c r="C24" s="1075" t="s">
        <v>1792</v>
      </c>
      <c r="D24" s="1075"/>
      <c r="E24" s="1075"/>
      <c r="F24" s="1075" t="s">
        <v>1793</v>
      </c>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987"/>
    </row>
    <row r="25" spans="2:28" ht="21" customHeight="1">
      <c r="B25" s="985"/>
      <c r="C25" s="1075"/>
      <c r="D25" s="1075"/>
      <c r="E25" s="2772" t="s">
        <v>1794</v>
      </c>
      <c r="F25" s="2727"/>
      <c r="G25" s="1075"/>
      <c r="H25" s="2475" t="s">
        <v>1795</v>
      </c>
      <c r="I25" s="2475"/>
      <c r="J25" s="1075"/>
      <c r="K25" s="1075"/>
      <c r="L25" s="1075"/>
      <c r="M25" s="1075"/>
      <c r="N25" s="1075"/>
      <c r="O25" s="1075"/>
      <c r="P25" s="1075"/>
      <c r="Q25" s="1075"/>
      <c r="R25" s="1075"/>
      <c r="S25" s="1075"/>
      <c r="T25" s="1075"/>
      <c r="U25" s="1075"/>
      <c r="V25" s="1075"/>
      <c r="W25" s="1075"/>
      <c r="X25" s="1075"/>
      <c r="Y25" s="1075"/>
      <c r="Z25" s="1075"/>
      <c r="AA25" s="1075"/>
      <c r="AB25" s="987"/>
    </row>
    <row r="26" spans="2:28" ht="21" customHeight="1" thickBot="1">
      <c r="B26" s="985"/>
      <c r="C26" s="1075"/>
      <c r="D26" s="1075"/>
      <c r="E26" s="2476" t="s">
        <v>1796</v>
      </c>
      <c r="F26" s="2476"/>
      <c r="G26" s="2476"/>
      <c r="H26" s="2476"/>
      <c r="I26" s="2476"/>
      <c r="J26" s="2476"/>
      <c r="K26" s="2476"/>
      <c r="L26" s="2476"/>
      <c r="M26" s="2476"/>
      <c r="N26" s="2476"/>
      <c r="O26" s="2476"/>
      <c r="P26" s="2476"/>
      <c r="Q26" s="2476"/>
      <c r="R26" s="2476"/>
      <c r="S26" s="2476"/>
      <c r="T26" s="1075"/>
      <c r="U26" s="1075"/>
      <c r="V26" s="1075"/>
      <c r="W26" s="1075"/>
      <c r="X26" s="1075"/>
      <c r="Y26" s="1075"/>
      <c r="Z26" s="1075"/>
      <c r="AA26" s="1075"/>
      <c r="AB26" s="987"/>
    </row>
    <row r="27" spans="2:28" ht="21" customHeight="1">
      <c r="B27" s="985"/>
      <c r="C27" s="2698" t="s">
        <v>1797</v>
      </c>
      <c r="D27" s="2699"/>
      <c r="E27" s="2699"/>
      <c r="F27" s="2699"/>
      <c r="G27" s="2699"/>
      <c r="H27" s="2700"/>
      <c r="I27" s="2775" t="s">
        <v>1832</v>
      </c>
      <c r="J27" s="2699"/>
      <c r="K27" s="2699"/>
      <c r="L27" s="2699"/>
      <c r="M27" s="2699" t="s">
        <v>1798</v>
      </c>
      <c r="N27" s="2699"/>
      <c r="O27" s="2699"/>
      <c r="P27" s="2699"/>
      <c r="Q27" s="2699"/>
      <c r="R27" s="2699" t="s">
        <v>1833</v>
      </c>
      <c r="S27" s="2777"/>
      <c r="T27" s="2777"/>
      <c r="U27" s="2777"/>
      <c r="V27" s="2699" t="s">
        <v>1799</v>
      </c>
      <c r="W27" s="2778"/>
      <c r="X27" s="985"/>
      <c r="Y27" s="1075"/>
      <c r="Z27" s="1075"/>
      <c r="AA27" s="1075"/>
      <c r="AB27" s="987"/>
    </row>
    <row r="28" spans="2:28" ht="21" customHeight="1">
      <c r="B28" s="985"/>
      <c r="C28" s="2701"/>
      <c r="D28" s="2702"/>
      <c r="E28" s="2702"/>
      <c r="F28" s="2702"/>
      <c r="G28" s="2702"/>
      <c r="H28" s="2703"/>
      <c r="I28" s="2776"/>
      <c r="J28" s="2702"/>
      <c r="K28" s="2702"/>
      <c r="L28" s="2702"/>
      <c r="M28" s="2702" t="s">
        <v>1800</v>
      </c>
      <c r="N28" s="2702"/>
      <c r="O28" s="2702"/>
      <c r="P28" s="2702"/>
      <c r="Q28" s="2702"/>
      <c r="R28" s="2464"/>
      <c r="S28" s="2464"/>
      <c r="T28" s="2464"/>
      <c r="U28" s="2464"/>
      <c r="V28" s="2702" t="s">
        <v>1801</v>
      </c>
      <c r="W28" s="2773"/>
      <c r="X28" s="985"/>
      <c r="Y28" s="1075"/>
      <c r="Z28" s="1075"/>
      <c r="AA28" s="1075"/>
      <c r="AB28" s="987"/>
    </row>
    <row r="29" spans="2:28" ht="21" customHeight="1">
      <c r="B29" s="985"/>
      <c r="C29" s="2694" t="s">
        <v>1802</v>
      </c>
      <c r="D29" s="2695"/>
      <c r="E29" s="2695"/>
      <c r="F29" s="2695"/>
      <c r="G29" s="2695"/>
      <c r="H29" s="2696"/>
      <c r="I29" s="999"/>
      <c r="J29" s="2774" t="s">
        <v>1803</v>
      </c>
      <c r="K29" s="2774"/>
      <c r="L29" s="2774"/>
      <c r="M29" s="1087"/>
      <c r="N29" s="2774" t="s">
        <v>1804</v>
      </c>
      <c r="O29" s="2774"/>
      <c r="P29" s="2774"/>
      <c r="Q29" s="1087"/>
      <c r="R29" s="2774" t="s">
        <v>1805</v>
      </c>
      <c r="S29" s="2774"/>
      <c r="T29" s="2774"/>
      <c r="U29" s="1087"/>
      <c r="V29" s="1087"/>
      <c r="W29" s="1087"/>
      <c r="X29" s="985"/>
      <c r="Y29" s="1075"/>
      <c r="Z29" s="1075"/>
      <c r="AA29" s="1075"/>
      <c r="AB29" s="987"/>
    </row>
    <row r="30" spans="2:28" ht="12" customHeight="1" thickBot="1">
      <c r="B30" s="985"/>
      <c r="C30" s="2710" t="s">
        <v>1806</v>
      </c>
      <c r="D30" s="2711"/>
      <c r="E30" s="2711"/>
      <c r="F30" s="2711"/>
      <c r="G30" s="2711"/>
      <c r="H30" s="2712"/>
      <c r="I30" s="1001"/>
      <c r="J30" s="1002"/>
      <c r="K30" s="1002"/>
      <c r="L30" s="1002"/>
      <c r="M30" s="1002"/>
      <c r="N30" s="1002"/>
      <c r="O30" s="1002"/>
      <c r="P30" s="1002"/>
      <c r="Q30" s="1002"/>
      <c r="R30" s="1002"/>
      <c r="S30" s="1002"/>
      <c r="T30" s="1002"/>
      <c r="U30" s="1002"/>
      <c r="V30" s="1002"/>
      <c r="W30" s="1003"/>
      <c r="X30" s="985"/>
      <c r="Y30" s="1075"/>
      <c r="Z30" s="1075"/>
      <c r="AA30" s="1075"/>
      <c r="AB30" s="987"/>
    </row>
    <row r="31" spans="2:28" ht="30" customHeight="1" thickBot="1">
      <c r="B31" s="985"/>
      <c r="C31" s="2713"/>
      <c r="D31" s="2714"/>
      <c r="E31" s="2714"/>
      <c r="F31" s="2714"/>
      <c r="G31" s="2714"/>
      <c r="H31" s="2715"/>
      <c r="I31" s="1004"/>
      <c r="J31" s="1005"/>
      <c r="K31" s="1006">
        <v>9</v>
      </c>
      <c r="L31" s="1007">
        <v>9</v>
      </c>
      <c r="M31" s="1007">
        <v>9</v>
      </c>
      <c r="N31" s="1007">
        <v>9</v>
      </c>
      <c r="O31" s="1007">
        <v>9</v>
      </c>
      <c r="P31" s="1007">
        <v>9</v>
      </c>
      <c r="Q31" s="1008">
        <v>9</v>
      </c>
      <c r="R31" s="1005"/>
      <c r="S31" s="2716" t="s">
        <v>1807</v>
      </c>
      <c r="T31" s="2717"/>
      <c r="U31" s="2717"/>
      <c r="V31" s="2717"/>
      <c r="W31" s="2718"/>
      <c r="X31" s="985"/>
      <c r="Y31" s="1075"/>
      <c r="Z31" s="1075"/>
      <c r="AA31" s="1075"/>
      <c r="AB31" s="987"/>
    </row>
    <row r="32" spans="2:28" ht="12" customHeight="1">
      <c r="B32" s="985"/>
      <c r="C32" s="2701"/>
      <c r="D32" s="2702"/>
      <c r="E32" s="2702"/>
      <c r="F32" s="2702"/>
      <c r="G32" s="2702"/>
      <c r="H32" s="2703"/>
      <c r="I32" s="1009"/>
      <c r="J32" s="1010"/>
      <c r="K32" s="1010"/>
      <c r="L32" s="1010"/>
      <c r="M32" s="1010"/>
      <c r="N32" s="1010"/>
      <c r="O32" s="1010"/>
      <c r="P32" s="1010"/>
      <c r="Q32" s="1010"/>
      <c r="R32" s="1010"/>
      <c r="S32" s="1010"/>
      <c r="T32" s="1010"/>
      <c r="U32" s="1010"/>
      <c r="V32" s="1010"/>
      <c r="W32" s="1011"/>
      <c r="X32" s="985"/>
      <c r="Y32" s="1075"/>
      <c r="Z32" s="1075"/>
      <c r="AA32" s="1075"/>
      <c r="AB32" s="987"/>
    </row>
    <row r="33" spans="1:28" ht="21" customHeight="1">
      <c r="B33" s="985"/>
      <c r="C33" s="2710" t="s">
        <v>1808</v>
      </c>
      <c r="D33" s="2711"/>
      <c r="E33" s="2711"/>
      <c r="F33" s="2711"/>
      <c r="G33" s="2711"/>
      <c r="H33" s="2712"/>
      <c r="I33" s="2779" t="s">
        <v>1834</v>
      </c>
      <c r="J33" s="2780"/>
      <c r="K33" s="2780"/>
      <c r="L33" s="2780"/>
      <c r="M33" s="2780"/>
      <c r="N33" s="2780"/>
      <c r="O33" s="2780"/>
      <c r="P33" s="2780"/>
      <c r="Q33" s="2780"/>
      <c r="R33" s="2780"/>
      <c r="S33" s="2780"/>
      <c r="T33" s="2780"/>
      <c r="U33" s="2780"/>
      <c r="V33" s="2780"/>
      <c r="W33" s="2781"/>
      <c r="X33" s="985"/>
      <c r="Y33" s="1075"/>
      <c r="Z33" s="1075"/>
      <c r="AA33" s="1075"/>
      <c r="AB33" s="987"/>
    </row>
    <row r="34" spans="1:28" ht="21" customHeight="1">
      <c r="B34" s="985"/>
      <c r="C34" s="2713"/>
      <c r="D34" s="2719"/>
      <c r="E34" s="2719"/>
      <c r="F34" s="2719"/>
      <c r="G34" s="2719"/>
      <c r="H34" s="2715"/>
      <c r="I34" s="2723"/>
      <c r="J34" s="2724"/>
      <c r="K34" s="2724"/>
      <c r="L34" s="2724"/>
      <c r="M34" s="2724"/>
      <c r="N34" s="2724"/>
      <c r="O34" s="2724"/>
      <c r="P34" s="2724"/>
      <c r="Q34" s="2724"/>
      <c r="R34" s="2724"/>
      <c r="S34" s="2724"/>
      <c r="T34" s="2724"/>
      <c r="U34" s="2724"/>
      <c r="V34" s="2724"/>
      <c r="W34" s="2725"/>
      <c r="X34" s="985"/>
      <c r="Y34" s="2689" t="s">
        <v>1809</v>
      </c>
      <c r="Z34" s="2690"/>
      <c r="AA34" s="2691"/>
      <c r="AB34" s="987"/>
    </row>
    <row r="35" spans="1:28" ht="21" customHeight="1">
      <c r="B35" s="985"/>
      <c r="C35" s="2729" t="s">
        <v>1810</v>
      </c>
      <c r="D35" s="2662"/>
      <c r="E35" s="2662"/>
      <c r="F35" s="2662"/>
      <c r="G35" s="2662"/>
      <c r="H35" s="2730"/>
      <c r="I35" s="2782" t="s">
        <v>1827</v>
      </c>
      <c r="J35" s="2662"/>
      <c r="K35" s="2662"/>
      <c r="L35" s="2662"/>
      <c r="M35" s="2662"/>
      <c r="N35" s="2662"/>
      <c r="O35" s="2662"/>
      <c r="P35" s="2662"/>
      <c r="Q35" s="2662"/>
      <c r="R35" s="2662"/>
      <c r="S35" s="2662"/>
      <c r="T35" s="2662"/>
      <c r="U35" s="2662"/>
      <c r="V35" s="2662"/>
      <c r="W35" s="2783"/>
      <c r="X35" s="985"/>
      <c r="Y35" s="2740"/>
      <c r="Z35" s="2741"/>
      <c r="AA35" s="2742"/>
      <c r="AB35" s="987"/>
    </row>
    <row r="36" spans="1:28" ht="21" customHeight="1">
      <c r="B36" s="985"/>
      <c r="C36" s="2743" t="s">
        <v>1811</v>
      </c>
      <c r="D36" s="2744"/>
      <c r="E36" s="2744"/>
      <c r="F36" s="2744"/>
      <c r="G36" s="2744"/>
      <c r="H36" s="2745"/>
      <c r="I36" s="2784"/>
      <c r="J36" s="2644"/>
      <c r="K36" s="2644"/>
      <c r="L36" s="2644"/>
      <c r="M36" s="2644"/>
      <c r="N36" s="2644"/>
      <c r="O36" s="2644"/>
      <c r="P36" s="2644"/>
      <c r="Q36" s="2644"/>
      <c r="R36" s="2644"/>
      <c r="S36" s="2644"/>
      <c r="T36" s="2644"/>
      <c r="U36" s="2644"/>
      <c r="V36" s="2644"/>
      <c r="W36" s="2785"/>
      <c r="X36" s="985"/>
      <c r="Y36" s="2740"/>
      <c r="Z36" s="2741"/>
      <c r="AA36" s="2742"/>
      <c r="AB36" s="987"/>
    </row>
    <row r="37" spans="1:28" ht="21" customHeight="1" thickBot="1">
      <c r="B37" s="985"/>
      <c r="C37" s="2746"/>
      <c r="D37" s="2747"/>
      <c r="E37" s="2747"/>
      <c r="F37" s="2747"/>
      <c r="G37" s="2747"/>
      <c r="H37" s="2748"/>
      <c r="I37" s="2786"/>
      <c r="J37" s="2462"/>
      <c r="K37" s="2462"/>
      <c r="L37" s="2462"/>
      <c r="M37" s="2462"/>
      <c r="N37" s="2462"/>
      <c r="O37" s="2462"/>
      <c r="P37" s="2462"/>
      <c r="Q37" s="2462"/>
      <c r="R37" s="2462"/>
      <c r="S37" s="2462"/>
      <c r="T37" s="2462"/>
      <c r="U37" s="2462"/>
      <c r="V37" s="2462"/>
      <c r="W37" s="2787"/>
      <c r="X37" s="985"/>
      <c r="Y37" s="2740"/>
      <c r="Z37" s="2741"/>
      <c r="AA37" s="2742"/>
      <c r="AB37" s="987"/>
    </row>
    <row r="38" spans="1:28" ht="15" customHeight="1">
      <c r="B38" s="985"/>
      <c r="C38" s="2749" t="s">
        <v>1812</v>
      </c>
      <c r="D38" s="2749"/>
      <c r="E38" s="1012">
        <v>1</v>
      </c>
      <c r="F38" s="1081"/>
      <c r="G38" s="2726" t="s">
        <v>1813</v>
      </c>
      <c r="H38" s="2727"/>
      <c r="I38" s="2727"/>
      <c r="J38" s="2727"/>
      <c r="K38" s="2727"/>
      <c r="L38" s="2727"/>
      <c r="M38" s="2727"/>
      <c r="N38" s="2727"/>
      <c r="O38" s="2727"/>
      <c r="P38" s="2727"/>
      <c r="Q38" s="2727"/>
      <c r="R38" s="2727"/>
      <c r="S38" s="2727"/>
      <c r="T38" s="2727"/>
      <c r="U38" s="2727"/>
      <c r="V38" s="2727"/>
      <c r="W38" s="2727"/>
      <c r="X38" s="2727"/>
      <c r="Y38" s="2727"/>
      <c r="Z38" s="2727"/>
      <c r="AA38" s="1075"/>
      <c r="AB38" s="987"/>
    </row>
    <row r="39" spans="1:28" ht="15" customHeight="1">
      <c r="B39" s="985"/>
      <c r="C39" s="1081"/>
      <c r="D39" s="1014"/>
      <c r="E39" s="1012">
        <v>2</v>
      </c>
      <c r="F39" s="1081"/>
      <c r="G39" s="2726" t="s">
        <v>1814</v>
      </c>
      <c r="H39" s="2727"/>
      <c r="I39" s="2727"/>
      <c r="J39" s="2727"/>
      <c r="K39" s="1015" t="s">
        <v>1815</v>
      </c>
      <c r="L39" s="1016" t="s">
        <v>1263</v>
      </c>
      <c r="M39" s="1016" t="s">
        <v>1816</v>
      </c>
      <c r="N39" s="1016" t="s">
        <v>1817</v>
      </c>
      <c r="O39" s="1016" t="s">
        <v>1818</v>
      </c>
      <c r="P39" s="1016" t="s">
        <v>1815</v>
      </c>
      <c r="Q39" s="1016" t="s">
        <v>1819</v>
      </c>
      <c r="R39" s="1016" t="s">
        <v>1820</v>
      </c>
      <c r="S39" s="1016" t="s">
        <v>1821</v>
      </c>
      <c r="T39" s="1017"/>
      <c r="U39" s="1017"/>
      <c r="V39" s="1017"/>
      <c r="W39" s="1018"/>
      <c r="X39" s="1082"/>
      <c r="Y39" s="1082"/>
      <c r="Z39" s="1082"/>
      <c r="AA39" s="1075"/>
      <c r="AB39" s="987"/>
    </row>
    <row r="40" spans="1:28" ht="15" customHeight="1" thickBot="1">
      <c r="B40" s="985"/>
      <c r="C40" s="1075"/>
      <c r="D40" s="1084"/>
      <c r="E40" s="1084">
        <v>3</v>
      </c>
      <c r="F40" s="1075"/>
      <c r="G40" s="2728" t="s">
        <v>1822</v>
      </c>
      <c r="H40" s="2728"/>
      <c r="I40" s="2728"/>
      <c r="J40" s="2728"/>
      <c r="K40" s="2728"/>
      <c r="L40" s="2728"/>
      <c r="M40" s="2728"/>
      <c r="N40" s="2728"/>
      <c r="O40" s="2728"/>
      <c r="P40" s="2728"/>
      <c r="Q40" s="2728"/>
      <c r="R40" s="2728"/>
      <c r="S40" s="2728"/>
      <c r="T40" s="2728"/>
      <c r="U40" s="2728"/>
      <c r="V40" s="2728"/>
      <c r="W40" s="2728"/>
      <c r="X40" s="2728"/>
      <c r="Y40" s="2728"/>
      <c r="Z40" s="2728"/>
      <c r="AA40" s="1075"/>
      <c r="AB40" s="987"/>
    </row>
    <row r="41" spans="1:28" ht="5.25" customHeight="1">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row>
    <row r="42" spans="1:28">
      <c r="A42" s="1089"/>
      <c r="B42" s="1075"/>
      <c r="C42" s="1075"/>
      <c r="D42" s="1075"/>
      <c r="E42" s="1075"/>
      <c r="F42" s="1075"/>
      <c r="G42" s="1075"/>
      <c r="H42" s="1075"/>
      <c r="I42" s="1075"/>
      <c r="J42" s="1075"/>
      <c r="K42" s="1075"/>
      <c r="L42" s="1075"/>
      <c r="M42" s="1075"/>
      <c r="N42" s="1075"/>
      <c r="O42" s="1075"/>
      <c r="P42" s="1075"/>
      <c r="Q42" s="1075"/>
      <c r="R42" s="1075"/>
      <c r="S42" s="1075"/>
      <c r="T42" s="1075"/>
      <c r="U42" s="1075"/>
      <c r="V42" s="1075"/>
      <c r="W42" s="1075"/>
      <c r="X42" s="1075"/>
      <c r="Y42" s="1075"/>
      <c r="Z42" s="1075"/>
      <c r="AA42" s="1075"/>
      <c r="AB42" s="1075"/>
    </row>
    <row r="43" spans="1:28">
      <c r="A43" s="1089"/>
      <c r="B43" s="1075"/>
      <c r="C43" s="1075"/>
      <c r="D43" s="1075"/>
      <c r="E43" s="1075"/>
      <c r="F43" s="1075"/>
      <c r="G43" s="1075"/>
      <c r="H43" s="1075"/>
      <c r="I43" s="1075"/>
      <c r="J43" s="1075"/>
      <c r="K43" s="1075"/>
      <c r="L43" s="1075"/>
      <c r="M43" s="1075"/>
      <c r="N43" s="1075"/>
      <c r="O43" s="1075"/>
      <c r="P43" s="1075"/>
      <c r="Q43" s="1075"/>
      <c r="R43" s="1075"/>
      <c r="S43" s="1075"/>
      <c r="T43" s="1075"/>
      <c r="U43" s="1075"/>
      <c r="V43" s="1075"/>
      <c r="W43" s="1075"/>
      <c r="X43" s="1075"/>
      <c r="Y43" s="1075"/>
      <c r="Z43" s="1075"/>
      <c r="AA43" s="1075"/>
      <c r="AB43" s="1075"/>
    </row>
    <row r="44" spans="1:28">
      <c r="A44" s="1088"/>
      <c r="C44" s="1075"/>
      <c r="D44" s="1075"/>
      <c r="E44" s="1075"/>
      <c r="F44" s="1075"/>
      <c r="G44" s="1075"/>
      <c r="H44" s="1075"/>
      <c r="I44" s="1075"/>
      <c r="J44" s="1075"/>
      <c r="K44" s="1075"/>
      <c r="L44" s="1075"/>
      <c r="M44" s="1075"/>
      <c r="N44" s="1075"/>
      <c r="O44" s="1075"/>
      <c r="P44" s="1075"/>
      <c r="Q44" s="1075"/>
      <c r="R44" s="1075"/>
      <c r="S44" s="1075"/>
      <c r="T44" s="1075"/>
      <c r="U44" s="1075"/>
      <c r="V44" s="1075"/>
      <c r="W44" s="1075"/>
      <c r="X44" s="1075"/>
      <c r="Y44" s="1075"/>
      <c r="Z44" s="1075"/>
      <c r="AA44" s="1075"/>
      <c r="AB44" s="1075"/>
    </row>
    <row r="45" spans="1:28">
      <c r="A45" s="1089"/>
      <c r="B45" s="1075"/>
      <c r="C45" s="1075"/>
      <c r="D45" s="1075"/>
      <c r="E45" s="1075"/>
      <c r="F45" s="1075"/>
      <c r="G45" s="1075"/>
      <c r="H45" s="1075"/>
      <c r="I45" s="1075"/>
      <c r="J45" s="1075"/>
      <c r="K45" s="1075"/>
      <c r="L45" s="1075"/>
      <c r="M45" s="1075"/>
      <c r="N45" s="1075"/>
      <c r="O45" s="1075"/>
      <c r="P45" s="1075"/>
      <c r="Q45" s="1075"/>
      <c r="R45" s="1075"/>
      <c r="S45" s="1075"/>
      <c r="T45" s="1075"/>
      <c r="U45" s="1075"/>
      <c r="V45" s="1075"/>
      <c r="W45" s="1075"/>
      <c r="X45" s="1075"/>
      <c r="Y45" s="1075"/>
      <c r="Z45" s="1075"/>
      <c r="AA45" s="1075"/>
      <c r="AB45" s="1075"/>
    </row>
    <row r="46" spans="1:28">
      <c r="A46" s="1089"/>
      <c r="B46" s="1075"/>
      <c r="C46" s="1075"/>
      <c r="D46" s="1075"/>
      <c r="E46" s="1075"/>
      <c r="F46" s="1075"/>
      <c r="G46" s="1075"/>
      <c r="H46" s="1075"/>
      <c r="I46" s="1075"/>
      <c r="J46" s="1075"/>
      <c r="K46" s="1075"/>
      <c r="L46" s="1075"/>
      <c r="M46" s="1075"/>
      <c r="N46" s="1075"/>
      <c r="O46" s="1075"/>
      <c r="P46" s="1075"/>
      <c r="Q46" s="1075"/>
      <c r="R46" s="1075"/>
      <c r="S46" s="1075"/>
      <c r="T46" s="1075"/>
      <c r="U46" s="1075"/>
      <c r="V46" s="1075"/>
      <c r="W46" s="1075"/>
      <c r="X46" s="1075"/>
      <c r="Y46" s="1075"/>
      <c r="Z46" s="1075"/>
      <c r="AA46" s="1075"/>
      <c r="AB46" s="1075"/>
    </row>
  </sheetData>
  <mergeCells count="57">
    <mergeCell ref="R29:T29"/>
    <mergeCell ref="C38:D38"/>
    <mergeCell ref="G38:Z38"/>
    <mergeCell ref="G39:J39"/>
    <mergeCell ref="G40:Z40"/>
    <mergeCell ref="C33:H34"/>
    <mergeCell ref="I33:W33"/>
    <mergeCell ref="I34:W34"/>
    <mergeCell ref="Y34:AA34"/>
    <mergeCell ref="C35:H35"/>
    <mergeCell ref="I35:W37"/>
    <mergeCell ref="Y35:AA37"/>
    <mergeCell ref="C36:H37"/>
    <mergeCell ref="C30:H32"/>
    <mergeCell ref="S31:W31"/>
    <mergeCell ref="C29:H29"/>
    <mergeCell ref="C22:Z22"/>
    <mergeCell ref="E25:F25"/>
    <mergeCell ref="H25:I25"/>
    <mergeCell ref="E26:S26"/>
    <mergeCell ref="C27:H28"/>
    <mergeCell ref="I27:L28"/>
    <mergeCell ref="M27:Q27"/>
    <mergeCell ref="R27:U28"/>
    <mergeCell ref="V27:W27"/>
    <mergeCell ref="M28:Q28"/>
    <mergeCell ref="V28:W28"/>
    <mergeCell ref="J29:L29"/>
    <mergeCell ref="N29:P29"/>
    <mergeCell ref="F6:W6"/>
    <mergeCell ref="Q8:X8"/>
    <mergeCell ref="C11:F11"/>
    <mergeCell ref="C21:Z21"/>
    <mergeCell ref="Y13:Z13"/>
    <mergeCell ref="L14:X14"/>
    <mergeCell ref="Y14:Z15"/>
    <mergeCell ref="L15:X15"/>
    <mergeCell ref="I16:J16"/>
    <mergeCell ref="L16:X16"/>
    <mergeCell ref="L13:X13"/>
    <mergeCell ref="C18:E18"/>
    <mergeCell ref="C19:E19"/>
    <mergeCell ref="F19:Z19"/>
    <mergeCell ref="C20:E20"/>
    <mergeCell ref="F20:Z20"/>
    <mergeCell ref="L2:Q3"/>
    <mergeCell ref="Y3:AA3"/>
    <mergeCell ref="C4:E5"/>
    <mergeCell ref="F4:G5"/>
    <mergeCell ref="H4:I5"/>
    <mergeCell ref="J4:K5"/>
    <mergeCell ref="L4:M5"/>
    <mergeCell ref="N4:O5"/>
    <mergeCell ref="P4:Q5"/>
    <mergeCell ref="R4:S5"/>
    <mergeCell ref="T4:U5"/>
    <mergeCell ref="V4:W5"/>
  </mergeCells>
  <phoneticPr fontId="14"/>
  <printOptions horizontalCentered="1" verticalCentered="1"/>
  <pageMargins left="0.27" right="0.21" top="0.27" bottom="0.24" header="0.2" footer="0.2"/>
  <pageSetup paperSize="9" orientation="portrait" blackAndWhite="1"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C1:AJ48"/>
  <sheetViews>
    <sheetView view="pageBreakPreview" zoomScale="85" zoomScaleNormal="85" zoomScaleSheetLayoutView="85" zoomScalePageLayoutView="85" workbookViewId="0"/>
  </sheetViews>
  <sheetFormatPr defaultColWidth="3.88671875" defaultRowHeight="21" customHeight="1"/>
  <cols>
    <col min="1" max="1" width="3.88671875" style="1029"/>
    <col min="2" max="2" width="1.109375" style="1029" customWidth="1"/>
    <col min="3" max="4" width="3.88671875" style="1029"/>
    <col min="5" max="5" width="3.88671875" style="1029" customWidth="1"/>
    <col min="6" max="10" width="3.88671875" style="1029"/>
    <col min="11" max="11" width="3.88671875" style="1029" customWidth="1"/>
    <col min="12" max="19" width="3.88671875" style="1029"/>
    <col min="20" max="20" width="3.88671875" style="1029" customWidth="1"/>
    <col min="21" max="26" width="3.88671875" style="1029"/>
    <col min="27" max="27" width="4" style="1029" bestFit="1" customWidth="1"/>
    <col min="28" max="34" width="3.88671875" style="1029"/>
    <col min="35" max="35" width="1.88671875" style="1029" customWidth="1"/>
    <col min="36" max="16384" width="3.88671875" style="1029"/>
  </cols>
  <sheetData>
    <row r="1" spans="3:34" ht="48.6" customHeight="1">
      <c r="C1" s="2788" t="s">
        <v>1835</v>
      </c>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row>
    <row r="2" spans="3:34" ht="6" customHeight="1"/>
    <row r="3" spans="3:34" ht="23.1" customHeight="1">
      <c r="C3" s="2789" t="s">
        <v>1836</v>
      </c>
      <c r="D3" s="2789"/>
      <c r="E3" s="2790" t="str">
        <f>入力シート!C4</f>
        <v>街第101号</v>
      </c>
      <c r="F3" s="2790"/>
      <c r="G3" s="2790"/>
      <c r="H3" s="2791" t="s">
        <v>1837</v>
      </c>
      <c r="I3" s="2791"/>
      <c r="J3" s="2791"/>
      <c r="K3" s="2791"/>
      <c r="L3" s="2791"/>
      <c r="P3" s="1030"/>
      <c r="Q3" s="1031"/>
      <c r="R3" s="1031"/>
      <c r="S3" s="1031"/>
      <c r="T3" s="1032"/>
      <c r="U3" s="1032"/>
      <c r="V3" s="2792" t="s">
        <v>1838</v>
      </c>
      <c r="W3" s="2792"/>
      <c r="X3" s="2792"/>
      <c r="Y3" s="2793"/>
      <c r="Z3" s="2793"/>
      <c r="AA3" s="2793"/>
      <c r="AB3" s="1033" t="s">
        <v>1839</v>
      </c>
      <c r="AC3" s="2794"/>
      <c r="AD3" s="2794"/>
      <c r="AE3" s="1033" t="s">
        <v>1840</v>
      </c>
      <c r="AF3" s="2794"/>
      <c r="AG3" s="2794"/>
      <c r="AH3" s="1033" t="s">
        <v>1841</v>
      </c>
    </row>
    <row r="4" spans="3:34" ht="8.85" customHeight="1">
      <c r="C4" s="1034"/>
      <c r="D4" s="1034"/>
      <c r="E4" s="1034"/>
      <c r="F4" s="1034"/>
      <c r="G4" s="1034"/>
      <c r="H4" s="1034"/>
      <c r="I4" s="1034"/>
      <c r="J4" s="1034"/>
      <c r="K4" s="1034"/>
      <c r="L4" s="1034"/>
      <c r="M4" s="1034"/>
      <c r="N4" s="1034"/>
      <c r="O4" s="1034"/>
      <c r="P4" s="1034"/>
      <c r="Q4" s="1034"/>
      <c r="R4" s="1034"/>
      <c r="S4" s="1034"/>
      <c r="T4" s="1034"/>
      <c r="U4" s="1034"/>
      <c r="V4" s="1034"/>
      <c r="W4" s="1034"/>
      <c r="X4" s="1034"/>
      <c r="Y4" s="1034"/>
    </row>
    <row r="5" spans="3:34" ht="23.1" customHeight="1">
      <c r="C5" s="2795" t="s">
        <v>1842</v>
      </c>
      <c r="D5" s="2795"/>
      <c r="E5" s="2795"/>
      <c r="F5" s="2795"/>
      <c r="G5" s="2795"/>
      <c r="H5" s="2795"/>
      <c r="I5" s="2795"/>
      <c r="J5" s="2795"/>
      <c r="K5" s="2795"/>
      <c r="L5" s="2795"/>
    </row>
    <row r="6" spans="3:34" ht="37.5" customHeight="1">
      <c r="C6" s="1091"/>
      <c r="D6" s="1091"/>
      <c r="E6" s="1091"/>
      <c r="G6" s="1036"/>
      <c r="H6" s="1036"/>
      <c r="I6" s="1036"/>
      <c r="J6" s="1037"/>
      <c r="K6" s="1037"/>
      <c r="L6" s="1037"/>
      <c r="M6" s="1037"/>
      <c r="N6" s="1037"/>
      <c r="O6" s="1037"/>
      <c r="P6" s="1037"/>
      <c r="Q6" s="2796" t="s">
        <v>1843</v>
      </c>
      <c r="R6" s="2796"/>
      <c r="S6" s="2796"/>
      <c r="T6" s="2796"/>
      <c r="U6" s="2797" t="str">
        <f>入力シート!C25</f>
        <v>久留米市〇〇町１２３</v>
      </c>
      <c r="V6" s="2797"/>
      <c r="W6" s="2797"/>
      <c r="X6" s="2797"/>
      <c r="Y6" s="2797"/>
      <c r="Z6" s="2797"/>
      <c r="AA6" s="2797"/>
      <c r="AB6" s="2797"/>
      <c r="AC6" s="2797"/>
      <c r="AD6" s="2797"/>
      <c r="AE6" s="2797"/>
      <c r="AF6" s="2797"/>
      <c r="AG6" s="2797"/>
      <c r="AH6" s="2797"/>
    </row>
    <row r="7" spans="3:34" ht="37.5" customHeight="1">
      <c r="Q7" s="2796"/>
      <c r="R7" s="2796"/>
      <c r="S7" s="2796"/>
      <c r="T7" s="2796"/>
      <c r="U7" s="2797"/>
      <c r="V7" s="2797"/>
      <c r="W7" s="2797"/>
      <c r="X7" s="2797"/>
      <c r="Y7" s="2797"/>
      <c r="Z7" s="2797"/>
      <c r="AA7" s="2797"/>
      <c r="AB7" s="2797"/>
      <c r="AC7" s="2797"/>
      <c r="AD7" s="2797"/>
      <c r="AE7" s="2797"/>
      <c r="AF7" s="2797"/>
      <c r="AG7" s="2797"/>
      <c r="AH7" s="2797"/>
    </row>
    <row r="8" spans="3:34" ht="37.5" customHeight="1">
      <c r="G8" s="1038"/>
      <c r="H8" s="1038"/>
      <c r="I8" s="1038"/>
      <c r="J8" s="1039"/>
      <c r="K8" s="1037"/>
      <c r="L8" s="1037"/>
      <c r="M8" s="1037"/>
      <c r="N8" s="1037"/>
      <c r="O8" s="1037"/>
      <c r="P8" s="1037"/>
      <c r="Q8" s="2798" t="s">
        <v>1844</v>
      </c>
      <c r="R8" s="2798"/>
      <c r="S8" s="2798"/>
      <c r="T8" s="2798"/>
      <c r="U8" s="2800" t="str">
        <f>入力シート!C26</f>
        <v>(株）○○○○建設</v>
      </c>
      <c r="V8" s="2800"/>
      <c r="W8" s="2800"/>
      <c r="X8" s="2800"/>
      <c r="Y8" s="2800"/>
      <c r="Z8" s="2800"/>
      <c r="AA8" s="2800"/>
      <c r="AB8" s="2800"/>
      <c r="AC8" s="2800"/>
      <c r="AD8" s="2800"/>
      <c r="AE8" s="2800"/>
      <c r="AF8" s="2800"/>
      <c r="AG8" s="2800"/>
      <c r="AH8" s="2800"/>
    </row>
    <row r="9" spans="3:34" ht="37.5" customHeight="1">
      <c r="Q9" s="2798"/>
      <c r="R9" s="2798"/>
      <c r="S9" s="2798"/>
      <c r="T9" s="2798"/>
      <c r="U9" s="2800" t="str">
        <f>入力シート!C27</f>
        <v>代表取締役　久留米一郎</v>
      </c>
      <c r="V9" s="2800"/>
      <c r="W9" s="2800"/>
      <c r="X9" s="2800"/>
      <c r="Y9" s="2800"/>
      <c r="Z9" s="2800"/>
      <c r="AA9" s="2800"/>
      <c r="AB9" s="2800"/>
      <c r="AC9" s="2800"/>
      <c r="AD9" s="2800"/>
      <c r="AE9" s="2800"/>
      <c r="AF9" s="2800"/>
      <c r="AG9" s="2800"/>
      <c r="AH9" s="2800"/>
    </row>
    <row r="10" spans="3:34" ht="19.350000000000001" customHeight="1">
      <c r="F10" s="1091"/>
      <c r="G10" s="1036"/>
      <c r="H10" s="1036"/>
      <c r="I10" s="1036"/>
      <c r="J10" s="1037"/>
      <c r="K10" s="1037"/>
      <c r="L10" s="1037"/>
      <c r="M10" s="1037"/>
      <c r="N10" s="1037"/>
      <c r="O10" s="1037"/>
      <c r="P10" s="1037"/>
      <c r="Q10" s="2796" t="s">
        <v>1845</v>
      </c>
      <c r="R10" s="2796"/>
      <c r="S10" s="2796"/>
      <c r="T10" s="2796"/>
      <c r="U10" s="2799" t="str">
        <f>入力シート!C28</f>
        <v>0942-12-○○○○</v>
      </c>
      <c r="V10" s="2799"/>
      <c r="W10" s="2799"/>
      <c r="X10" s="2799"/>
      <c r="Y10" s="2799"/>
      <c r="Z10" s="2799"/>
      <c r="AA10" s="2799"/>
      <c r="AB10" s="2799"/>
      <c r="AC10" s="2799"/>
      <c r="AD10" s="2799"/>
      <c r="AE10" s="2799"/>
      <c r="AF10" s="2799"/>
      <c r="AG10" s="2799"/>
      <c r="AH10" s="2799"/>
    </row>
    <row r="11" spans="3:34" ht="19.350000000000001" customHeight="1">
      <c r="Q11" s="2796"/>
      <c r="R11" s="2796"/>
      <c r="S11" s="2796"/>
      <c r="T11" s="2796"/>
      <c r="U11" s="2799"/>
      <c r="V11" s="2799"/>
      <c r="W11" s="2799"/>
      <c r="X11" s="2799"/>
      <c r="Y11" s="2799"/>
      <c r="Z11" s="2799"/>
      <c r="AA11" s="2799"/>
      <c r="AB11" s="2799"/>
      <c r="AC11" s="2799"/>
      <c r="AD11" s="2799"/>
      <c r="AE11" s="2799"/>
      <c r="AF11" s="2799"/>
      <c r="AG11" s="2799"/>
      <c r="AH11" s="2799"/>
    </row>
    <row r="12" spans="3:34" ht="18" customHeight="1">
      <c r="Q12" s="1091"/>
      <c r="R12" s="1091"/>
      <c r="S12" s="1091"/>
      <c r="T12" s="1091"/>
      <c r="U12" s="1040"/>
      <c r="V12" s="1040"/>
      <c r="W12" s="1040"/>
      <c r="X12" s="1040"/>
      <c r="Y12" s="1040"/>
      <c r="Z12" s="1040"/>
      <c r="AA12" s="1040"/>
      <c r="AB12" s="1040"/>
      <c r="AC12" s="1040"/>
      <c r="AD12" s="1040"/>
      <c r="AE12" s="1040"/>
      <c r="AF12" s="1040"/>
      <c r="AG12" s="1040"/>
      <c r="AH12" s="1040"/>
    </row>
    <row r="13" spans="3:34" ht="20.85" customHeight="1" thickBot="1">
      <c r="C13" s="1041"/>
      <c r="D13" s="1090"/>
      <c r="E13" s="1043"/>
      <c r="F13" s="1044"/>
      <c r="G13" s="1044"/>
      <c r="I13" s="1090"/>
      <c r="J13" s="1040"/>
      <c r="K13" s="1040"/>
      <c r="L13" s="1040"/>
      <c r="M13" s="1040"/>
      <c r="N13" s="1040"/>
      <c r="O13" s="1044"/>
      <c r="P13" s="1044"/>
      <c r="Q13" s="1040"/>
      <c r="R13" s="1044"/>
      <c r="S13" s="1040"/>
      <c r="T13" s="1040"/>
      <c r="U13" s="1040"/>
      <c r="V13" s="1040"/>
      <c r="W13" s="1040"/>
      <c r="X13" s="1040"/>
      <c r="Y13" s="1040"/>
      <c r="Z13" s="1041"/>
      <c r="AA13" s="1040"/>
      <c r="AB13" s="1040"/>
      <c r="AC13" s="1040"/>
      <c r="AD13" s="1040"/>
      <c r="AE13" s="1040"/>
      <c r="AF13" s="1045"/>
    </row>
    <row r="14" spans="3:34" ht="15" customHeight="1">
      <c r="C14" s="2803" t="s">
        <v>1846</v>
      </c>
      <c r="D14" s="2803"/>
      <c r="E14" s="2803"/>
      <c r="F14" s="2803"/>
      <c r="G14" s="2804"/>
      <c r="H14" s="2805" t="s">
        <v>1847</v>
      </c>
      <c r="I14" s="2806"/>
      <c r="J14" s="2807" t="s">
        <v>1848</v>
      </c>
      <c r="K14" s="2808"/>
      <c r="L14" s="2809" t="s">
        <v>1849</v>
      </c>
      <c r="M14" s="2806"/>
      <c r="N14" s="2807" t="s">
        <v>1850</v>
      </c>
      <c r="O14" s="2806"/>
      <c r="P14" s="2807" t="s">
        <v>1851</v>
      </c>
      <c r="Q14" s="2808"/>
      <c r="R14" s="2809" t="s">
        <v>1852</v>
      </c>
      <c r="S14" s="2806"/>
      <c r="T14" s="2807" t="s">
        <v>1853</v>
      </c>
      <c r="U14" s="2806"/>
      <c r="V14" s="2807" t="s">
        <v>1854</v>
      </c>
      <c r="W14" s="2808"/>
      <c r="X14" s="2809" t="s">
        <v>1855</v>
      </c>
      <c r="Y14" s="2806"/>
      <c r="Z14" s="2807" t="s">
        <v>1856</v>
      </c>
      <c r="AA14" s="2806"/>
      <c r="AB14" s="2801"/>
      <c r="AC14" s="2802"/>
    </row>
    <row r="15" spans="3:34" ht="41.1" customHeight="1" thickBot="1">
      <c r="C15" s="2803"/>
      <c r="D15" s="2803"/>
      <c r="E15" s="2803"/>
      <c r="F15" s="2803"/>
      <c r="G15" s="2804"/>
      <c r="H15" s="2810"/>
      <c r="I15" s="2811"/>
      <c r="J15" s="2812"/>
      <c r="K15" s="2813"/>
      <c r="L15" s="2814"/>
      <c r="M15" s="2811"/>
      <c r="N15" s="2812"/>
      <c r="O15" s="2811"/>
      <c r="P15" s="2812"/>
      <c r="Q15" s="2813"/>
      <c r="R15" s="2814"/>
      <c r="S15" s="2811"/>
      <c r="T15" s="2812"/>
      <c r="U15" s="2811"/>
      <c r="V15" s="2812"/>
      <c r="W15" s="2813"/>
      <c r="X15" s="2814"/>
      <c r="Y15" s="2811"/>
      <c r="Z15" s="2812"/>
      <c r="AA15" s="2811"/>
      <c r="AB15" s="2812"/>
      <c r="AC15" s="2822"/>
      <c r="AD15" s="1046" t="s">
        <v>1857</v>
      </c>
    </row>
    <row r="16" spans="3:34" ht="22.5" customHeight="1">
      <c r="F16" s="1044"/>
      <c r="G16" s="1090"/>
      <c r="H16" s="1041" t="s">
        <v>1858</v>
      </c>
      <c r="K16" s="1044"/>
      <c r="L16" s="1044"/>
      <c r="M16" s="1044"/>
      <c r="N16" s="1044"/>
      <c r="O16" s="1044"/>
      <c r="P16" s="1044"/>
      <c r="Q16" s="1044"/>
      <c r="S16" s="1044"/>
      <c r="V16" s="1044"/>
      <c r="W16" s="1044"/>
      <c r="X16" s="1044"/>
      <c r="Y16" s="1044"/>
      <c r="Z16" s="1044"/>
      <c r="AA16" s="1044"/>
      <c r="AB16" s="1044"/>
      <c r="AC16" s="1044"/>
      <c r="AD16" s="1044"/>
      <c r="AE16" s="1044"/>
    </row>
    <row r="17" spans="3:36" ht="22.5" customHeight="1">
      <c r="F17" s="1044"/>
      <c r="G17" s="1090"/>
      <c r="H17" s="1029" t="s">
        <v>1859</v>
      </c>
      <c r="K17" s="1044"/>
      <c r="L17" s="1044"/>
      <c r="M17" s="1044"/>
      <c r="N17" s="1044"/>
      <c r="O17" s="1044"/>
      <c r="P17" s="1044"/>
      <c r="Q17" s="1044"/>
      <c r="S17" s="1044"/>
      <c r="T17" s="1044"/>
      <c r="U17" s="1044"/>
      <c r="V17" s="1044"/>
      <c r="W17" s="1044"/>
      <c r="X17" s="1044"/>
      <c r="Y17" s="1044"/>
      <c r="Z17" s="1044"/>
      <c r="AA17" s="1044"/>
      <c r="AB17" s="1044"/>
      <c r="AC17" s="1044"/>
      <c r="AD17" s="1044"/>
      <c r="AE17" s="1044"/>
    </row>
    <row r="18" spans="3:36" ht="32.85" customHeight="1">
      <c r="F18" s="1044"/>
      <c r="G18" s="1090"/>
      <c r="H18" s="1090"/>
      <c r="K18" s="1044"/>
      <c r="L18" s="1044"/>
      <c r="M18" s="1044"/>
      <c r="N18" s="1044"/>
      <c r="O18" s="1044"/>
      <c r="P18" s="1044"/>
      <c r="Q18" s="1044"/>
      <c r="S18" s="1044"/>
      <c r="T18" s="1044"/>
      <c r="U18" s="1044"/>
      <c r="V18" s="1044"/>
      <c r="W18" s="1044"/>
      <c r="X18" s="1044"/>
      <c r="Y18" s="1044"/>
      <c r="Z18" s="1044"/>
      <c r="AA18" s="1044"/>
      <c r="AB18" s="1044"/>
      <c r="AC18" s="1044"/>
      <c r="AD18" s="1044"/>
      <c r="AE18" s="1044"/>
    </row>
    <row r="19" spans="3:36" ht="20.100000000000001" customHeight="1">
      <c r="E19" s="1044" t="s">
        <v>1860</v>
      </c>
      <c r="H19" s="1044"/>
      <c r="I19" s="1044"/>
      <c r="J19" s="1044"/>
      <c r="K19" s="1044"/>
      <c r="L19" s="1044"/>
      <c r="M19" s="1044"/>
      <c r="N19" s="1041"/>
      <c r="O19" s="1047"/>
      <c r="Q19" s="1048"/>
      <c r="R19" s="1048"/>
      <c r="S19" s="1048"/>
      <c r="T19" s="1048"/>
      <c r="U19" s="1048"/>
      <c r="V19" s="1049"/>
      <c r="W19" s="1049"/>
    </row>
    <row r="20" spans="3:36" ht="16.350000000000001" customHeight="1" thickBot="1">
      <c r="F20" s="1041"/>
      <c r="G20" s="1050"/>
      <c r="H20" s="1041"/>
      <c r="I20" s="1041"/>
      <c r="J20" s="1041"/>
      <c r="K20" s="1041"/>
      <c r="L20" s="1041"/>
      <c r="M20" s="1041"/>
      <c r="N20" s="1041"/>
      <c r="O20" s="1051"/>
      <c r="Q20" s="1048"/>
      <c r="R20" s="1048"/>
      <c r="S20" s="1048"/>
      <c r="T20" s="1048"/>
      <c r="U20" s="1048"/>
      <c r="V20" s="1049"/>
      <c r="W20" s="1049"/>
    </row>
    <row r="21" spans="3:36" ht="16.350000000000001" customHeight="1">
      <c r="C21" s="2823" t="s">
        <v>1861</v>
      </c>
      <c r="D21" s="2824"/>
      <c r="E21" s="2824"/>
      <c r="F21" s="2829" t="str">
        <f>入力シート!C10</f>
        <v>○○校区道路改良工事</v>
      </c>
      <c r="G21" s="2830"/>
      <c r="H21" s="2830"/>
      <c r="I21" s="2830"/>
      <c r="J21" s="2830"/>
      <c r="K21" s="2830"/>
      <c r="L21" s="2830"/>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1"/>
    </row>
    <row r="22" spans="3:36" ht="16.350000000000001" customHeight="1">
      <c r="C22" s="2825"/>
      <c r="D22" s="2826"/>
      <c r="E22" s="2826"/>
      <c r="F22" s="2832"/>
      <c r="G22" s="2833"/>
      <c r="H22" s="2833"/>
      <c r="I22" s="2833"/>
      <c r="J22" s="2833"/>
      <c r="K22" s="2833"/>
      <c r="L22" s="2833"/>
      <c r="M22" s="2833"/>
      <c r="N22" s="2833"/>
      <c r="O22" s="2833"/>
      <c r="P22" s="2833"/>
      <c r="Q22" s="2833"/>
      <c r="R22" s="2833"/>
      <c r="S22" s="2833"/>
      <c r="T22" s="2833"/>
      <c r="U22" s="2833"/>
      <c r="V22" s="2833"/>
      <c r="W22" s="2833"/>
      <c r="X22" s="2833"/>
      <c r="Y22" s="2833"/>
      <c r="Z22" s="2833"/>
      <c r="AA22" s="2833"/>
      <c r="AB22" s="2833"/>
      <c r="AC22" s="2833"/>
      <c r="AD22" s="2833"/>
      <c r="AE22" s="2833"/>
      <c r="AF22" s="2833"/>
      <c r="AG22" s="2833"/>
      <c r="AH22" s="2834"/>
    </row>
    <row r="23" spans="3:36" ht="16.350000000000001" customHeight="1">
      <c r="C23" s="2825"/>
      <c r="D23" s="2826"/>
      <c r="E23" s="2826"/>
      <c r="F23" s="2835"/>
      <c r="G23" s="2836"/>
      <c r="H23" s="2836"/>
      <c r="I23" s="2836"/>
      <c r="J23" s="2836"/>
      <c r="K23" s="2836"/>
      <c r="L23" s="2836"/>
      <c r="M23" s="2836"/>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7"/>
    </row>
    <row r="24" spans="3:36" ht="16.350000000000001" customHeight="1">
      <c r="C24" s="2825"/>
      <c r="D24" s="2826"/>
      <c r="E24" s="2826"/>
      <c r="F24" s="2853" t="s">
        <v>1862</v>
      </c>
      <c r="G24" s="2854"/>
      <c r="H24" s="2854"/>
      <c r="I24" s="2854"/>
      <c r="J24" s="2854"/>
      <c r="K24" s="2854"/>
      <c r="L24" s="2854"/>
      <c r="M24" s="2854"/>
      <c r="N24" s="2854"/>
      <c r="O24" s="2854"/>
      <c r="P24" s="2854"/>
      <c r="Q24" s="2854"/>
      <c r="R24" s="2854"/>
      <c r="S24" s="2854"/>
      <c r="T24" s="2854"/>
      <c r="U24" s="2854"/>
      <c r="V24" s="2854"/>
      <c r="W24" s="2854"/>
      <c r="X24" s="2854"/>
      <c r="Y24" s="2854"/>
      <c r="Z24" s="2854"/>
      <c r="AA24" s="2854"/>
      <c r="AB24" s="2854"/>
      <c r="AC24" s="2854"/>
      <c r="AD24" s="2854"/>
      <c r="AE24" s="2854"/>
      <c r="AF24" s="2854"/>
      <c r="AG24" s="2854"/>
      <c r="AH24" s="2855"/>
    </row>
    <row r="25" spans="3:36" ht="16.350000000000001" customHeight="1">
      <c r="C25" s="2825"/>
      <c r="D25" s="2826"/>
      <c r="E25" s="2826"/>
      <c r="F25" s="2856" t="str">
        <f>"久留米市　"&amp;入力シート!C12&amp;"　地内"</f>
        <v>久留米市　久留米市○○町　地内</v>
      </c>
      <c r="G25" s="2857"/>
      <c r="H25" s="2857"/>
      <c r="I25" s="2857"/>
      <c r="J25" s="2857"/>
      <c r="K25" s="2857"/>
      <c r="L25" s="2857"/>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8"/>
    </row>
    <row r="26" spans="3:36" ht="16.350000000000001" customHeight="1" thickBot="1">
      <c r="C26" s="2827"/>
      <c r="D26" s="2828"/>
      <c r="E26" s="2828"/>
      <c r="F26" s="2859"/>
      <c r="G26" s="2860"/>
      <c r="H26" s="2860"/>
      <c r="I26" s="2860"/>
      <c r="J26" s="2860"/>
      <c r="K26" s="2860"/>
      <c r="L26" s="2860"/>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1"/>
    </row>
    <row r="27" spans="3:36" ht="16.350000000000001" customHeight="1">
      <c r="F27" s="1041"/>
      <c r="G27" s="1050"/>
      <c r="H27" s="1041"/>
      <c r="I27" s="1041"/>
      <c r="J27" s="1041"/>
      <c r="K27" s="1041"/>
      <c r="L27" s="1041"/>
      <c r="M27" s="1041"/>
      <c r="N27" s="1041"/>
      <c r="O27" s="1051"/>
      <c r="Q27" s="1048"/>
      <c r="R27" s="1048"/>
      <c r="S27" s="1048"/>
    </row>
    <row r="28" spans="3:36" ht="21.6" customHeight="1" thickBot="1">
      <c r="F28" s="1041"/>
      <c r="G28" s="1050"/>
      <c r="H28" s="1041"/>
      <c r="I28" s="1041"/>
      <c r="J28" s="1041"/>
      <c r="K28" s="1041"/>
      <c r="L28" s="1041"/>
      <c r="M28" s="1041"/>
      <c r="N28" s="1041"/>
      <c r="O28" s="1051"/>
      <c r="Q28" s="1048"/>
      <c r="R28" s="1048"/>
      <c r="S28" s="1048"/>
      <c r="T28" s="1048"/>
      <c r="U28" s="1048"/>
      <c r="V28" s="1049"/>
      <c r="W28" s="1049"/>
      <c r="AJ28" s="1029" t="s">
        <v>1863</v>
      </c>
    </row>
    <row r="29" spans="3:36" ht="25.5" customHeight="1">
      <c r="C29" s="2838" t="s">
        <v>1864</v>
      </c>
      <c r="D29" s="2841" t="s">
        <v>1865</v>
      </c>
      <c r="E29" s="2842"/>
      <c r="F29" s="2842"/>
      <c r="G29" s="2842"/>
      <c r="H29" s="2842"/>
      <c r="I29" s="2842"/>
      <c r="J29" s="2842"/>
      <c r="K29" s="2843"/>
      <c r="L29" s="2841" t="s">
        <v>1866</v>
      </c>
      <c r="M29" s="2842"/>
      <c r="N29" s="2842"/>
      <c r="O29" s="2842"/>
      <c r="P29" s="2842"/>
      <c r="Q29" s="2842"/>
      <c r="R29" s="2842"/>
      <c r="S29" s="2843"/>
      <c r="T29" s="2841" t="s">
        <v>1867</v>
      </c>
      <c r="U29" s="2842"/>
      <c r="V29" s="2842"/>
      <c r="W29" s="2842"/>
      <c r="X29" s="2842"/>
      <c r="Y29" s="2842"/>
      <c r="Z29" s="2842"/>
      <c r="AA29" s="2843"/>
      <c r="AB29" s="2841" t="s">
        <v>1868</v>
      </c>
      <c r="AC29" s="2842"/>
      <c r="AD29" s="2842"/>
      <c r="AE29" s="2842"/>
      <c r="AF29" s="2842"/>
      <c r="AG29" s="2842"/>
      <c r="AH29" s="2843"/>
    </row>
    <row r="30" spans="3:36" ht="53.1" customHeight="1" thickBot="1">
      <c r="C30" s="2839"/>
      <c r="D30" s="2844"/>
      <c r="E30" s="2845"/>
      <c r="F30" s="2845"/>
      <c r="G30" s="2845"/>
      <c r="H30" s="2845"/>
      <c r="I30" s="2845"/>
      <c r="J30" s="2845"/>
      <c r="K30" s="2846"/>
      <c r="L30" s="2844"/>
      <c r="M30" s="2845"/>
      <c r="N30" s="2845"/>
      <c r="O30" s="2845"/>
      <c r="P30" s="2845"/>
      <c r="Q30" s="2845"/>
      <c r="R30" s="2845"/>
      <c r="S30" s="2846"/>
      <c r="T30" s="2862" t="s">
        <v>1869</v>
      </c>
      <c r="U30" s="2863"/>
      <c r="V30" s="2863"/>
      <c r="W30" s="2863"/>
      <c r="X30" s="2863"/>
      <c r="Y30" s="2863"/>
      <c r="Z30" s="2863"/>
      <c r="AA30" s="2864"/>
      <c r="AB30" s="1059"/>
      <c r="AC30" s="1060"/>
      <c r="AD30" s="1061"/>
      <c r="AE30" s="1061"/>
      <c r="AF30" s="1061"/>
      <c r="AG30" s="1061"/>
      <c r="AH30" s="1062"/>
    </row>
    <row r="31" spans="3:36" ht="36" customHeight="1">
      <c r="C31" s="2839"/>
      <c r="D31" s="2847" t="s">
        <v>1870</v>
      </c>
      <c r="E31" s="2848"/>
      <c r="F31" s="2848"/>
      <c r="G31" s="2848"/>
      <c r="H31" s="2848"/>
      <c r="I31" s="2849"/>
      <c r="J31" s="1063"/>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5"/>
    </row>
    <row r="32" spans="3:36" ht="36" customHeight="1">
      <c r="C32" s="2839"/>
      <c r="D32" s="2850"/>
      <c r="E32" s="2851"/>
      <c r="F32" s="2851"/>
      <c r="G32" s="2851"/>
      <c r="H32" s="2851"/>
      <c r="I32" s="2852"/>
      <c r="J32" s="1066"/>
      <c r="K32" s="1067"/>
      <c r="L32" s="1067"/>
      <c r="M32" s="1068"/>
      <c r="N32" s="1069"/>
      <c r="O32" s="1069"/>
      <c r="P32" s="1069"/>
      <c r="Q32" s="1069"/>
      <c r="R32" s="1069"/>
      <c r="S32" s="1069"/>
      <c r="T32" s="1069"/>
      <c r="U32" s="1069"/>
      <c r="V32" s="1069"/>
      <c r="W32" s="1070"/>
      <c r="X32" s="1071"/>
      <c r="Y32" s="1069"/>
      <c r="Z32" s="1069"/>
      <c r="AA32" s="1069"/>
      <c r="AB32" s="1069"/>
      <c r="AC32" s="1070"/>
      <c r="AD32" s="1071"/>
      <c r="AE32" s="1072"/>
      <c r="AF32" s="1069"/>
      <c r="AG32" s="1069"/>
      <c r="AH32" s="1073"/>
    </row>
    <row r="33" spans="3:34" ht="83.1" customHeight="1" thickBot="1">
      <c r="C33" s="2840"/>
      <c r="D33" s="2815" t="s">
        <v>1871</v>
      </c>
      <c r="E33" s="2816"/>
      <c r="F33" s="2816"/>
      <c r="G33" s="2816"/>
      <c r="H33" s="2816"/>
      <c r="I33" s="2817"/>
      <c r="J33" s="2818"/>
      <c r="K33" s="2819"/>
      <c r="L33" s="2819"/>
      <c r="M33" s="2819"/>
      <c r="N33" s="2819"/>
      <c r="O33" s="2819"/>
      <c r="P33" s="2819"/>
      <c r="Q33" s="2819"/>
      <c r="R33" s="2819"/>
      <c r="S33" s="2819"/>
      <c r="T33" s="2819"/>
      <c r="U33" s="2819"/>
      <c r="V33" s="2819"/>
      <c r="W33" s="2819"/>
      <c r="X33" s="2819"/>
      <c r="Y33" s="2819"/>
      <c r="Z33" s="2819"/>
      <c r="AA33" s="2819"/>
      <c r="AB33" s="2819"/>
      <c r="AC33" s="2819"/>
      <c r="AD33" s="2819"/>
      <c r="AE33" s="2819"/>
      <c r="AF33" s="2819"/>
      <c r="AG33" s="2819"/>
      <c r="AH33" s="2820"/>
    </row>
    <row r="34" spans="3:34" ht="17.100000000000001" customHeight="1" thickBot="1">
      <c r="C34" s="2821" t="s">
        <v>1872</v>
      </c>
      <c r="D34" s="2821"/>
      <c r="E34" s="1052" t="s">
        <v>1873</v>
      </c>
      <c r="F34" s="1053" t="s">
        <v>1874</v>
      </c>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4"/>
      <c r="AC34" s="1054"/>
      <c r="AD34" s="1054"/>
      <c r="AE34" s="1054"/>
      <c r="AF34" s="1054"/>
    </row>
    <row r="35" spans="3:34" ht="17.100000000000001" customHeight="1" thickBot="1">
      <c r="C35" s="1053"/>
      <c r="D35" s="1053"/>
      <c r="E35" s="1052" t="s">
        <v>1875</v>
      </c>
      <c r="F35" s="1053" t="s">
        <v>1876</v>
      </c>
      <c r="G35" s="1053"/>
      <c r="H35" s="1053"/>
      <c r="I35" s="1053"/>
      <c r="J35" s="1053"/>
      <c r="K35" s="1055" t="s">
        <v>1877</v>
      </c>
      <c r="L35" s="1056" t="s">
        <v>1878</v>
      </c>
      <c r="M35" s="1056" t="s">
        <v>1879</v>
      </c>
      <c r="N35" s="1056" t="s">
        <v>1880</v>
      </c>
      <c r="O35" s="1056" t="s">
        <v>1881</v>
      </c>
      <c r="P35" s="1056" t="s">
        <v>1877</v>
      </c>
      <c r="Q35" s="1057" t="s">
        <v>1882</v>
      </c>
      <c r="R35" s="1056" t="s">
        <v>1883</v>
      </c>
      <c r="S35" s="1058" t="s">
        <v>1884</v>
      </c>
      <c r="T35" s="1053"/>
      <c r="U35" s="1053" t="s">
        <v>1885</v>
      </c>
      <c r="V35" s="1053"/>
      <c r="W35" s="1053"/>
      <c r="X35" s="1053"/>
      <c r="Y35" s="1053"/>
      <c r="Z35" s="1053"/>
      <c r="AA35" s="1053"/>
    </row>
    <row r="36" spans="3:34" ht="17.100000000000001" customHeight="1">
      <c r="C36" s="1053"/>
      <c r="D36" s="1053"/>
      <c r="E36" s="1052" t="s">
        <v>1886</v>
      </c>
      <c r="F36" s="1053" t="s">
        <v>1887</v>
      </c>
      <c r="G36" s="1053"/>
      <c r="H36" s="1053"/>
      <c r="I36" s="1053"/>
      <c r="J36" s="1053"/>
      <c r="K36" s="1053"/>
      <c r="L36" s="1053"/>
      <c r="M36" s="1053"/>
      <c r="N36" s="1053"/>
      <c r="O36" s="1053"/>
      <c r="P36" s="1053"/>
      <c r="Q36" s="1053"/>
      <c r="R36" s="1053"/>
      <c r="S36" s="1053"/>
      <c r="T36" s="1053"/>
      <c r="U36" s="1053"/>
      <c r="V36" s="1053"/>
      <c r="W36" s="1053"/>
      <c r="X36" s="1053"/>
      <c r="Y36" s="1053"/>
      <c r="Z36" s="1053"/>
      <c r="AA36" s="1053"/>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J33:AH33"/>
    <mergeCell ref="C34:D34"/>
    <mergeCell ref="C29:C33"/>
    <mergeCell ref="D29:K29"/>
    <mergeCell ref="L29:S29"/>
    <mergeCell ref="T29:AA29"/>
    <mergeCell ref="AB29:AH29"/>
    <mergeCell ref="D30:K30"/>
    <mergeCell ref="L30:S30"/>
    <mergeCell ref="T30:AA30"/>
    <mergeCell ref="D31:I32"/>
    <mergeCell ref="D33:I33"/>
    <mergeCell ref="C21:E26"/>
    <mergeCell ref="F21:AH23"/>
    <mergeCell ref="F24:AH24"/>
    <mergeCell ref="F25:AH26"/>
    <mergeCell ref="V14:W14"/>
    <mergeCell ref="X14:Y14"/>
    <mergeCell ref="Z14:AA14"/>
    <mergeCell ref="AB14:AC14"/>
    <mergeCell ref="H15:I15"/>
    <mergeCell ref="J15:K15"/>
    <mergeCell ref="L15:M15"/>
    <mergeCell ref="N15:O15"/>
    <mergeCell ref="P15:Q15"/>
    <mergeCell ref="R15:S15"/>
    <mergeCell ref="T15:U15"/>
    <mergeCell ref="V15:W15"/>
    <mergeCell ref="Q10:T11"/>
    <mergeCell ref="U10:AH11"/>
    <mergeCell ref="C14:G15"/>
    <mergeCell ref="H14:I14"/>
    <mergeCell ref="J14:K14"/>
    <mergeCell ref="L14:M14"/>
    <mergeCell ref="N14:O14"/>
    <mergeCell ref="P14:Q14"/>
    <mergeCell ref="R14:S14"/>
    <mergeCell ref="T14:U14"/>
    <mergeCell ref="X15:Y15"/>
    <mergeCell ref="Z15:AA15"/>
    <mergeCell ref="AB15:AC15"/>
    <mergeCell ref="C5:L5"/>
    <mergeCell ref="Q6:T7"/>
    <mergeCell ref="U6:AH7"/>
    <mergeCell ref="Q8:T9"/>
    <mergeCell ref="U8:AH8"/>
    <mergeCell ref="U9:AH9"/>
    <mergeCell ref="C1:AG1"/>
    <mergeCell ref="C3:D3"/>
    <mergeCell ref="E3:G3"/>
    <mergeCell ref="H3:I3"/>
    <mergeCell ref="J3:L3"/>
    <mergeCell ref="V3:X3"/>
    <mergeCell ref="Y3:AA3"/>
    <mergeCell ref="AC3:AD3"/>
    <mergeCell ref="AF3:AG3"/>
  </mergeCells>
  <phoneticPr fontId="14"/>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2:N30"/>
  <sheetViews>
    <sheetView view="pageBreakPreview" zoomScaleNormal="85" zoomScaleSheetLayoutView="100" workbookViewId="0">
      <selection activeCell="J8" sqref="J8:L8"/>
    </sheetView>
  </sheetViews>
  <sheetFormatPr defaultColWidth="9.6640625" defaultRowHeight="13.2"/>
  <cols>
    <col min="1" max="1" width="1.44140625" style="707" customWidth="1"/>
    <col min="2" max="2" width="3.88671875" style="707" customWidth="1"/>
    <col min="3" max="3" width="6.88671875" style="707" customWidth="1"/>
    <col min="4" max="4" width="12.88671875" style="707" customWidth="1"/>
    <col min="5" max="5" width="4.88671875" style="707" customWidth="1"/>
    <col min="6" max="6" width="8.88671875" style="707" customWidth="1"/>
    <col min="7" max="7" width="7.88671875" style="707" customWidth="1"/>
    <col min="8" max="8" width="11.88671875" style="707" customWidth="1"/>
    <col min="9" max="9" width="4.88671875" style="707" customWidth="1"/>
    <col min="10" max="10" width="8.88671875" style="707" customWidth="1"/>
    <col min="11" max="11" width="14.88671875" style="707" customWidth="1"/>
    <col min="12" max="13" width="3.88671875" style="707" customWidth="1"/>
    <col min="14" max="14" width="1.6640625" style="707" customWidth="1"/>
    <col min="15" max="16384" width="9.6640625" style="707"/>
  </cols>
  <sheetData>
    <row r="2" spans="2:14" ht="20.100000000000001" customHeight="1">
      <c r="B2" s="4384" t="s">
        <v>1382</v>
      </c>
      <c r="C2" s="4385"/>
      <c r="D2" s="4392" t="str">
        <f>入力シート!C4</f>
        <v>街第101号</v>
      </c>
      <c r="E2" s="4392"/>
      <c r="F2" s="4391"/>
      <c r="G2" s="4553"/>
      <c r="H2" s="4554"/>
      <c r="I2" s="773" t="s">
        <v>1383</v>
      </c>
      <c r="J2" s="770"/>
      <c r="K2" s="4555" t="s">
        <v>1381</v>
      </c>
      <c r="L2" s="4556"/>
      <c r="M2" s="4557"/>
      <c r="N2" s="730"/>
    </row>
    <row r="3" spans="2:14" ht="10.35" customHeight="1">
      <c r="B3" s="4384"/>
      <c r="C3" s="4385"/>
      <c r="D3" s="4392"/>
      <c r="E3" s="4392"/>
      <c r="F3" s="4391"/>
      <c r="G3" s="4395"/>
      <c r="H3" s="4383"/>
      <c r="I3" s="4382" t="s">
        <v>1384</v>
      </c>
      <c r="J3" s="770"/>
      <c r="K3" s="4558"/>
      <c r="L3" s="4559"/>
      <c r="M3" s="4560"/>
      <c r="N3" s="731"/>
    </row>
    <row r="4" spans="2:14" ht="15" customHeight="1">
      <c r="B4" s="4384" t="s">
        <v>1373</v>
      </c>
      <c r="C4" s="4385"/>
      <c r="D4" s="4393"/>
      <c r="E4" s="4393"/>
      <c r="F4" s="4391"/>
      <c r="G4" s="4395"/>
      <c r="H4" s="4383"/>
      <c r="I4" s="4382"/>
      <c r="J4" s="770"/>
      <c r="K4" s="4558"/>
      <c r="L4" s="4559"/>
      <c r="M4" s="4560"/>
      <c r="N4" s="731"/>
    </row>
    <row r="5" spans="2:14" ht="15" customHeight="1">
      <c r="B5" s="4384"/>
      <c r="C5" s="4385"/>
      <c r="D5" s="4393"/>
      <c r="E5" s="4393"/>
      <c r="F5" s="4391"/>
      <c r="G5" s="4388" t="s">
        <v>1385</v>
      </c>
      <c r="H5" s="4389"/>
      <c r="I5" s="4390"/>
      <c r="J5" s="770"/>
      <c r="K5" s="4558"/>
      <c r="L5" s="4559"/>
      <c r="M5" s="4560"/>
      <c r="N5" s="731"/>
    </row>
    <row r="6" spans="2:14" ht="40.35" customHeight="1">
      <c r="C6" s="732"/>
      <c r="D6" s="730"/>
      <c r="E6" s="730"/>
      <c r="F6" s="731"/>
      <c r="G6" s="731"/>
      <c r="H6" s="731"/>
      <c r="I6" s="733"/>
      <c r="J6" s="733"/>
      <c r="K6" s="730"/>
      <c r="L6" s="730"/>
      <c r="M6" s="730"/>
      <c r="N6" s="731"/>
    </row>
    <row r="7" spans="2:14" ht="6" customHeight="1">
      <c r="B7" s="729"/>
      <c r="C7" s="747"/>
      <c r="D7" s="747"/>
      <c r="E7" s="747"/>
      <c r="F7" s="747"/>
      <c r="G7" s="747"/>
      <c r="H7" s="747"/>
      <c r="I7" s="747"/>
      <c r="J7" s="747"/>
      <c r="K7" s="747"/>
      <c r="L7" s="747"/>
      <c r="M7" s="748"/>
    </row>
    <row r="8" spans="2:14" ht="18" customHeight="1">
      <c r="B8" s="749"/>
      <c r="C8" s="757"/>
      <c r="D8" s="757"/>
      <c r="E8" s="757"/>
      <c r="F8" s="757"/>
      <c r="G8" s="757"/>
      <c r="H8" s="757"/>
      <c r="I8" s="757"/>
      <c r="J8" s="4138">
        <v>45413</v>
      </c>
      <c r="K8" s="4138"/>
      <c r="L8" s="4138"/>
      <c r="M8" s="750"/>
      <c r="N8" s="734"/>
    </row>
    <row r="9" spans="2:14" ht="30" customHeight="1">
      <c r="B9" s="749"/>
      <c r="C9" s="751"/>
      <c r="D9" s="751"/>
      <c r="E9" s="751"/>
      <c r="F9" s="751"/>
      <c r="G9" s="751"/>
      <c r="H9" s="751"/>
      <c r="I9" s="751"/>
      <c r="J9" s="751"/>
      <c r="K9" s="751"/>
      <c r="L9" s="751"/>
      <c r="M9" s="750"/>
      <c r="N9" s="734"/>
    </row>
    <row r="10" spans="2:14" ht="24" customHeight="1">
      <c r="B10" s="749"/>
      <c r="C10" s="4569" t="s">
        <v>1374</v>
      </c>
      <c r="D10" s="4569"/>
      <c r="E10" s="4569"/>
      <c r="F10" s="4569"/>
      <c r="G10" s="4569"/>
      <c r="H10" s="4569"/>
      <c r="I10" s="4569"/>
      <c r="J10" s="4569"/>
      <c r="K10" s="4569"/>
      <c r="L10" s="4569"/>
      <c r="M10" s="752"/>
      <c r="N10" s="735"/>
    </row>
    <row r="11" spans="2:14" ht="50.1" customHeight="1">
      <c r="B11" s="749"/>
      <c r="C11" s="753"/>
      <c r="D11" s="753"/>
      <c r="E11" s="753"/>
      <c r="F11" s="753"/>
      <c r="G11" s="753"/>
      <c r="H11" s="753"/>
      <c r="I11" s="753"/>
      <c r="J11" s="753"/>
      <c r="K11" s="753"/>
      <c r="L11" s="753"/>
      <c r="M11" s="752"/>
      <c r="N11" s="735"/>
    </row>
    <row r="12" spans="2:14" ht="25.35" customHeight="1">
      <c r="B12" s="749"/>
      <c r="C12" s="4570" t="str">
        <f>入力シート!C5</f>
        <v>久留米市長</v>
      </c>
      <c r="D12" s="4570"/>
      <c r="E12" s="4570"/>
      <c r="F12" s="746" t="s">
        <v>1375</v>
      </c>
      <c r="G12" s="757"/>
      <c r="H12" s="757"/>
      <c r="I12" s="757"/>
      <c r="J12" s="757"/>
      <c r="K12" s="757"/>
      <c r="L12" s="757"/>
      <c r="M12" s="758"/>
      <c r="N12" s="736"/>
    </row>
    <row r="13" spans="2:14" ht="9.6" customHeight="1">
      <c r="B13" s="749"/>
      <c r="C13" s="732"/>
      <c r="D13" s="732"/>
      <c r="E13" s="732"/>
      <c r="F13" s="757"/>
      <c r="G13" s="757"/>
      <c r="H13" s="757"/>
      <c r="I13" s="757"/>
      <c r="J13" s="757"/>
      <c r="K13" s="757"/>
      <c r="L13" s="757"/>
      <c r="M13" s="758"/>
      <c r="N13" s="736"/>
    </row>
    <row r="14" spans="2:14" ht="25.35" customHeight="1">
      <c r="B14" s="749"/>
      <c r="C14" s="757"/>
      <c r="D14" s="757"/>
      <c r="E14" s="757"/>
      <c r="F14" s="757"/>
      <c r="G14" s="771" t="s">
        <v>1376</v>
      </c>
      <c r="H14" s="771" t="s">
        <v>328</v>
      </c>
      <c r="I14" s="4552" t="str">
        <f>入力シート!C25</f>
        <v>久留米市〇〇町１２３</v>
      </c>
      <c r="J14" s="4552"/>
      <c r="K14" s="4552"/>
      <c r="L14" s="4552"/>
      <c r="M14" s="759"/>
      <c r="N14" s="736"/>
    </row>
    <row r="15" spans="2:14" ht="25.35" customHeight="1">
      <c r="B15" s="749"/>
      <c r="C15" s="757"/>
      <c r="D15" s="757"/>
      <c r="E15" s="757"/>
      <c r="F15" s="757"/>
      <c r="G15" s="757"/>
      <c r="H15" s="772" t="s">
        <v>1377</v>
      </c>
      <c r="I15" s="4552" t="str">
        <f>入力シート!C26</f>
        <v>(株）○○○○建設</v>
      </c>
      <c r="J15" s="4552"/>
      <c r="K15" s="4552"/>
      <c r="L15" s="4552"/>
      <c r="M15" s="759"/>
      <c r="N15" s="736"/>
    </row>
    <row r="16" spans="2:14" ht="25.35" customHeight="1">
      <c r="B16" s="749"/>
      <c r="C16" s="757"/>
      <c r="D16" s="757"/>
      <c r="E16" s="757"/>
      <c r="F16" s="757"/>
      <c r="G16" s="757"/>
      <c r="H16" s="772" t="s">
        <v>1338</v>
      </c>
      <c r="I16" s="4552" t="str">
        <f>入力シート!C27</f>
        <v>代表取締役　久留米一郎</v>
      </c>
      <c r="J16" s="4552"/>
      <c r="K16" s="4552"/>
      <c r="L16" s="751"/>
      <c r="M16" s="750"/>
      <c r="N16" s="736"/>
    </row>
    <row r="17" spans="2:14" ht="25.35" customHeight="1">
      <c r="B17" s="749"/>
      <c r="C17" s="757"/>
      <c r="D17" s="757"/>
      <c r="E17" s="757"/>
      <c r="F17" s="757"/>
      <c r="G17" s="757"/>
      <c r="H17" s="772" t="s">
        <v>1378</v>
      </c>
      <c r="I17" s="4552" t="str">
        <f>入力シート!C28</f>
        <v>0942-12-○○○○</v>
      </c>
      <c r="J17" s="4552"/>
      <c r="K17" s="4552"/>
      <c r="L17" s="4552"/>
      <c r="M17" s="759"/>
      <c r="N17" s="736"/>
    </row>
    <row r="18" spans="2:14" ht="40.35" customHeight="1">
      <c r="B18" s="749"/>
      <c r="C18" s="754"/>
      <c r="D18" s="754"/>
      <c r="E18" s="755"/>
      <c r="F18" s="755"/>
      <c r="G18" s="755"/>
      <c r="H18" s="755"/>
      <c r="I18" s="755"/>
      <c r="J18" s="755"/>
      <c r="K18" s="755"/>
      <c r="L18" s="755"/>
      <c r="M18" s="756"/>
    </row>
    <row r="19" spans="2:14" ht="18" customHeight="1">
      <c r="B19" s="749"/>
      <c r="C19" s="771" t="s">
        <v>1379</v>
      </c>
      <c r="D19" s="757"/>
      <c r="E19" s="757"/>
      <c r="F19" s="757"/>
      <c r="G19" s="757"/>
      <c r="H19" s="757"/>
      <c r="I19" s="757"/>
      <c r="J19" s="757"/>
      <c r="K19" s="757"/>
      <c r="L19" s="757"/>
      <c r="M19" s="760"/>
      <c r="N19" s="737"/>
    </row>
    <row r="20" spans="2:14" ht="20.100000000000001" customHeight="1">
      <c r="B20" s="749"/>
      <c r="C20" s="761"/>
      <c r="D20" s="761"/>
      <c r="E20" s="755"/>
      <c r="F20" s="755"/>
      <c r="G20" s="755"/>
      <c r="H20" s="755"/>
      <c r="I20" s="755"/>
      <c r="J20" s="755"/>
      <c r="K20" s="755"/>
      <c r="L20" s="755"/>
      <c r="M20" s="756"/>
    </row>
    <row r="21" spans="2:14" ht="18" customHeight="1">
      <c r="B21" s="749"/>
      <c r="C21" s="4568" t="s">
        <v>8</v>
      </c>
      <c r="D21" s="4568"/>
      <c r="E21" s="4568"/>
      <c r="F21" s="4568"/>
      <c r="G21" s="4568"/>
      <c r="H21" s="4568"/>
      <c r="I21" s="4568"/>
      <c r="J21" s="4568"/>
      <c r="K21" s="4568"/>
      <c r="L21" s="4568"/>
      <c r="M21" s="762"/>
      <c r="N21" s="738"/>
    </row>
    <row r="22" spans="2:14" ht="25.35" customHeight="1">
      <c r="B22" s="749"/>
      <c r="C22" s="763"/>
      <c r="D22" s="763"/>
      <c r="E22" s="755"/>
      <c r="F22" s="755"/>
      <c r="G22" s="755"/>
      <c r="H22" s="755"/>
      <c r="I22" s="755"/>
      <c r="J22" s="755"/>
      <c r="K22" s="755"/>
      <c r="L22" s="755"/>
      <c r="M22" s="756"/>
    </row>
    <row r="23" spans="2:14" ht="50.1" customHeight="1">
      <c r="B23" s="749"/>
      <c r="C23" s="4565" t="s">
        <v>1319</v>
      </c>
      <c r="D23" s="4565"/>
      <c r="E23" s="4567" t="str">
        <f>入力シート!C10</f>
        <v>○○校区道路改良工事</v>
      </c>
      <c r="F23" s="4567"/>
      <c r="G23" s="4567"/>
      <c r="H23" s="4567"/>
      <c r="I23" s="4567"/>
      <c r="J23" s="4567"/>
      <c r="K23" s="4567"/>
      <c r="L23" s="4567"/>
      <c r="M23" s="764"/>
    </row>
    <row r="24" spans="2:14" ht="50.1" customHeight="1">
      <c r="B24" s="749"/>
      <c r="C24" s="4565" t="s">
        <v>1320</v>
      </c>
      <c r="D24" s="4565"/>
      <c r="E24" s="4567" t="str">
        <f>入力シート!C12</f>
        <v>久留米市○○町</v>
      </c>
      <c r="F24" s="4567"/>
      <c r="G24" s="4567"/>
      <c r="H24" s="4567"/>
      <c r="I24" s="4567"/>
      <c r="J24" s="4567"/>
      <c r="K24" s="4567"/>
      <c r="L24" s="4567"/>
      <c r="M24" s="764"/>
    </row>
    <row r="25" spans="2:14" ht="50.1" customHeight="1">
      <c r="B25" s="749"/>
      <c r="C25" s="4565" t="s">
        <v>1324</v>
      </c>
      <c r="D25" s="4565"/>
      <c r="E25" s="4550">
        <v>10000000</v>
      </c>
      <c r="F25" s="4551"/>
      <c r="G25" s="4551"/>
      <c r="H25" s="4551"/>
      <c r="I25" s="4551"/>
      <c r="J25" s="4548" t="s">
        <v>608</v>
      </c>
      <c r="K25" s="4548"/>
      <c r="L25" s="4549"/>
      <c r="M25" s="764"/>
    </row>
    <row r="26" spans="2:14" ht="30" customHeight="1">
      <c r="B26" s="749"/>
      <c r="C26" s="4561" t="s">
        <v>1321</v>
      </c>
      <c r="D26" s="4562"/>
      <c r="E26" s="740"/>
      <c r="F26" s="4571" t="str">
        <f>TEXT(入力シート!C14,"令和　　　e　年　　　m　月　　　d　日")</f>
        <v>令和   6 年   4 月   2 日</v>
      </c>
      <c r="G26" s="4571"/>
      <c r="H26" s="4571"/>
      <c r="I26" s="4571"/>
      <c r="J26" s="4571"/>
      <c r="K26" s="741" t="s">
        <v>1322</v>
      </c>
      <c r="L26" s="742"/>
      <c r="M26" s="765"/>
    </row>
    <row r="27" spans="2:14" ht="30" customHeight="1">
      <c r="B27" s="749"/>
      <c r="C27" s="4563"/>
      <c r="D27" s="4564"/>
      <c r="E27" s="743"/>
      <c r="F27" s="4547" t="s">
        <v>1386</v>
      </c>
      <c r="G27" s="4547"/>
      <c r="H27" s="4547"/>
      <c r="I27" s="4547"/>
      <c r="J27" s="4547"/>
      <c r="K27" s="744" t="s">
        <v>1323</v>
      </c>
      <c r="L27" s="745"/>
      <c r="M27" s="765"/>
    </row>
    <row r="28" spans="2:14" ht="50.1" customHeight="1">
      <c r="B28" s="749"/>
      <c r="C28" s="4565" t="s">
        <v>1380</v>
      </c>
      <c r="D28" s="4565"/>
      <c r="E28" s="4566" t="s">
        <v>1386</v>
      </c>
      <c r="F28" s="4566"/>
      <c r="G28" s="4566"/>
      <c r="H28" s="4566"/>
      <c r="I28" s="4566"/>
      <c r="J28" s="4566"/>
      <c r="K28" s="4566"/>
      <c r="L28" s="4566"/>
      <c r="M28" s="764"/>
    </row>
    <row r="29" spans="2:14" ht="30" customHeight="1">
      <c r="B29" s="766"/>
      <c r="C29" s="767"/>
      <c r="D29" s="767"/>
      <c r="E29" s="767"/>
      <c r="F29" s="767"/>
      <c r="G29" s="767"/>
      <c r="H29" s="767"/>
      <c r="I29" s="767"/>
      <c r="J29" s="767"/>
      <c r="K29" s="767"/>
      <c r="L29" s="767"/>
      <c r="M29" s="768"/>
    </row>
    <row r="30" spans="2:14" ht="13.8">
      <c r="C30" s="739"/>
      <c r="D30" s="739"/>
    </row>
  </sheetData>
  <mergeCells count="31">
    <mergeCell ref="C28:D28"/>
    <mergeCell ref="E28:L28"/>
    <mergeCell ref="B2:C3"/>
    <mergeCell ref="B4:C5"/>
    <mergeCell ref="C23:D23"/>
    <mergeCell ref="E23:L23"/>
    <mergeCell ref="C24:D24"/>
    <mergeCell ref="E24:L24"/>
    <mergeCell ref="C25:D25"/>
    <mergeCell ref="I16:K16"/>
    <mergeCell ref="I17:L17"/>
    <mergeCell ref="C21:L21"/>
    <mergeCell ref="C10:L10"/>
    <mergeCell ref="C12:E12"/>
    <mergeCell ref="I14:L14"/>
    <mergeCell ref="F26:J26"/>
    <mergeCell ref="F27:J27"/>
    <mergeCell ref="J25:L25"/>
    <mergeCell ref="E25:I25"/>
    <mergeCell ref="I3:I4"/>
    <mergeCell ref="I15:L15"/>
    <mergeCell ref="J8:L8"/>
    <mergeCell ref="D4:E5"/>
    <mergeCell ref="D2:E3"/>
    <mergeCell ref="F2:F5"/>
    <mergeCell ref="G2:H2"/>
    <mergeCell ref="G5:I5"/>
    <mergeCell ref="G3:H4"/>
    <mergeCell ref="K2:M2"/>
    <mergeCell ref="K3:M5"/>
    <mergeCell ref="C26:D27"/>
  </mergeCells>
  <phoneticPr fontId="14"/>
  <printOptions horizontalCentered="1"/>
  <pageMargins left="0.55118110236220474" right="0.35433070866141736" top="0.59055118110236227" bottom="0.59055118110236227" header="0.51181102362204722" footer="0.51181102362204722"/>
  <pageSetup paperSize="9" scale="98" orientation="portrait" blackAndWhite="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P11" sqref="P11"/>
    </sheetView>
  </sheetViews>
  <sheetFormatPr defaultRowHeight="13.2"/>
  <cols>
    <col min="1" max="3" width="3.109375" bestFit="1" customWidth="1"/>
    <col min="5" max="5" width="15.88671875" customWidth="1"/>
    <col min="6" max="8" width="5.44140625" bestFit="1" customWidth="1"/>
    <col min="9" max="12" width="7.44140625" bestFit="1" customWidth="1"/>
    <col min="13" max="13" width="15.88671875" customWidth="1"/>
  </cols>
  <sheetData>
    <row r="1" spans="1:13" ht="24.9" customHeight="1">
      <c r="A1" s="4575" t="s">
        <v>2306</v>
      </c>
      <c r="B1" s="4575"/>
      <c r="C1" s="4575"/>
      <c r="D1" s="4575"/>
      <c r="E1" s="4575"/>
      <c r="F1" s="4575"/>
      <c r="G1" s="4575"/>
      <c r="H1" s="4575"/>
      <c r="I1" s="4575"/>
      <c r="J1" s="4575"/>
      <c r="K1" s="4575"/>
      <c r="L1" s="4575"/>
      <c r="M1" s="4575"/>
    </row>
    <row r="2" spans="1:13" ht="8.1" customHeight="1">
      <c r="A2" s="1822"/>
      <c r="B2" s="1822"/>
      <c r="C2" s="1822"/>
      <c r="D2" s="1822"/>
      <c r="E2" s="1822"/>
      <c r="F2" s="1822"/>
      <c r="G2" s="1822"/>
      <c r="H2" s="1822"/>
      <c r="I2" s="1822"/>
      <c r="J2" s="1822"/>
      <c r="K2" s="1822"/>
      <c r="L2" s="1822"/>
      <c r="M2" s="1822"/>
    </row>
    <row r="3" spans="1:13" ht="15" customHeight="1">
      <c r="A3" s="4573" t="s">
        <v>1070</v>
      </c>
      <c r="B3" s="4573"/>
      <c r="C3" s="4573"/>
      <c r="D3" s="4574" t="str">
        <f>入力シート!C10</f>
        <v>○○校区道路改良工事</v>
      </c>
      <c r="E3" s="4574"/>
      <c r="F3" s="4574"/>
      <c r="G3" s="4574"/>
      <c r="H3" s="4574"/>
      <c r="J3" s="1821" t="s">
        <v>2305</v>
      </c>
      <c r="K3" s="4572"/>
      <c r="L3" s="4572"/>
      <c r="M3" s="4572"/>
    </row>
    <row r="4" spans="1:13" ht="15" customHeight="1" thickBot="1"/>
    <row r="5" spans="1:13" ht="30" customHeight="1">
      <c r="A5" s="4596" t="s">
        <v>2254</v>
      </c>
      <c r="B5" s="4597" t="s">
        <v>2255</v>
      </c>
      <c r="C5" s="4597" t="s">
        <v>2256</v>
      </c>
      <c r="D5" s="4591" t="s">
        <v>2257</v>
      </c>
      <c r="E5" s="4591" t="s">
        <v>2258</v>
      </c>
      <c r="F5" s="4592" t="s">
        <v>2267</v>
      </c>
      <c r="G5" s="4591" t="s">
        <v>2259</v>
      </c>
      <c r="H5" s="4591"/>
      <c r="I5" s="4592" t="s">
        <v>2262</v>
      </c>
      <c r="J5" s="4591" t="s">
        <v>2263</v>
      </c>
      <c r="K5" s="4591"/>
      <c r="L5" s="4591"/>
      <c r="M5" s="4594" t="s">
        <v>353</v>
      </c>
    </row>
    <row r="6" spans="1:13" ht="30" customHeight="1">
      <c r="A6" s="4590"/>
      <c r="B6" s="4589"/>
      <c r="C6" s="4589"/>
      <c r="D6" s="4598"/>
      <c r="E6" s="4598"/>
      <c r="F6" s="4598"/>
      <c r="G6" s="151" t="s">
        <v>2260</v>
      </c>
      <c r="H6" s="151" t="s">
        <v>2261</v>
      </c>
      <c r="I6" s="4593"/>
      <c r="J6" s="151" t="s">
        <v>2264</v>
      </c>
      <c r="K6" s="151" t="s">
        <v>2265</v>
      </c>
      <c r="L6" s="151" t="s">
        <v>2266</v>
      </c>
      <c r="M6" s="4595"/>
    </row>
    <row r="7" spans="1:13" ht="30" customHeight="1">
      <c r="A7" s="4590" t="s">
        <v>2271</v>
      </c>
      <c r="B7" s="4589" t="s">
        <v>2272</v>
      </c>
      <c r="C7" s="4589"/>
      <c r="D7" s="1808" t="s">
        <v>2268</v>
      </c>
      <c r="E7" s="4578" t="s">
        <v>2282</v>
      </c>
      <c r="F7" s="1808">
        <v>200</v>
      </c>
      <c r="G7" s="1808">
        <v>18</v>
      </c>
      <c r="H7" s="1808">
        <v>18</v>
      </c>
      <c r="I7" s="1808" t="s">
        <v>2273</v>
      </c>
      <c r="J7" s="1809">
        <v>28</v>
      </c>
      <c r="K7" s="1809">
        <v>-31</v>
      </c>
      <c r="L7" s="1810">
        <v>-10.199999999999999</v>
      </c>
      <c r="M7" s="1823" t="s">
        <v>2275</v>
      </c>
    </row>
    <row r="8" spans="1:13" ht="30" customHeight="1">
      <c r="A8" s="4590"/>
      <c r="B8" s="4589"/>
      <c r="C8" s="4589"/>
      <c r="D8" s="1808" t="s">
        <v>2269</v>
      </c>
      <c r="E8" s="4579"/>
      <c r="F8" s="1808">
        <v>200</v>
      </c>
      <c r="G8" s="1808">
        <v>6</v>
      </c>
      <c r="H8" s="1808">
        <v>6</v>
      </c>
      <c r="I8" s="1808">
        <v>-100</v>
      </c>
      <c r="J8" s="1809">
        <v>90</v>
      </c>
      <c r="K8" s="1809">
        <v>-10</v>
      </c>
      <c r="L8" s="1810">
        <v>51.3</v>
      </c>
      <c r="M8" s="1824"/>
    </row>
    <row r="9" spans="1:13" ht="30" customHeight="1">
      <c r="A9" s="4590"/>
      <c r="B9" s="4589"/>
      <c r="C9" s="4589"/>
      <c r="D9" s="1811" t="s">
        <v>2270</v>
      </c>
      <c r="E9" s="4579"/>
      <c r="F9" s="1808">
        <v>200</v>
      </c>
      <c r="G9" s="1808">
        <v>12</v>
      </c>
      <c r="H9" s="1808">
        <v>12</v>
      </c>
      <c r="I9" s="1808" t="s">
        <v>2274</v>
      </c>
      <c r="J9" s="1809">
        <v>120</v>
      </c>
      <c r="K9" s="1809">
        <v>-15</v>
      </c>
      <c r="L9" s="1810">
        <v>70.5</v>
      </c>
      <c r="M9" s="1823" t="s">
        <v>2276</v>
      </c>
    </row>
    <row r="10" spans="1:13" ht="30" customHeight="1">
      <c r="A10" s="4590" t="s">
        <v>2277</v>
      </c>
      <c r="B10" s="4589" t="s">
        <v>2278</v>
      </c>
      <c r="C10" s="4589"/>
      <c r="D10" s="1808" t="s">
        <v>2268</v>
      </c>
      <c r="E10" s="4578" t="s">
        <v>2281</v>
      </c>
      <c r="F10" s="1808">
        <v>200</v>
      </c>
      <c r="G10" s="1808">
        <v>18</v>
      </c>
      <c r="H10" s="1808">
        <v>18</v>
      </c>
      <c r="I10" s="1808" t="s">
        <v>2273</v>
      </c>
      <c r="J10" s="1809">
        <v>17</v>
      </c>
      <c r="K10" s="1809">
        <v>-22</v>
      </c>
      <c r="L10" s="1810">
        <v>-2.5</v>
      </c>
      <c r="M10" s="1823" t="s">
        <v>2275</v>
      </c>
    </row>
    <row r="11" spans="1:13" ht="30" customHeight="1">
      <c r="A11" s="4590"/>
      <c r="B11" s="4589"/>
      <c r="C11" s="4589"/>
      <c r="D11" s="1812" t="s">
        <v>2279</v>
      </c>
      <c r="E11" s="4578"/>
      <c r="F11" s="1808">
        <v>200</v>
      </c>
      <c r="G11" s="1808">
        <v>18</v>
      </c>
      <c r="H11" s="1808">
        <v>18</v>
      </c>
      <c r="I11" s="1808">
        <v>-50</v>
      </c>
      <c r="J11" s="1809">
        <v>30</v>
      </c>
      <c r="K11" s="1809">
        <v>5</v>
      </c>
      <c r="L11" s="1810">
        <v>21.5</v>
      </c>
      <c r="M11" s="1823" t="s">
        <v>2275</v>
      </c>
    </row>
    <row r="12" spans="1:13" ht="30" customHeight="1">
      <c r="A12" s="4590"/>
      <c r="B12" s="4589"/>
      <c r="C12" s="4589"/>
      <c r="D12" s="1808" t="s">
        <v>2269</v>
      </c>
      <c r="E12" s="4579"/>
      <c r="F12" s="1808">
        <v>200</v>
      </c>
      <c r="G12" s="1808">
        <v>6</v>
      </c>
      <c r="H12" s="1808">
        <v>6</v>
      </c>
      <c r="I12" s="1808">
        <v>-100</v>
      </c>
      <c r="J12" s="1809">
        <v>105</v>
      </c>
      <c r="K12" s="1809">
        <v>-17</v>
      </c>
      <c r="L12" s="1810">
        <v>44.5</v>
      </c>
      <c r="M12" s="1824"/>
    </row>
    <row r="13" spans="1:13" ht="30" customHeight="1">
      <c r="A13" s="4590"/>
      <c r="B13" s="4589"/>
      <c r="C13" s="4589"/>
      <c r="D13" s="1811" t="s">
        <v>2280</v>
      </c>
      <c r="E13" s="4579"/>
      <c r="F13" s="1808">
        <v>200</v>
      </c>
      <c r="G13" s="1808">
        <v>1</v>
      </c>
      <c r="H13" s="1808">
        <v>1</v>
      </c>
      <c r="I13" s="1808">
        <v>-200</v>
      </c>
      <c r="J13" s="1809" t="s">
        <v>942</v>
      </c>
      <c r="K13" s="1809" t="s">
        <v>942</v>
      </c>
      <c r="L13" s="1810">
        <v>120</v>
      </c>
      <c r="M13" s="1823"/>
    </row>
    <row r="14" spans="1:13" ht="30" customHeight="1">
      <c r="A14" s="4590" t="s">
        <v>2283</v>
      </c>
      <c r="B14" s="4589" t="s">
        <v>2284</v>
      </c>
      <c r="C14" s="4589"/>
      <c r="D14" s="1808" t="s">
        <v>2268</v>
      </c>
      <c r="E14" s="4578" t="s">
        <v>2286</v>
      </c>
      <c r="F14" s="1808">
        <v>200</v>
      </c>
      <c r="G14" s="1808">
        <v>18</v>
      </c>
      <c r="H14" s="1808">
        <v>18</v>
      </c>
      <c r="I14" s="1808" t="s">
        <v>2273</v>
      </c>
      <c r="J14" s="1809">
        <v>-2</v>
      </c>
      <c r="K14" s="1809">
        <v>-25</v>
      </c>
      <c r="L14" s="1810">
        <v>13.5</v>
      </c>
      <c r="M14" s="1823" t="s">
        <v>2275</v>
      </c>
    </row>
    <row r="15" spans="1:13" ht="30" customHeight="1">
      <c r="A15" s="4590"/>
      <c r="B15" s="4589"/>
      <c r="C15" s="4589"/>
      <c r="D15" s="1812" t="s">
        <v>2285</v>
      </c>
      <c r="E15" s="4578"/>
      <c r="F15" s="1808">
        <v>200</v>
      </c>
      <c r="G15" s="1808">
        <v>4</v>
      </c>
      <c r="H15" s="1808">
        <v>4</v>
      </c>
      <c r="I15" s="1808">
        <v>-45</v>
      </c>
      <c r="J15" s="1809">
        <v>10</v>
      </c>
      <c r="K15" s="1809">
        <v>-5</v>
      </c>
      <c r="L15" s="1810">
        <v>2</v>
      </c>
      <c r="M15" s="1825" t="s">
        <v>2287</v>
      </c>
    </row>
    <row r="16" spans="1:13" ht="30" customHeight="1">
      <c r="A16" s="4590"/>
      <c r="B16" s="4589"/>
      <c r="C16" s="4589"/>
      <c r="D16" s="1808" t="s">
        <v>2269</v>
      </c>
      <c r="E16" s="4579"/>
      <c r="F16" s="1808">
        <v>200</v>
      </c>
      <c r="G16" s="1808">
        <v>3</v>
      </c>
      <c r="H16" s="1808">
        <v>3</v>
      </c>
      <c r="I16" s="1808">
        <v>-50</v>
      </c>
      <c r="J16" s="1809">
        <v>21</v>
      </c>
      <c r="K16" s="1809">
        <v>-12</v>
      </c>
      <c r="L16" s="1810">
        <v>4.7</v>
      </c>
      <c r="M16" s="1824" t="s">
        <v>2288</v>
      </c>
    </row>
    <row r="17" spans="1:13" ht="30" customHeight="1">
      <c r="A17" s="4590"/>
      <c r="B17" s="4589"/>
      <c r="C17" s="4589"/>
      <c r="D17" s="1811"/>
      <c r="E17" s="4579"/>
      <c r="F17" s="1808"/>
      <c r="G17" s="1808"/>
      <c r="H17" s="1808"/>
      <c r="I17" s="1808"/>
      <c r="J17" s="1809"/>
      <c r="K17" s="1809"/>
      <c r="L17" s="1810"/>
      <c r="M17" s="1823"/>
    </row>
    <row r="18" spans="1:13" ht="30" customHeight="1">
      <c r="A18" s="4581" t="s">
        <v>2289</v>
      </c>
      <c r="B18" s="4584" t="s">
        <v>2290</v>
      </c>
      <c r="C18" s="4589" t="s">
        <v>2291</v>
      </c>
      <c r="D18" s="1808" t="s">
        <v>2269</v>
      </c>
      <c r="E18" s="4578" t="s">
        <v>2298</v>
      </c>
      <c r="F18" s="1808">
        <v>200</v>
      </c>
      <c r="G18" s="1808">
        <v>6</v>
      </c>
      <c r="H18" s="1808">
        <v>6</v>
      </c>
      <c r="I18" s="1811" t="s">
        <v>2301</v>
      </c>
      <c r="J18" s="1809">
        <v>45</v>
      </c>
      <c r="K18" s="1809">
        <v>17</v>
      </c>
      <c r="L18" s="1810">
        <v>30</v>
      </c>
      <c r="M18" s="1823"/>
    </row>
    <row r="19" spans="1:13" ht="30" customHeight="1">
      <c r="A19" s="4582"/>
      <c r="B19" s="4585"/>
      <c r="C19" s="4589"/>
      <c r="D19" s="1812" t="s">
        <v>2294</v>
      </c>
      <c r="E19" s="4578"/>
      <c r="F19" s="1808">
        <v>200</v>
      </c>
      <c r="G19" s="1808">
        <v>6</v>
      </c>
      <c r="H19" s="1808">
        <v>6</v>
      </c>
      <c r="I19" s="1808">
        <v>-30</v>
      </c>
      <c r="J19" s="1809">
        <v>21</v>
      </c>
      <c r="K19" s="1809">
        <v>-5</v>
      </c>
      <c r="L19" s="1810">
        <v>8</v>
      </c>
      <c r="M19" s="1825"/>
    </row>
    <row r="20" spans="1:13" ht="30" customHeight="1">
      <c r="A20" s="4582"/>
      <c r="B20" s="4585"/>
      <c r="C20" s="4589"/>
      <c r="D20" s="1808" t="s">
        <v>2280</v>
      </c>
      <c r="E20" s="4579"/>
      <c r="F20" s="1808">
        <v>200</v>
      </c>
      <c r="G20" s="1808">
        <v>1</v>
      </c>
      <c r="H20" s="1808">
        <v>1</v>
      </c>
      <c r="I20" s="1808">
        <v>-50</v>
      </c>
      <c r="J20" s="1809" t="s">
        <v>942</v>
      </c>
      <c r="K20" s="1809" t="s">
        <v>942</v>
      </c>
      <c r="L20" s="1810">
        <v>150</v>
      </c>
      <c r="M20" s="1825" t="s">
        <v>2302</v>
      </c>
    </row>
    <row r="21" spans="1:13" ht="30" customHeight="1">
      <c r="A21" s="4582"/>
      <c r="B21" s="4585"/>
      <c r="C21" s="4589" t="s">
        <v>2292</v>
      </c>
      <c r="D21" s="1808" t="s">
        <v>2268</v>
      </c>
      <c r="E21" s="4578" t="s">
        <v>2299</v>
      </c>
      <c r="F21" s="1808">
        <v>200</v>
      </c>
      <c r="G21" s="1808">
        <v>6</v>
      </c>
      <c r="H21" s="1808">
        <v>6</v>
      </c>
      <c r="I21" s="1808" t="s">
        <v>2241</v>
      </c>
      <c r="J21" s="1809">
        <v>7</v>
      </c>
      <c r="K21" s="1809">
        <v>-11</v>
      </c>
      <c r="L21" s="1810">
        <v>-2</v>
      </c>
      <c r="M21" s="1823"/>
    </row>
    <row r="22" spans="1:13" ht="30" customHeight="1">
      <c r="A22" s="4582"/>
      <c r="B22" s="4585"/>
      <c r="C22" s="4589"/>
      <c r="D22" s="1814" t="s">
        <v>2269</v>
      </c>
      <c r="E22" s="4578"/>
      <c r="F22" s="1808">
        <v>200</v>
      </c>
      <c r="G22" s="1808">
        <v>6</v>
      </c>
      <c r="H22" s="1808">
        <v>6</v>
      </c>
      <c r="I22" s="1808">
        <v>-30</v>
      </c>
      <c r="J22" s="1809">
        <v>15</v>
      </c>
      <c r="K22" s="1809">
        <v>-5</v>
      </c>
      <c r="L22" s="1810">
        <v>6</v>
      </c>
      <c r="M22" s="1825"/>
    </row>
    <row r="23" spans="1:13" ht="30" customHeight="1">
      <c r="A23" s="4582"/>
      <c r="B23" s="4585"/>
      <c r="C23" s="4589"/>
      <c r="D23" s="1808" t="s">
        <v>2295</v>
      </c>
      <c r="E23" s="4579"/>
      <c r="F23" s="1808">
        <v>200</v>
      </c>
      <c r="G23" s="1808">
        <v>6</v>
      </c>
      <c r="H23" s="1808">
        <v>6</v>
      </c>
      <c r="I23" s="1808">
        <v>-30</v>
      </c>
      <c r="J23" s="1809">
        <v>12</v>
      </c>
      <c r="K23" s="1809">
        <v>-3</v>
      </c>
      <c r="L23" s="1810">
        <v>5.0999999999999996</v>
      </c>
      <c r="M23" s="1824"/>
    </row>
    <row r="24" spans="1:13" ht="30" customHeight="1">
      <c r="A24" s="4582"/>
      <c r="B24" s="4585"/>
      <c r="C24" s="4589"/>
      <c r="D24" s="1811" t="s">
        <v>2280</v>
      </c>
      <c r="E24" s="4579"/>
      <c r="F24" s="1808"/>
      <c r="G24" s="1808">
        <v>1</v>
      </c>
      <c r="H24" s="1808">
        <v>1</v>
      </c>
      <c r="I24" s="1808">
        <v>-200</v>
      </c>
      <c r="J24" s="1809" t="s">
        <v>942</v>
      </c>
      <c r="K24" s="1809" t="s">
        <v>942</v>
      </c>
      <c r="L24" s="1810">
        <v>130</v>
      </c>
      <c r="M24" s="1823"/>
    </row>
    <row r="25" spans="1:13" ht="30" customHeight="1">
      <c r="A25" s="4582"/>
      <c r="B25" s="4585"/>
      <c r="C25" s="4576" t="s">
        <v>2293</v>
      </c>
      <c r="D25" s="1808" t="s">
        <v>2268</v>
      </c>
      <c r="E25" s="4578" t="s">
        <v>2300</v>
      </c>
      <c r="F25" s="1808">
        <v>200</v>
      </c>
      <c r="G25" s="1808">
        <v>6</v>
      </c>
      <c r="H25" s="1808">
        <v>6</v>
      </c>
      <c r="I25" s="1808" t="s">
        <v>2273</v>
      </c>
      <c r="J25" s="1809">
        <v>21</v>
      </c>
      <c r="K25" s="1809">
        <v>-3</v>
      </c>
      <c r="L25" s="1810">
        <v>10</v>
      </c>
      <c r="M25" s="1823"/>
    </row>
    <row r="26" spans="1:13" ht="30" customHeight="1">
      <c r="A26" s="4582"/>
      <c r="B26" s="4585"/>
      <c r="C26" s="4576"/>
      <c r="D26" s="4587" t="s">
        <v>2296</v>
      </c>
      <c r="E26" s="4578"/>
      <c r="F26" s="1815">
        <v>200</v>
      </c>
      <c r="G26" s="1815">
        <v>6</v>
      </c>
      <c r="H26" s="1815">
        <v>6</v>
      </c>
      <c r="I26" s="1815">
        <v>-100</v>
      </c>
      <c r="J26" s="1816">
        <v>23</v>
      </c>
      <c r="K26" s="1816">
        <v>7</v>
      </c>
      <c r="L26" s="1817">
        <v>15</v>
      </c>
      <c r="M26" s="1826"/>
    </row>
    <row r="27" spans="1:13" ht="30" customHeight="1">
      <c r="A27" s="4582"/>
      <c r="B27" s="4585"/>
      <c r="C27" s="4576"/>
      <c r="D27" s="4588"/>
      <c r="E27" s="4578"/>
      <c r="F27" s="1818">
        <v>200</v>
      </c>
      <c r="G27" s="1818">
        <v>12</v>
      </c>
      <c r="H27" s="1818">
        <v>12</v>
      </c>
      <c r="I27" s="1818">
        <v>-50</v>
      </c>
      <c r="J27" s="1819">
        <v>28</v>
      </c>
      <c r="K27" s="1819">
        <v>8</v>
      </c>
      <c r="L27" s="1820">
        <v>18</v>
      </c>
      <c r="M27" s="1827" t="s">
        <v>2303</v>
      </c>
    </row>
    <row r="28" spans="1:13" ht="30" customHeight="1">
      <c r="A28" s="4582"/>
      <c r="B28" s="4585"/>
      <c r="C28" s="4576"/>
      <c r="D28" s="1811" t="s">
        <v>2297</v>
      </c>
      <c r="E28" s="4579"/>
      <c r="F28" s="1808">
        <v>200</v>
      </c>
      <c r="G28" s="1808">
        <v>12</v>
      </c>
      <c r="H28" s="1808">
        <v>12</v>
      </c>
      <c r="I28" s="1808">
        <v>-50</v>
      </c>
      <c r="J28" s="1809">
        <v>37</v>
      </c>
      <c r="K28" s="1809">
        <v>25</v>
      </c>
      <c r="L28" s="1810">
        <v>31</v>
      </c>
      <c r="M28" s="1823" t="s">
        <v>2304</v>
      </c>
    </row>
    <row r="29" spans="1:13" ht="30" customHeight="1" thickBot="1">
      <c r="A29" s="4583"/>
      <c r="B29" s="4586"/>
      <c r="C29" s="4577"/>
      <c r="D29" s="1828" t="s">
        <v>2280</v>
      </c>
      <c r="E29" s="4580"/>
      <c r="F29" s="1829"/>
      <c r="G29" s="1829">
        <v>1</v>
      </c>
      <c r="H29" s="1829">
        <v>1</v>
      </c>
      <c r="I29" s="1829">
        <v>-200</v>
      </c>
      <c r="J29" s="1830" t="s">
        <v>942</v>
      </c>
      <c r="K29" s="1830" t="s">
        <v>942</v>
      </c>
      <c r="L29" s="1831">
        <v>120</v>
      </c>
      <c r="M29" s="1832"/>
    </row>
  </sheetData>
  <mergeCells count="35">
    <mergeCell ref="G5:H5"/>
    <mergeCell ref="I5:I6"/>
    <mergeCell ref="J5:L5"/>
    <mergeCell ref="M5:M6"/>
    <mergeCell ref="A7:A9"/>
    <mergeCell ref="B7:B9"/>
    <mergeCell ref="C7:C9"/>
    <mergeCell ref="E7:E9"/>
    <mergeCell ref="A5:A6"/>
    <mergeCell ref="B5:B6"/>
    <mergeCell ref="C5:C6"/>
    <mergeCell ref="D5:D6"/>
    <mergeCell ref="E5:E6"/>
    <mergeCell ref="F5:F6"/>
    <mergeCell ref="E10:E13"/>
    <mergeCell ref="A14:A17"/>
    <mergeCell ref="B14:B17"/>
    <mergeCell ref="C14:C17"/>
    <mergeCell ref="E14:E17"/>
    <mergeCell ref="K3:M3"/>
    <mergeCell ref="A3:C3"/>
    <mergeCell ref="D3:H3"/>
    <mergeCell ref="A1:M1"/>
    <mergeCell ref="C25:C29"/>
    <mergeCell ref="E25:E29"/>
    <mergeCell ref="A18:A29"/>
    <mergeCell ref="B18:B29"/>
    <mergeCell ref="D26:D27"/>
    <mergeCell ref="C18:C20"/>
    <mergeCell ref="E18:E20"/>
    <mergeCell ref="C21:C24"/>
    <mergeCell ref="E21:E24"/>
    <mergeCell ref="A10:A13"/>
    <mergeCell ref="B10:B13"/>
    <mergeCell ref="C10:C13"/>
  </mergeCells>
  <phoneticPr fontId="14"/>
  <pageMargins left="0.51181102362204722" right="0.11811023622047245" top="0.55118110236220474" bottom="0.55118110236220474" header="0.31496062992125984" footer="0.31496062992125984"/>
  <pageSetup paperSize="9" orientation="portrait" blackAndWhite="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95" zoomScaleSheetLayoutView="100" workbookViewId="0">
      <selection activeCell="P20" sqref="P20"/>
    </sheetView>
  </sheetViews>
  <sheetFormatPr defaultRowHeight="13.2"/>
  <cols>
    <col min="1" max="1" width="12.44140625" style="37" customWidth="1"/>
    <col min="2" max="3" width="6.88671875" style="37" bestFit="1"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5" width="12.44140625" style="37" customWidth="1"/>
    <col min="16" max="17" width="6.88671875" style="37" bestFit="1" customWidth="1"/>
    <col min="18" max="18" width="6.88671875" style="37" customWidth="1"/>
    <col min="19" max="258" width="8.88671875" style="37"/>
    <col min="259" max="259" width="12.44140625" style="37" customWidth="1"/>
    <col min="260" max="261" width="6.88671875" style="37" bestFit="1" customWidth="1"/>
    <col min="262" max="262" width="6.88671875" style="37" customWidth="1"/>
    <col min="263" max="263" width="12.44140625" style="37" customWidth="1"/>
    <col min="264" max="265" width="6.88671875" style="37" bestFit="1" customWidth="1"/>
    <col min="266" max="266" width="6.88671875" style="37" customWidth="1"/>
    <col min="267" max="267" width="12.44140625" style="37" customWidth="1"/>
    <col min="268" max="269" width="6.88671875" style="37" bestFit="1" customWidth="1"/>
    <col min="270" max="270" width="6.88671875" style="37" customWidth="1"/>
    <col min="271" max="271" width="12.44140625" style="37" customWidth="1"/>
    <col min="272" max="273" width="6.88671875" style="37" bestFit="1" customWidth="1"/>
    <col min="274" max="274" width="6.88671875" style="37" customWidth="1"/>
    <col min="275" max="514" width="8.88671875" style="37"/>
    <col min="515" max="515" width="12.44140625" style="37" customWidth="1"/>
    <col min="516" max="517" width="6.88671875" style="37" bestFit="1" customWidth="1"/>
    <col min="518" max="518" width="6.88671875" style="37" customWidth="1"/>
    <col min="519" max="519" width="12.44140625" style="37" customWidth="1"/>
    <col min="520" max="521" width="6.88671875" style="37" bestFit="1" customWidth="1"/>
    <col min="522" max="522" width="6.88671875" style="37" customWidth="1"/>
    <col min="523" max="523" width="12.44140625" style="37" customWidth="1"/>
    <col min="524" max="525" width="6.88671875" style="37" bestFit="1" customWidth="1"/>
    <col min="526" max="526" width="6.88671875" style="37" customWidth="1"/>
    <col min="527" max="527" width="12.44140625" style="37" customWidth="1"/>
    <col min="528" max="529" width="6.88671875" style="37" bestFit="1" customWidth="1"/>
    <col min="530" max="530" width="6.88671875" style="37" customWidth="1"/>
    <col min="531" max="770" width="8.88671875" style="37"/>
    <col min="771" max="771" width="12.44140625" style="37" customWidth="1"/>
    <col min="772" max="773" width="6.88671875" style="37" bestFit="1" customWidth="1"/>
    <col min="774" max="774" width="6.88671875" style="37" customWidth="1"/>
    <col min="775" max="775" width="12.44140625" style="37" customWidth="1"/>
    <col min="776" max="777" width="6.88671875" style="37" bestFit="1" customWidth="1"/>
    <col min="778" max="778" width="6.88671875" style="37" customWidth="1"/>
    <col min="779" max="779" width="12.44140625" style="37" customWidth="1"/>
    <col min="780" max="781" width="6.88671875" style="37" bestFit="1" customWidth="1"/>
    <col min="782" max="782" width="6.88671875" style="37" customWidth="1"/>
    <col min="783" max="783" width="12.44140625" style="37" customWidth="1"/>
    <col min="784" max="785" width="6.88671875" style="37" bestFit="1" customWidth="1"/>
    <col min="786" max="786" width="6.88671875" style="37" customWidth="1"/>
    <col min="787" max="1026" width="8.88671875" style="37"/>
    <col min="1027" max="1027" width="12.44140625" style="37" customWidth="1"/>
    <col min="1028" max="1029" width="6.88671875" style="37" bestFit="1" customWidth="1"/>
    <col min="1030" max="1030" width="6.88671875" style="37" customWidth="1"/>
    <col min="1031" max="1031" width="12.44140625" style="37" customWidth="1"/>
    <col min="1032" max="1033" width="6.88671875" style="37" bestFit="1" customWidth="1"/>
    <col min="1034" max="1034" width="6.88671875" style="37" customWidth="1"/>
    <col min="1035" max="1035" width="12.44140625" style="37" customWidth="1"/>
    <col min="1036" max="1037" width="6.88671875" style="37" bestFit="1" customWidth="1"/>
    <col min="1038" max="1038" width="6.88671875" style="37" customWidth="1"/>
    <col min="1039" max="1039" width="12.44140625" style="37" customWidth="1"/>
    <col min="1040" max="1041" width="6.88671875" style="37" bestFit="1" customWidth="1"/>
    <col min="1042" max="1042" width="6.88671875" style="37" customWidth="1"/>
    <col min="1043" max="1282" width="8.88671875" style="37"/>
    <col min="1283" max="1283" width="12.44140625" style="37" customWidth="1"/>
    <col min="1284" max="1285" width="6.88671875" style="37" bestFit="1" customWidth="1"/>
    <col min="1286" max="1286" width="6.88671875" style="37" customWidth="1"/>
    <col min="1287" max="1287" width="12.44140625" style="37" customWidth="1"/>
    <col min="1288" max="1289" width="6.88671875" style="37" bestFit="1" customWidth="1"/>
    <col min="1290" max="1290" width="6.88671875" style="37" customWidth="1"/>
    <col min="1291" max="1291" width="12.44140625" style="37" customWidth="1"/>
    <col min="1292" max="1293" width="6.88671875" style="37" bestFit="1" customWidth="1"/>
    <col min="1294" max="1294" width="6.88671875" style="37" customWidth="1"/>
    <col min="1295" max="1295" width="12.44140625" style="37" customWidth="1"/>
    <col min="1296" max="1297" width="6.88671875" style="37" bestFit="1" customWidth="1"/>
    <col min="1298" max="1298" width="6.88671875" style="37" customWidth="1"/>
    <col min="1299" max="1538" width="8.88671875" style="37"/>
    <col min="1539" max="1539" width="12.44140625" style="37" customWidth="1"/>
    <col min="1540" max="1541" width="6.88671875" style="37" bestFit="1" customWidth="1"/>
    <col min="1542" max="1542" width="6.88671875" style="37" customWidth="1"/>
    <col min="1543" max="1543" width="12.44140625" style="37" customWidth="1"/>
    <col min="1544" max="1545" width="6.88671875" style="37" bestFit="1" customWidth="1"/>
    <col min="1546" max="1546" width="6.88671875" style="37" customWidth="1"/>
    <col min="1547" max="1547" width="12.44140625" style="37" customWidth="1"/>
    <col min="1548" max="1549" width="6.88671875" style="37" bestFit="1" customWidth="1"/>
    <col min="1550" max="1550" width="6.88671875" style="37" customWidth="1"/>
    <col min="1551" max="1551" width="12.44140625" style="37" customWidth="1"/>
    <col min="1552" max="1553" width="6.88671875" style="37" bestFit="1" customWidth="1"/>
    <col min="1554" max="1554" width="6.88671875" style="37" customWidth="1"/>
    <col min="1555" max="1794" width="8.88671875" style="37"/>
    <col min="1795" max="1795" width="12.44140625" style="37" customWidth="1"/>
    <col min="1796" max="1797" width="6.88671875" style="37" bestFit="1" customWidth="1"/>
    <col min="1798" max="1798" width="6.88671875" style="37" customWidth="1"/>
    <col min="1799" max="1799" width="12.44140625" style="37" customWidth="1"/>
    <col min="1800" max="1801" width="6.88671875" style="37" bestFit="1" customWidth="1"/>
    <col min="1802" max="1802" width="6.88671875" style="37" customWidth="1"/>
    <col min="1803" max="1803" width="12.44140625" style="37" customWidth="1"/>
    <col min="1804" max="1805" width="6.88671875" style="37" bestFit="1" customWidth="1"/>
    <col min="1806" max="1806" width="6.88671875" style="37" customWidth="1"/>
    <col min="1807" max="1807" width="12.44140625" style="37" customWidth="1"/>
    <col min="1808" max="1809" width="6.88671875" style="37" bestFit="1" customWidth="1"/>
    <col min="1810" max="1810" width="6.88671875" style="37" customWidth="1"/>
    <col min="1811" max="2050" width="8.88671875" style="37"/>
    <col min="2051" max="2051" width="12.44140625" style="37" customWidth="1"/>
    <col min="2052" max="2053" width="6.88671875" style="37" bestFit="1" customWidth="1"/>
    <col min="2054" max="2054" width="6.88671875" style="37" customWidth="1"/>
    <col min="2055" max="2055" width="12.44140625" style="37" customWidth="1"/>
    <col min="2056" max="2057" width="6.88671875" style="37" bestFit="1" customWidth="1"/>
    <col min="2058" max="2058" width="6.88671875" style="37" customWidth="1"/>
    <col min="2059" max="2059" width="12.44140625" style="37" customWidth="1"/>
    <col min="2060" max="2061" width="6.88671875" style="37" bestFit="1" customWidth="1"/>
    <col min="2062" max="2062" width="6.88671875" style="37" customWidth="1"/>
    <col min="2063" max="2063" width="12.44140625" style="37" customWidth="1"/>
    <col min="2064" max="2065" width="6.88671875" style="37" bestFit="1" customWidth="1"/>
    <col min="2066" max="2066" width="6.88671875" style="37" customWidth="1"/>
    <col min="2067" max="2306" width="8.88671875" style="37"/>
    <col min="2307" max="2307" width="12.44140625" style="37" customWidth="1"/>
    <col min="2308" max="2309" width="6.88671875" style="37" bestFit="1" customWidth="1"/>
    <col min="2310" max="2310" width="6.88671875" style="37" customWidth="1"/>
    <col min="2311" max="2311" width="12.44140625" style="37" customWidth="1"/>
    <col min="2312" max="2313" width="6.88671875" style="37" bestFit="1" customWidth="1"/>
    <col min="2314" max="2314" width="6.88671875" style="37" customWidth="1"/>
    <col min="2315" max="2315" width="12.44140625" style="37" customWidth="1"/>
    <col min="2316" max="2317" width="6.88671875" style="37" bestFit="1" customWidth="1"/>
    <col min="2318" max="2318" width="6.88671875" style="37" customWidth="1"/>
    <col min="2319" max="2319" width="12.44140625" style="37" customWidth="1"/>
    <col min="2320" max="2321" width="6.88671875" style="37" bestFit="1" customWidth="1"/>
    <col min="2322" max="2322" width="6.88671875" style="37" customWidth="1"/>
    <col min="2323" max="2562" width="8.88671875" style="37"/>
    <col min="2563" max="2563" width="12.44140625" style="37" customWidth="1"/>
    <col min="2564" max="2565" width="6.88671875" style="37" bestFit="1" customWidth="1"/>
    <col min="2566" max="2566" width="6.88671875" style="37" customWidth="1"/>
    <col min="2567" max="2567" width="12.44140625" style="37" customWidth="1"/>
    <col min="2568" max="2569" width="6.88671875" style="37" bestFit="1" customWidth="1"/>
    <col min="2570" max="2570" width="6.88671875" style="37" customWidth="1"/>
    <col min="2571" max="2571" width="12.44140625" style="37" customWidth="1"/>
    <col min="2572" max="2573" width="6.88671875" style="37" bestFit="1" customWidth="1"/>
    <col min="2574" max="2574" width="6.88671875" style="37" customWidth="1"/>
    <col min="2575" max="2575" width="12.44140625" style="37" customWidth="1"/>
    <col min="2576" max="2577" width="6.88671875" style="37" bestFit="1" customWidth="1"/>
    <col min="2578" max="2578" width="6.88671875" style="37" customWidth="1"/>
    <col min="2579" max="2818" width="8.88671875" style="37"/>
    <col min="2819" max="2819" width="12.44140625" style="37" customWidth="1"/>
    <col min="2820" max="2821" width="6.88671875" style="37" bestFit="1" customWidth="1"/>
    <col min="2822" max="2822" width="6.88671875" style="37" customWidth="1"/>
    <col min="2823" max="2823" width="12.44140625" style="37" customWidth="1"/>
    <col min="2824" max="2825" width="6.88671875" style="37" bestFit="1" customWidth="1"/>
    <col min="2826" max="2826" width="6.88671875" style="37" customWidth="1"/>
    <col min="2827" max="2827" width="12.44140625" style="37" customWidth="1"/>
    <col min="2828" max="2829" width="6.88671875" style="37" bestFit="1" customWidth="1"/>
    <col min="2830" max="2830" width="6.88671875" style="37" customWidth="1"/>
    <col min="2831" max="2831" width="12.44140625" style="37" customWidth="1"/>
    <col min="2832" max="2833" width="6.88671875" style="37" bestFit="1" customWidth="1"/>
    <col min="2834" max="2834" width="6.88671875" style="37" customWidth="1"/>
    <col min="2835" max="3074" width="8.88671875" style="37"/>
    <col min="3075" max="3075" width="12.44140625" style="37" customWidth="1"/>
    <col min="3076" max="3077" width="6.88671875" style="37" bestFit="1" customWidth="1"/>
    <col min="3078" max="3078" width="6.88671875" style="37" customWidth="1"/>
    <col min="3079" max="3079" width="12.44140625" style="37" customWidth="1"/>
    <col min="3080" max="3081" width="6.88671875" style="37" bestFit="1" customWidth="1"/>
    <col min="3082" max="3082" width="6.88671875" style="37" customWidth="1"/>
    <col min="3083" max="3083" width="12.44140625" style="37" customWidth="1"/>
    <col min="3084" max="3085" width="6.88671875" style="37" bestFit="1" customWidth="1"/>
    <col min="3086" max="3086" width="6.88671875" style="37" customWidth="1"/>
    <col min="3087" max="3087" width="12.44140625" style="37" customWidth="1"/>
    <col min="3088" max="3089" width="6.88671875" style="37" bestFit="1" customWidth="1"/>
    <col min="3090" max="3090" width="6.88671875" style="37" customWidth="1"/>
    <col min="3091" max="3330" width="8.88671875" style="37"/>
    <col min="3331" max="3331" width="12.44140625" style="37" customWidth="1"/>
    <col min="3332" max="3333" width="6.88671875" style="37" bestFit="1" customWidth="1"/>
    <col min="3334" max="3334" width="6.88671875" style="37" customWidth="1"/>
    <col min="3335" max="3335" width="12.44140625" style="37" customWidth="1"/>
    <col min="3336" max="3337" width="6.88671875" style="37" bestFit="1" customWidth="1"/>
    <col min="3338" max="3338" width="6.88671875" style="37" customWidth="1"/>
    <col min="3339" max="3339" width="12.44140625" style="37" customWidth="1"/>
    <col min="3340" max="3341" width="6.88671875" style="37" bestFit="1" customWidth="1"/>
    <col min="3342" max="3342" width="6.88671875" style="37" customWidth="1"/>
    <col min="3343" max="3343" width="12.44140625" style="37" customWidth="1"/>
    <col min="3344" max="3345" width="6.88671875" style="37" bestFit="1" customWidth="1"/>
    <col min="3346" max="3346" width="6.88671875" style="37" customWidth="1"/>
    <col min="3347" max="3586" width="8.88671875" style="37"/>
    <col min="3587" max="3587" width="12.44140625" style="37" customWidth="1"/>
    <col min="3588" max="3589" width="6.88671875" style="37" bestFit="1" customWidth="1"/>
    <col min="3590" max="3590" width="6.88671875" style="37" customWidth="1"/>
    <col min="3591" max="3591" width="12.44140625" style="37" customWidth="1"/>
    <col min="3592" max="3593" width="6.88671875" style="37" bestFit="1" customWidth="1"/>
    <col min="3594" max="3594" width="6.88671875" style="37" customWidth="1"/>
    <col min="3595" max="3595" width="12.44140625" style="37" customWidth="1"/>
    <col min="3596" max="3597" width="6.88671875" style="37" bestFit="1" customWidth="1"/>
    <col min="3598" max="3598" width="6.88671875" style="37" customWidth="1"/>
    <col min="3599" max="3599" width="12.44140625" style="37" customWidth="1"/>
    <col min="3600" max="3601" width="6.88671875" style="37" bestFit="1" customWidth="1"/>
    <col min="3602" max="3602" width="6.88671875" style="37" customWidth="1"/>
    <col min="3603" max="3842" width="8.88671875" style="37"/>
    <col min="3843" max="3843" width="12.44140625" style="37" customWidth="1"/>
    <col min="3844" max="3845" width="6.88671875" style="37" bestFit="1" customWidth="1"/>
    <col min="3846" max="3846" width="6.88671875" style="37" customWidth="1"/>
    <col min="3847" max="3847" width="12.44140625" style="37" customWidth="1"/>
    <col min="3848" max="3849" width="6.88671875" style="37" bestFit="1" customWidth="1"/>
    <col min="3850" max="3850" width="6.88671875" style="37" customWidth="1"/>
    <col min="3851" max="3851" width="12.44140625" style="37" customWidth="1"/>
    <col min="3852" max="3853" width="6.88671875" style="37" bestFit="1" customWidth="1"/>
    <col min="3854" max="3854" width="6.88671875" style="37" customWidth="1"/>
    <col min="3855" max="3855" width="12.44140625" style="37" customWidth="1"/>
    <col min="3856" max="3857" width="6.88671875" style="37" bestFit="1" customWidth="1"/>
    <col min="3858" max="3858" width="6.88671875" style="37" customWidth="1"/>
    <col min="3859" max="4098" width="8.88671875" style="37"/>
    <col min="4099" max="4099" width="12.44140625" style="37" customWidth="1"/>
    <col min="4100" max="4101" width="6.88671875" style="37" bestFit="1" customWidth="1"/>
    <col min="4102" max="4102" width="6.88671875" style="37" customWidth="1"/>
    <col min="4103" max="4103" width="12.44140625" style="37" customWidth="1"/>
    <col min="4104" max="4105" width="6.88671875" style="37" bestFit="1" customWidth="1"/>
    <col min="4106" max="4106" width="6.88671875" style="37" customWidth="1"/>
    <col min="4107" max="4107" width="12.44140625" style="37" customWidth="1"/>
    <col min="4108" max="4109" width="6.88671875" style="37" bestFit="1" customWidth="1"/>
    <col min="4110" max="4110" width="6.88671875" style="37" customWidth="1"/>
    <col min="4111" max="4111" width="12.44140625" style="37" customWidth="1"/>
    <col min="4112" max="4113" width="6.88671875" style="37" bestFit="1" customWidth="1"/>
    <col min="4114" max="4114" width="6.88671875" style="37" customWidth="1"/>
    <col min="4115" max="4354" width="8.88671875" style="37"/>
    <col min="4355" max="4355" width="12.44140625" style="37" customWidth="1"/>
    <col min="4356" max="4357" width="6.88671875" style="37" bestFit="1" customWidth="1"/>
    <col min="4358" max="4358" width="6.88671875" style="37" customWidth="1"/>
    <col min="4359" max="4359" width="12.44140625" style="37" customWidth="1"/>
    <col min="4360" max="4361" width="6.88671875" style="37" bestFit="1" customWidth="1"/>
    <col min="4362" max="4362" width="6.88671875" style="37" customWidth="1"/>
    <col min="4363" max="4363" width="12.44140625" style="37" customWidth="1"/>
    <col min="4364" max="4365" width="6.88671875" style="37" bestFit="1" customWidth="1"/>
    <col min="4366" max="4366" width="6.88671875" style="37" customWidth="1"/>
    <col min="4367" max="4367" width="12.44140625" style="37" customWidth="1"/>
    <col min="4368" max="4369" width="6.88671875" style="37" bestFit="1" customWidth="1"/>
    <col min="4370" max="4370" width="6.88671875" style="37" customWidth="1"/>
    <col min="4371" max="4610" width="8.88671875" style="37"/>
    <col min="4611" max="4611" width="12.44140625" style="37" customWidth="1"/>
    <col min="4612" max="4613" width="6.88671875" style="37" bestFit="1" customWidth="1"/>
    <col min="4614" max="4614" width="6.88671875" style="37" customWidth="1"/>
    <col min="4615" max="4615" width="12.44140625" style="37" customWidth="1"/>
    <col min="4616" max="4617" width="6.88671875" style="37" bestFit="1" customWidth="1"/>
    <col min="4618" max="4618" width="6.88671875" style="37" customWidth="1"/>
    <col min="4619" max="4619" width="12.44140625" style="37" customWidth="1"/>
    <col min="4620" max="4621" width="6.88671875" style="37" bestFit="1" customWidth="1"/>
    <col min="4622" max="4622" width="6.88671875" style="37" customWidth="1"/>
    <col min="4623" max="4623" width="12.44140625" style="37" customWidth="1"/>
    <col min="4624" max="4625" width="6.88671875" style="37" bestFit="1" customWidth="1"/>
    <col min="4626" max="4626" width="6.88671875" style="37" customWidth="1"/>
    <col min="4627" max="4866" width="8.88671875" style="37"/>
    <col min="4867" max="4867" width="12.44140625" style="37" customWidth="1"/>
    <col min="4868" max="4869" width="6.88671875" style="37" bestFit="1" customWidth="1"/>
    <col min="4870" max="4870" width="6.88671875" style="37" customWidth="1"/>
    <col min="4871" max="4871" width="12.44140625" style="37" customWidth="1"/>
    <col min="4872" max="4873" width="6.88671875" style="37" bestFit="1" customWidth="1"/>
    <col min="4874" max="4874" width="6.88671875" style="37" customWidth="1"/>
    <col min="4875" max="4875" width="12.44140625" style="37" customWidth="1"/>
    <col min="4876" max="4877" width="6.88671875" style="37" bestFit="1" customWidth="1"/>
    <col min="4878" max="4878" width="6.88671875" style="37" customWidth="1"/>
    <col min="4879" max="4879" width="12.44140625" style="37" customWidth="1"/>
    <col min="4880" max="4881" width="6.88671875" style="37" bestFit="1" customWidth="1"/>
    <col min="4882" max="4882" width="6.88671875" style="37" customWidth="1"/>
    <col min="4883" max="5122" width="8.88671875" style="37"/>
    <col min="5123" max="5123" width="12.44140625" style="37" customWidth="1"/>
    <col min="5124" max="5125" width="6.88671875" style="37" bestFit="1" customWidth="1"/>
    <col min="5126" max="5126" width="6.88671875" style="37" customWidth="1"/>
    <col min="5127" max="5127" width="12.44140625" style="37" customWidth="1"/>
    <col min="5128" max="5129" width="6.88671875" style="37" bestFit="1" customWidth="1"/>
    <col min="5130" max="5130" width="6.88671875" style="37" customWidth="1"/>
    <col min="5131" max="5131" width="12.44140625" style="37" customWidth="1"/>
    <col min="5132" max="5133" width="6.88671875" style="37" bestFit="1" customWidth="1"/>
    <col min="5134" max="5134" width="6.88671875" style="37" customWidth="1"/>
    <col min="5135" max="5135" width="12.44140625" style="37" customWidth="1"/>
    <col min="5136" max="5137" width="6.88671875" style="37" bestFit="1" customWidth="1"/>
    <col min="5138" max="5138" width="6.88671875" style="37" customWidth="1"/>
    <col min="5139" max="5378" width="8.88671875" style="37"/>
    <col min="5379" max="5379" width="12.44140625" style="37" customWidth="1"/>
    <col min="5380" max="5381" width="6.88671875" style="37" bestFit="1" customWidth="1"/>
    <col min="5382" max="5382" width="6.88671875" style="37" customWidth="1"/>
    <col min="5383" max="5383" width="12.44140625" style="37" customWidth="1"/>
    <col min="5384" max="5385" width="6.88671875" style="37" bestFit="1" customWidth="1"/>
    <col min="5386" max="5386" width="6.88671875" style="37" customWidth="1"/>
    <col min="5387" max="5387" width="12.44140625" style="37" customWidth="1"/>
    <col min="5388" max="5389" width="6.88671875" style="37" bestFit="1" customWidth="1"/>
    <col min="5390" max="5390" width="6.88671875" style="37" customWidth="1"/>
    <col min="5391" max="5391" width="12.44140625" style="37" customWidth="1"/>
    <col min="5392" max="5393" width="6.88671875" style="37" bestFit="1" customWidth="1"/>
    <col min="5394" max="5394" width="6.88671875" style="37" customWidth="1"/>
    <col min="5395" max="5634" width="8.88671875" style="37"/>
    <col min="5635" max="5635" width="12.44140625" style="37" customWidth="1"/>
    <col min="5636" max="5637" width="6.88671875" style="37" bestFit="1" customWidth="1"/>
    <col min="5638" max="5638" width="6.88671875" style="37" customWidth="1"/>
    <col min="5639" max="5639" width="12.44140625" style="37" customWidth="1"/>
    <col min="5640" max="5641" width="6.88671875" style="37" bestFit="1" customWidth="1"/>
    <col min="5642" max="5642" width="6.88671875" style="37" customWidth="1"/>
    <col min="5643" max="5643" width="12.44140625" style="37" customWidth="1"/>
    <col min="5644" max="5645" width="6.88671875" style="37" bestFit="1" customWidth="1"/>
    <col min="5646" max="5646" width="6.88671875" style="37" customWidth="1"/>
    <col min="5647" max="5647" width="12.44140625" style="37" customWidth="1"/>
    <col min="5648" max="5649" width="6.88671875" style="37" bestFit="1" customWidth="1"/>
    <col min="5650" max="5650" width="6.88671875" style="37" customWidth="1"/>
    <col min="5651" max="5890" width="8.88671875" style="37"/>
    <col min="5891" max="5891" width="12.44140625" style="37" customWidth="1"/>
    <col min="5892" max="5893" width="6.88671875" style="37" bestFit="1" customWidth="1"/>
    <col min="5894" max="5894" width="6.88671875" style="37" customWidth="1"/>
    <col min="5895" max="5895" width="12.44140625" style="37" customWidth="1"/>
    <col min="5896" max="5897" width="6.88671875" style="37" bestFit="1" customWidth="1"/>
    <col min="5898" max="5898" width="6.88671875" style="37" customWidth="1"/>
    <col min="5899" max="5899" width="12.44140625" style="37" customWidth="1"/>
    <col min="5900" max="5901" width="6.88671875" style="37" bestFit="1" customWidth="1"/>
    <col min="5902" max="5902" width="6.88671875" style="37" customWidth="1"/>
    <col min="5903" max="5903" width="12.44140625" style="37" customWidth="1"/>
    <col min="5904" max="5905" width="6.88671875" style="37" bestFit="1" customWidth="1"/>
    <col min="5906" max="5906" width="6.88671875" style="37" customWidth="1"/>
    <col min="5907" max="6146" width="8.88671875" style="37"/>
    <col min="6147" max="6147" width="12.44140625" style="37" customWidth="1"/>
    <col min="6148" max="6149" width="6.88671875" style="37" bestFit="1" customWidth="1"/>
    <col min="6150" max="6150" width="6.88671875" style="37" customWidth="1"/>
    <col min="6151" max="6151" width="12.44140625" style="37" customWidth="1"/>
    <col min="6152" max="6153" width="6.88671875" style="37" bestFit="1" customWidth="1"/>
    <col min="6154" max="6154" width="6.88671875" style="37" customWidth="1"/>
    <col min="6155" max="6155" width="12.44140625" style="37" customWidth="1"/>
    <col min="6156" max="6157" width="6.88671875" style="37" bestFit="1" customWidth="1"/>
    <col min="6158" max="6158" width="6.88671875" style="37" customWidth="1"/>
    <col min="6159" max="6159" width="12.44140625" style="37" customWidth="1"/>
    <col min="6160" max="6161" width="6.88671875" style="37" bestFit="1" customWidth="1"/>
    <col min="6162" max="6162" width="6.88671875" style="37" customWidth="1"/>
    <col min="6163" max="6402" width="8.88671875" style="37"/>
    <col min="6403" max="6403" width="12.44140625" style="37" customWidth="1"/>
    <col min="6404" max="6405" width="6.88671875" style="37" bestFit="1" customWidth="1"/>
    <col min="6406" max="6406" width="6.88671875" style="37" customWidth="1"/>
    <col min="6407" max="6407" width="12.44140625" style="37" customWidth="1"/>
    <col min="6408" max="6409" width="6.88671875" style="37" bestFit="1" customWidth="1"/>
    <col min="6410" max="6410" width="6.88671875" style="37" customWidth="1"/>
    <col min="6411" max="6411" width="12.44140625" style="37" customWidth="1"/>
    <col min="6412" max="6413" width="6.88671875" style="37" bestFit="1" customWidth="1"/>
    <col min="6414" max="6414" width="6.88671875" style="37" customWidth="1"/>
    <col min="6415" max="6415" width="12.44140625" style="37" customWidth="1"/>
    <col min="6416" max="6417" width="6.88671875" style="37" bestFit="1" customWidth="1"/>
    <col min="6418" max="6418" width="6.88671875" style="37" customWidth="1"/>
    <col min="6419" max="6658" width="8.88671875" style="37"/>
    <col min="6659" max="6659" width="12.44140625" style="37" customWidth="1"/>
    <col min="6660" max="6661" width="6.88671875" style="37" bestFit="1" customWidth="1"/>
    <col min="6662" max="6662" width="6.88671875" style="37" customWidth="1"/>
    <col min="6663" max="6663" width="12.44140625" style="37" customWidth="1"/>
    <col min="6664" max="6665" width="6.88671875" style="37" bestFit="1" customWidth="1"/>
    <col min="6666" max="6666" width="6.88671875" style="37" customWidth="1"/>
    <col min="6667" max="6667" width="12.44140625" style="37" customWidth="1"/>
    <col min="6668" max="6669" width="6.88671875" style="37" bestFit="1" customWidth="1"/>
    <col min="6670" max="6670" width="6.88671875" style="37" customWidth="1"/>
    <col min="6671" max="6671" width="12.44140625" style="37" customWidth="1"/>
    <col min="6672" max="6673" width="6.88671875" style="37" bestFit="1" customWidth="1"/>
    <col min="6674" max="6674" width="6.88671875" style="37" customWidth="1"/>
    <col min="6675" max="6914" width="8.88671875" style="37"/>
    <col min="6915" max="6915" width="12.44140625" style="37" customWidth="1"/>
    <col min="6916" max="6917" width="6.88671875" style="37" bestFit="1" customWidth="1"/>
    <col min="6918" max="6918" width="6.88671875" style="37" customWidth="1"/>
    <col min="6919" max="6919" width="12.44140625" style="37" customWidth="1"/>
    <col min="6920" max="6921" width="6.88671875" style="37" bestFit="1" customWidth="1"/>
    <col min="6922" max="6922" width="6.88671875" style="37" customWidth="1"/>
    <col min="6923" max="6923" width="12.44140625" style="37" customWidth="1"/>
    <col min="6924" max="6925" width="6.88671875" style="37" bestFit="1" customWidth="1"/>
    <col min="6926" max="6926" width="6.88671875" style="37" customWidth="1"/>
    <col min="6927" max="6927" width="12.44140625" style="37" customWidth="1"/>
    <col min="6928" max="6929" width="6.88671875" style="37" bestFit="1" customWidth="1"/>
    <col min="6930" max="6930" width="6.88671875" style="37" customWidth="1"/>
    <col min="6931" max="7170" width="8.88671875" style="37"/>
    <col min="7171" max="7171" width="12.44140625" style="37" customWidth="1"/>
    <col min="7172" max="7173" width="6.88671875" style="37" bestFit="1" customWidth="1"/>
    <col min="7174" max="7174" width="6.88671875" style="37" customWidth="1"/>
    <col min="7175" max="7175" width="12.44140625" style="37" customWidth="1"/>
    <col min="7176" max="7177" width="6.88671875" style="37" bestFit="1" customWidth="1"/>
    <col min="7178" max="7178" width="6.88671875" style="37" customWidth="1"/>
    <col min="7179" max="7179" width="12.44140625" style="37" customWidth="1"/>
    <col min="7180" max="7181" width="6.88671875" style="37" bestFit="1" customWidth="1"/>
    <col min="7182" max="7182" width="6.88671875" style="37" customWidth="1"/>
    <col min="7183" max="7183" width="12.44140625" style="37" customWidth="1"/>
    <col min="7184" max="7185" width="6.88671875" style="37" bestFit="1" customWidth="1"/>
    <col min="7186" max="7186" width="6.88671875" style="37" customWidth="1"/>
    <col min="7187" max="7426" width="8.88671875" style="37"/>
    <col min="7427" max="7427" width="12.44140625" style="37" customWidth="1"/>
    <col min="7428" max="7429" width="6.88671875" style="37" bestFit="1" customWidth="1"/>
    <col min="7430" max="7430" width="6.88671875" style="37" customWidth="1"/>
    <col min="7431" max="7431" width="12.44140625" style="37" customWidth="1"/>
    <col min="7432" max="7433" width="6.88671875" style="37" bestFit="1" customWidth="1"/>
    <col min="7434" max="7434" width="6.88671875" style="37" customWidth="1"/>
    <col min="7435" max="7435" width="12.44140625" style="37" customWidth="1"/>
    <col min="7436" max="7437" width="6.88671875" style="37" bestFit="1" customWidth="1"/>
    <col min="7438" max="7438" width="6.88671875" style="37" customWidth="1"/>
    <col min="7439" max="7439" width="12.44140625" style="37" customWidth="1"/>
    <col min="7440" max="7441" width="6.88671875" style="37" bestFit="1" customWidth="1"/>
    <col min="7442" max="7442" width="6.88671875" style="37" customWidth="1"/>
    <col min="7443" max="7682" width="8.88671875" style="37"/>
    <col min="7683" max="7683" width="12.44140625" style="37" customWidth="1"/>
    <col min="7684" max="7685" width="6.88671875" style="37" bestFit="1" customWidth="1"/>
    <col min="7686" max="7686" width="6.88671875" style="37" customWidth="1"/>
    <col min="7687" max="7687" width="12.44140625" style="37" customWidth="1"/>
    <col min="7688" max="7689" width="6.88671875" style="37" bestFit="1" customWidth="1"/>
    <col min="7690" max="7690" width="6.88671875" style="37" customWidth="1"/>
    <col min="7691" max="7691" width="12.44140625" style="37" customWidth="1"/>
    <col min="7692" max="7693" width="6.88671875" style="37" bestFit="1" customWidth="1"/>
    <col min="7694" max="7694" width="6.88671875" style="37" customWidth="1"/>
    <col min="7695" max="7695" width="12.44140625" style="37" customWidth="1"/>
    <col min="7696" max="7697" width="6.88671875" style="37" bestFit="1" customWidth="1"/>
    <col min="7698" max="7698" width="6.88671875" style="37" customWidth="1"/>
    <col min="7699" max="7938" width="8.88671875" style="37"/>
    <col min="7939" max="7939" width="12.44140625" style="37" customWidth="1"/>
    <col min="7940" max="7941" width="6.88671875" style="37" bestFit="1" customWidth="1"/>
    <col min="7942" max="7942" width="6.88671875" style="37" customWidth="1"/>
    <col min="7943" max="7943" width="12.44140625" style="37" customWidth="1"/>
    <col min="7944" max="7945" width="6.88671875" style="37" bestFit="1" customWidth="1"/>
    <col min="7946" max="7946" width="6.88671875" style="37" customWidth="1"/>
    <col min="7947" max="7947" width="12.44140625" style="37" customWidth="1"/>
    <col min="7948" max="7949" width="6.88671875" style="37" bestFit="1" customWidth="1"/>
    <col min="7950" max="7950" width="6.88671875" style="37" customWidth="1"/>
    <col min="7951" max="7951" width="12.44140625" style="37" customWidth="1"/>
    <col min="7952" max="7953" width="6.88671875" style="37" bestFit="1" customWidth="1"/>
    <col min="7954" max="7954" width="6.88671875" style="37" customWidth="1"/>
    <col min="7955" max="8194" width="8.88671875" style="37"/>
    <col min="8195" max="8195" width="12.44140625" style="37" customWidth="1"/>
    <col min="8196" max="8197" width="6.88671875" style="37" bestFit="1" customWidth="1"/>
    <col min="8198" max="8198" width="6.88671875" style="37" customWidth="1"/>
    <col min="8199" max="8199" width="12.44140625" style="37" customWidth="1"/>
    <col min="8200" max="8201" width="6.88671875" style="37" bestFit="1" customWidth="1"/>
    <col min="8202" max="8202" width="6.88671875" style="37" customWidth="1"/>
    <col min="8203" max="8203" width="12.44140625" style="37" customWidth="1"/>
    <col min="8204" max="8205" width="6.88671875" style="37" bestFit="1" customWidth="1"/>
    <col min="8206" max="8206" width="6.88671875" style="37" customWidth="1"/>
    <col min="8207" max="8207" width="12.44140625" style="37" customWidth="1"/>
    <col min="8208" max="8209" width="6.88671875" style="37" bestFit="1" customWidth="1"/>
    <col min="8210" max="8210" width="6.88671875" style="37" customWidth="1"/>
    <col min="8211" max="8450" width="8.88671875" style="37"/>
    <col min="8451" max="8451" width="12.44140625" style="37" customWidth="1"/>
    <col min="8452" max="8453" width="6.88671875" style="37" bestFit="1" customWidth="1"/>
    <col min="8454" max="8454" width="6.88671875" style="37" customWidth="1"/>
    <col min="8455" max="8455" width="12.44140625" style="37" customWidth="1"/>
    <col min="8456" max="8457" width="6.88671875" style="37" bestFit="1" customWidth="1"/>
    <col min="8458" max="8458" width="6.88671875" style="37" customWidth="1"/>
    <col min="8459" max="8459" width="12.44140625" style="37" customWidth="1"/>
    <col min="8460" max="8461" width="6.88671875" style="37" bestFit="1" customWidth="1"/>
    <col min="8462" max="8462" width="6.88671875" style="37" customWidth="1"/>
    <col min="8463" max="8463" width="12.44140625" style="37" customWidth="1"/>
    <col min="8464" max="8465" width="6.88671875" style="37" bestFit="1" customWidth="1"/>
    <col min="8466" max="8466" width="6.88671875" style="37" customWidth="1"/>
    <col min="8467" max="8706" width="8.88671875" style="37"/>
    <col min="8707" max="8707" width="12.44140625" style="37" customWidth="1"/>
    <col min="8708" max="8709" width="6.88671875" style="37" bestFit="1" customWidth="1"/>
    <col min="8710" max="8710" width="6.88671875" style="37" customWidth="1"/>
    <col min="8711" max="8711" width="12.44140625" style="37" customWidth="1"/>
    <col min="8712" max="8713" width="6.88671875" style="37" bestFit="1" customWidth="1"/>
    <col min="8714" max="8714" width="6.88671875" style="37" customWidth="1"/>
    <col min="8715" max="8715" width="12.44140625" style="37" customWidth="1"/>
    <col min="8716" max="8717" width="6.88671875" style="37" bestFit="1" customWidth="1"/>
    <col min="8718" max="8718" width="6.88671875" style="37" customWidth="1"/>
    <col min="8719" max="8719" width="12.44140625" style="37" customWidth="1"/>
    <col min="8720" max="8721" width="6.88671875" style="37" bestFit="1" customWidth="1"/>
    <col min="8722" max="8722" width="6.88671875" style="37" customWidth="1"/>
    <col min="8723" max="8962" width="8.88671875" style="37"/>
    <col min="8963" max="8963" width="12.44140625" style="37" customWidth="1"/>
    <col min="8964" max="8965" width="6.88671875" style="37" bestFit="1" customWidth="1"/>
    <col min="8966" max="8966" width="6.88671875" style="37" customWidth="1"/>
    <col min="8967" max="8967" width="12.44140625" style="37" customWidth="1"/>
    <col min="8968" max="8969" width="6.88671875" style="37" bestFit="1" customWidth="1"/>
    <col min="8970" max="8970" width="6.88671875" style="37" customWidth="1"/>
    <col min="8971" max="8971" width="12.44140625" style="37" customWidth="1"/>
    <col min="8972" max="8973" width="6.88671875" style="37" bestFit="1" customWidth="1"/>
    <col min="8974" max="8974" width="6.88671875" style="37" customWidth="1"/>
    <col min="8975" max="8975" width="12.44140625" style="37" customWidth="1"/>
    <col min="8976" max="8977" width="6.88671875" style="37" bestFit="1" customWidth="1"/>
    <col min="8978" max="8978" width="6.88671875" style="37" customWidth="1"/>
    <col min="8979" max="9218" width="8.88671875" style="37"/>
    <col min="9219" max="9219" width="12.44140625" style="37" customWidth="1"/>
    <col min="9220" max="9221" width="6.88671875" style="37" bestFit="1" customWidth="1"/>
    <col min="9222" max="9222" width="6.88671875" style="37" customWidth="1"/>
    <col min="9223" max="9223" width="12.44140625" style="37" customWidth="1"/>
    <col min="9224" max="9225" width="6.88671875" style="37" bestFit="1" customWidth="1"/>
    <col min="9226" max="9226" width="6.88671875" style="37" customWidth="1"/>
    <col min="9227" max="9227" width="12.44140625" style="37" customWidth="1"/>
    <col min="9228" max="9229" width="6.88671875" style="37" bestFit="1" customWidth="1"/>
    <col min="9230" max="9230" width="6.88671875" style="37" customWidth="1"/>
    <col min="9231" max="9231" width="12.44140625" style="37" customWidth="1"/>
    <col min="9232" max="9233" width="6.88671875" style="37" bestFit="1" customWidth="1"/>
    <col min="9234" max="9234" width="6.88671875" style="37" customWidth="1"/>
    <col min="9235" max="9474" width="8.88671875" style="37"/>
    <col min="9475" max="9475" width="12.44140625" style="37" customWidth="1"/>
    <col min="9476" max="9477" width="6.88671875" style="37" bestFit="1" customWidth="1"/>
    <col min="9478" max="9478" width="6.88671875" style="37" customWidth="1"/>
    <col min="9479" max="9479" width="12.44140625" style="37" customWidth="1"/>
    <col min="9480" max="9481" width="6.88671875" style="37" bestFit="1" customWidth="1"/>
    <col min="9482" max="9482" width="6.88671875" style="37" customWidth="1"/>
    <col min="9483" max="9483" width="12.44140625" style="37" customWidth="1"/>
    <col min="9484" max="9485" width="6.88671875" style="37" bestFit="1" customWidth="1"/>
    <col min="9486" max="9486" width="6.88671875" style="37" customWidth="1"/>
    <col min="9487" max="9487" width="12.44140625" style="37" customWidth="1"/>
    <col min="9488" max="9489" width="6.88671875" style="37" bestFit="1" customWidth="1"/>
    <col min="9490" max="9490" width="6.88671875" style="37" customWidth="1"/>
    <col min="9491" max="9730" width="8.88671875" style="37"/>
    <col min="9731" max="9731" width="12.44140625" style="37" customWidth="1"/>
    <col min="9732" max="9733" width="6.88671875" style="37" bestFit="1" customWidth="1"/>
    <col min="9734" max="9734" width="6.88671875" style="37" customWidth="1"/>
    <col min="9735" max="9735" width="12.44140625" style="37" customWidth="1"/>
    <col min="9736" max="9737" width="6.88671875" style="37" bestFit="1" customWidth="1"/>
    <col min="9738" max="9738" width="6.88671875" style="37" customWidth="1"/>
    <col min="9739" max="9739" width="12.44140625" style="37" customWidth="1"/>
    <col min="9740" max="9741" width="6.88671875" style="37" bestFit="1" customWidth="1"/>
    <col min="9742" max="9742" width="6.88671875" style="37" customWidth="1"/>
    <col min="9743" max="9743" width="12.44140625" style="37" customWidth="1"/>
    <col min="9744" max="9745" width="6.88671875" style="37" bestFit="1" customWidth="1"/>
    <col min="9746" max="9746" width="6.88671875" style="37" customWidth="1"/>
    <col min="9747" max="9986" width="8.88671875" style="37"/>
    <col min="9987" max="9987" width="12.44140625" style="37" customWidth="1"/>
    <col min="9988" max="9989" width="6.88671875" style="37" bestFit="1" customWidth="1"/>
    <col min="9990" max="9990" width="6.88671875" style="37" customWidth="1"/>
    <col min="9991" max="9991" width="12.44140625" style="37" customWidth="1"/>
    <col min="9992" max="9993" width="6.88671875" style="37" bestFit="1" customWidth="1"/>
    <col min="9994" max="9994" width="6.88671875" style="37" customWidth="1"/>
    <col min="9995" max="9995" width="12.44140625" style="37" customWidth="1"/>
    <col min="9996" max="9997" width="6.88671875" style="37" bestFit="1" customWidth="1"/>
    <col min="9998" max="9998" width="6.88671875" style="37" customWidth="1"/>
    <col min="9999" max="9999" width="12.44140625" style="37" customWidth="1"/>
    <col min="10000" max="10001" width="6.88671875" style="37" bestFit="1" customWidth="1"/>
    <col min="10002" max="10002" width="6.88671875" style="37" customWidth="1"/>
    <col min="10003" max="10242" width="8.88671875" style="37"/>
    <col min="10243" max="10243" width="12.44140625" style="37" customWidth="1"/>
    <col min="10244" max="10245" width="6.88671875" style="37" bestFit="1" customWidth="1"/>
    <col min="10246" max="10246" width="6.88671875" style="37" customWidth="1"/>
    <col min="10247" max="10247" width="12.44140625" style="37" customWidth="1"/>
    <col min="10248" max="10249" width="6.88671875" style="37" bestFit="1" customWidth="1"/>
    <col min="10250" max="10250" width="6.88671875" style="37" customWidth="1"/>
    <col min="10251" max="10251" width="12.44140625" style="37" customWidth="1"/>
    <col min="10252" max="10253" width="6.88671875" style="37" bestFit="1" customWidth="1"/>
    <col min="10254" max="10254" width="6.88671875" style="37" customWidth="1"/>
    <col min="10255" max="10255" width="12.44140625" style="37" customWidth="1"/>
    <col min="10256" max="10257" width="6.88671875" style="37" bestFit="1" customWidth="1"/>
    <col min="10258" max="10258" width="6.88671875" style="37" customWidth="1"/>
    <col min="10259" max="10498" width="8.88671875" style="37"/>
    <col min="10499" max="10499" width="12.44140625" style="37" customWidth="1"/>
    <col min="10500" max="10501" width="6.88671875" style="37" bestFit="1" customWidth="1"/>
    <col min="10502" max="10502" width="6.88671875" style="37" customWidth="1"/>
    <col min="10503" max="10503" width="12.44140625" style="37" customWidth="1"/>
    <col min="10504" max="10505" width="6.88671875" style="37" bestFit="1" customWidth="1"/>
    <col min="10506" max="10506" width="6.88671875" style="37" customWidth="1"/>
    <col min="10507" max="10507" width="12.44140625" style="37" customWidth="1"/>
    <col min="10508" max="10509" width="6.88671875" style="37" bestFit="1" customWidth="1"/>
    <col min="10510" max="10510" width="6.88671875" style="37" customWidth="1"/>
    <col min="10511" max="10511" width="12.44140625" style="37" customWidth="1"/>
    <col min="10512" max="10513" width="6.88671875" style="37" bestFit="1" customWidth="1"/>
    <col min="10514" max="10514" width="6.88671875" style="37" customWidth="1"/>
    <col min="10515" max="10754" width="8.88671875" style="37"/>
    <col min="10755" max="10755" width="12.44140625" style="37" customWidth="1"/>
    <col min="10756" max="10757" width="6.88671875" style="37" bestFit="1" customWidth="1"/>
    <col min="10758" max="10758" width="6.88671875" style="37" customWidth="1"/>
    <col min="10759" max="10759" width="12.44140625" style="37" customWidth="1"/>
    <col min="10760" max="10761" width="6.88671875" style="37" bestFit="1" customWidth="1"/>
    <col min="10762" max="10762" width="6.88671875" style="37" customWidth="1"/>
    <col min="10763" max="10763" width="12.44140625" style="37" customWidth="1"/>
    <col min="10764" max="10765" width="6.88671875" style="37" bestFit="1" customWidth="1"/>
    <col min="10766" max="10766" width="6.88671875" style="37" customWidth="1"/>
    <col min="10767" max="10767" width="12.44140625" style="37" customWidth="1"/>
    <col min="10768" max="10769" width="6.88671875" style="37" bestFit="1" customWidth="1"/>
    <col min="10770" max="10770" width="6.88671875" style="37" customWidth="1"/>
    <col min="10771" max="11010" width="8.88671875" style="37"/>
    <col min="11011" max="11011" width="12.44140625" style="37" customWidth="1"/>
    <col min="11012" max="11013" width="6.88671875" style="37" bestFit="1" customWidth="1"/>
    <col min="11014" max="11014" width="6.88671875" style="37" customWidth="1"/>
    <col min="11015" max="11015" width="12.44140625" style="37" customWidth="1"/>
    <col min="11016" max="11017" width="6.88671875" style="37" bestFit="1" customWidth="1"/>
    <col min="11018" max="11018" width="6.88671875" style="37" customWidth="1"/>
    <col min="11019" max="11019" width="12.44140625" style="37" customWidth="1"/>
    <col min="11020" max="11021" width="6.88671875" style="37" bestFit="1" customWidth="1"/>
    <col min="11022" max="11022" width="6.88671875" style="37" customWidth="1"/>
    <col min="11023" max="11023" width="12.44140625" style="37" customWidth="1"/>
    <col min="11024" max="11025" width="6.88671875" style="37" bestFit="1" customWidth="1"/>
    <col min="11026" max="11026" width="6.88671875" style="37" customWidth="1"/>
    <col min="11027" max="11266" width="8.88671875" style="37"/>
    <col min="11267" max="11267" width="12.44140625" style="37" customWidth="1"/>
    <col min="11268" max="11269" width="6.88671875" style="37" bestFit="1" customWidth="1"/>
    <col min="11270" max="11270" width="6.88671875" style="37" customWidth="1"/>
    <col min="11271" max="11271" width="12.44140625" style="37" customWidth="1"/>
    <col min="11272" max="11273" width="6.88671875" style="37" bestFit="1" customWidth="1"/>
    <col min="11274" max="11274" width="6.88671875" style="37" customWidth="1"/>
    <col min="11275" max="11275" width="12.44140625" style="37" customWidth="1"/>
    <col min="11276" max="11277" width="6.88671875" style="37" bestFit="1" customWidth="1"/>
    <col min="11278" max="11278" width="6.88671875" style="37" customWidth="1"/>
    <col min="11279" max="11279" width="12.44140625" style="37" customWidth="1"/>
    <col min="11280" max="11281" width="6.88671875" style="37" bestFit="1" customWidth="1"/>
    <col min="11282" max="11282" width="6.88671875" style="37" customWidth="1"/>
    <col min="11283" max="11522" width="8.88671875" style="37"/>
    <col min="11523" max="11523" width="12.44140625" style="37" customWidth="1"/>
    <col min="11524" max="11525" width="6.88671875" style="37" bestFit="1" customWidth="1"/>
    <col min="11526" max="11526" width="6.88671875" style="37" customWidth="1"/>
    <col min="11527" max="11527" width="12.44140625" style="37" customWidth="1"/>
    <col min="11528" max="11529" width="6.88671875" style="37" bestFit="1" customWidth="1"/>
    <col min="11530" max="11530" width="6.88671875" style="37" customWidth="1"/>
    <col min="11531" max="11531" width="12.44140625" style="37" customWidth="1"/>
    <col min="11532" max="11533" width="6.88671875" style="37" bestFit="1" customWidth="1"/>
    <col min="11534" max="11534" width="6.88671875" style="37" customWidth="1"/>
    <col min="11535" max="11535" width="12.44140625" style="37" customWidth="1"/>
    <col min="11536" max="11537" width="6.88671875" style="37" bestFit="1" customWidth="1"/>
    <col min="11538" max="11538" width="6.88671875" style="37" customWidth="1"/>
    <col min="11539" max="11778" width="8.88671875" style="37"/>
    <col min="11779" max="11779" width="12.44140625" style="37" customWidth="1"/>
    <col min="11780" max="11781" width="6.88671875" style="37" bestFit="1" customWidth="1"/>
    <col min="11782" max="11782" width="6.88671875" style="37" customWidth="1"/>
    <col min="11783" max="11783" width="12.44140625" style="37" customWidth="1"/>
    <col min="11784" max="11785" width="6.88671875" style="37" bestFit="1" customWidth="1"/>
    <col min="11786" max="11786" width="6.88671875" style="37" customWidth="1"/>
    <col min="11787" max="11787" width="12.44140625" style="37" customWidth="1"/>
    <col min="11788" max="11789" width="6.88671875" style="37" bestFit="1" customWidth="1"/>
    <col min="11790" max="11790" width="6.88671875" style="37" customWidth="1"/>
    <col min="11791" max="11791" width="12.44140625" style="37" customWidth="1"/>
    <col min="11792" max="11793" width="6.88671875" style="37" bestFit="1" customWidth="1"/>
    <col min="11794" max="11794" width="6.88671875" style="37" customWidth="1"/>
    <col min="11795" max="12034" width="8.88671875" style="37"/>
    <col min="12035" max="12035" width="12.44140625" style="37" customWidth="1"/>
    <col min="12036" max="12037" width="6.88671875" style="37" bestFit="1" customWidth="1"/>
    <col min="12038" max="12038" width="6.88671875" style="37" customWidth="1"/>
    <col min="12039" max="12039" width="12.44140625" style="37" customWidth="1"/>
    <col min="12040" max="12041" width="6.88671875" style="37" bestFit="1" customWidth="1"/>
    <col min="12042" max="12042" width="6.88671875" style="37" customWidth="1"/>
    <col min="12043" max="12043" width="12.44140625" style="37" customWidth="1"/>
    <col min="12044" max="12045" width="6.88671875" style="37" bestFit="1" customWidth="1"/>
    <col min="12046" max="12046" width="6.88671875" style="37" customWidth="1"/>
    <col min="12047" max="12047" width="12.44140625" style="37" customWidth="1"/>
    <col min="12048" max="12049" width="6.88671875" style="37" bestFit="1" customWidth="1"/>
    <col min="12050" max="12050" width="6.88671875" style="37" customWidth="1"/>
    <col min="12051" max="12290" width="8.88671875" style="37"/>
    <col min="12291" max="12291" width="12.44140625" style="37" customWidth="1"/>
    <col min="12292" max="12293" width="6.88671875" style="37" bestFit="1" customWidth="1"/>
    <col min="12294" max="12294" width="6.88671875" style="37" customWidth="1"/>
    <col min="12295" max="12295" width="12.44140625" style="37" customWidth="1"/>
    <col min="12296" max="12297" width="6.88671875" style="37" bestFit="1" customWidth="1"/>
    <col min="12298" max="12298" width="6.88671875" style="37" customWidth="1"/>
    <col min="12299" max="12299" width="12.44140625" style="37" customWidth="1"/>
    <col min="12300" max="12301" width="6.88671875" style="37" bestFit="1" customWidth="1"/>
    <col min="12302" max="12302" width="6.88671875" style="37" customWidth="1"/>
    <col min="12303" max="12303" width="12.44140625" style="37" customWidth="1"/>
    <col min="12304" max="12305" width="6.88671875" style="37" bestFit="1" customWidth="1"/>
    <col min="12306" max="12306" width="6.88671875" style="37" customWidth="1"/>
    <col min="12307" max="12546" width="8.88671875" style="37"/>
    <col min="12547" max="12547" width="12.44140625" style="37" customWidth="1"/>
    <col min="12548" max="12549" width="6.88671875" style="37" bestFit="1" customWidth="1"/>
    <col min="12550" max="12550" width="6.88671875" style="37" customWidth="1"/>
    <col min="12551" max="12551" width="12.44140625" style="37" customWidth="1"/>
    <col min="12552" max="12553" width="6.88671875" style="37" bestFit="1" customWidth="1"/>
    <col min="12554" max="12554" width="6.88671875" style="37" customWidth="1"/>
    <col min="12555" max="12555" width="12.44140625" style="37" customWidth="1"/>
    <col min="12556" max="12557" width="6.88671875" style="37" bestFit="1" customWidth="1"/>
    <col min="12558" max="12558" width="6.88671875" style="37" customWidth="1"/>
    <col min="12559" max="12559" width="12.44140625" style="37" customWidth="1"/>
    <col min="12560" max="12561" width="6.88671875" style="37" bestFit="1" customWidth="1"/>
    <col min="12562" max="12562" width="6.88671875" style="37" customWidth="1"/>
    <col min="12563" max="12802" width="8.88671875" style="37"/>
    <col min="12803" max="12803" width="12.44140625" style="37" customWidth="1"/>
    <col min="12804" max="12805" width="6.88671875" style="37" bestFit="1" customWidth="1"/>
    <col min="12806" max="12806" width="6.88671875" style="37" customWidth="1"/>
    <col min="12807" max="12807" width="12.44140625" style="37" customWidth="1"/>
    <col min="12808" max="12809" width="6.88671875" style="37" bestFit="1" customWidth="1"/>
    <col min="12810" max="12810" width="6.88671875" style="37" customWidth="1"/>
    <col min="12811" max="12811" width="12.44140625" style="37" customWidth="1"/>
    <col min="12812" max="12813" width="6.88671875" style="37" bestFit="1" customWidth="1"/>
    <col min="12814" max="12814" width="6.88671875" style="37" customWidth="1"/>
    <col min="12815" max="12815" width="12.44140625" style="37" customWidth="1"/>
    <col min="12816" max="12817" width="6.88671875" style="37" bestFit="1" customWidth="1"/>
    <col min="12818" max="12818" width="6.88671875" style="37" customWidth="1"/>
    <col min="12819" max="13058" width="8.88671875" style="37"/>
    <col min="13059" max="13059" width="12.44140625" style="37" customWidth="1"/>
    <col min="13060" max="13061" width="6.88671875" style="37" bestFit="1" customWidth="1"/>
    <col min="13062" max="13062" width="6.88671875" style="37" customWidth="1"/>
    <col min="13063" max="13063" width="12.44140625" style="37" customWidth="1"/>
    <col min="13064" max="13065" width="6.88671875" style="37" bestFit="1" customWidth="1"/>
    <col min="13066" max="13066" width="6.88671875" style="37" customWidth="1"/>
    <col min="13067" max="13067" width="12.44140625" style="37" customWidth="1"/>
    <col min="13068" max="13069" width="6.88671875" style="37" bestFit="1" customWidth="1"/>
    <col min="13070" max="13070" width="6.88671875" style="37" customWidth="1"/>
    <col min="13071" max="13071" width="12.44140625" style="37" customWidth="1"/>
    <col min="13072" max="13073" width="6.88671875" style="37" bestFit="1" customWidth="1"/>
    <col min="13074" max="13074" width="6.88671875" style="37" customWidth="1"/>
    <col min="13075" max="13314" width="8.88671875" style="37"/>
    <col min="13315" max="13315" width="12.44140625" style="37" customWidth="1"/>
    <col min="13316" max="13317" width="6.88671875" style="37" bestFit="1" customWidth="1"/>
    <col min="13318" max="13318" width="6.88671875" style="37" customWidth="1"/>
    <col min="13319" max="13319" width="12.44140625" style="37" customWidth="1"/>
    <col min="13320" max="13321" width="6.88671875" style="37" bestFit="1" customWidth="1"/>
    <col min="13322" max="13322" width="6.88671875" style="37" customWidth="1"/>
    <col min="13323" max="13323" width="12.44140625" style="37" customWidth="1"/>
    <col min="13324" max="13325" width="6.88671875" style="37" bestFit="1" customWidth="1"/>
    <col min="13326" max="13326" width="6.88671875" style="37" customWidth="1"/>
    <col min="13327" max="13327" width="12.44140625" style="37" customWidth="1"/>
    <col min="13328" max="13329" width="6.88671875" style="37" bestFit="1" customWidth="1"/>
    <col min="13330" max="13330" width="6.88671875" style="37" customWidth="1"/>
    <col min="13331" max="13570" width="8.88671875" style="37"/>
    <col min="13571" max="13571" width="12.44140625" style="37" customWidth="1"/>
    <col min="13572" max="13573" width="6.88671875" style="37" bestFit="1" customWidth="1"/>
    <col min="13574" max="13574" width="6.88671875" style="37" customWidth="1"/>
    <col min="13575" max="13575" width="12.44140625" style="37" customWidth="1"/>
    <col min="13576" max="13577" width="6.88671875" style="37" bestFit="1" customWidth="1"/>
    <col min="13578" max="13578" width="6.88671875" style="37" customWidth="1"/>
    <col min="13579" max="13579" width="12.44140625" style="37" customWidth="1"/>
    <col min="13580" max="13581" width="6.88671875" style="37" bestFit="1" customWidth="1"/>
    <col min="13582" max="13582" width="6.88671875" style="37" customWidth="1"/>
    <col min="13583" max="13583" width="12.44140625" style="37" customWidth="1"/>
    <col min="13584" max="13585" width="6.88671875" style="37" bestFit="1" customWidth="1"/>
    <col min="13586" max="13586" width="6.88671875" style="37" customWidth="1"/>
    <col min="13587" max="13826" width="8.88671875" style="37"/>
    <col min="13827" max="13827" width="12.44140625" style="37" customWidth="1"/>
    <col min="13828" max="13829" width="6.88671875" style="37" bestFit="1" customWidth="1"/>
    <col min="13830" max="13830" width="6.88671875" style="37" customWidth="1"/>
    <col min="13831" max="13831" width="12.44140625" style="37" customWidth="1"/>
    <col min="13832" max="13833" width="6.88671875" style="37" bestFit="1" customWidth="1"/>
    <col min="13834" max="13834" width="6.88671875" style="37" customWidth="1"/>
    <col min="13835" max="13835" width="12.44140625" style="37" customWidth="1"/>
    <col min="13836" max="13837" width="6.88671875" style="37" bestFit="1" customWidth="1"/>
    <col min="13838" max="13838" width="6.88671875" style="37" customWidth="1"/>
    <col min="13839" max="13839" width="12.44140625" style="37" customWidth="1"/>
    <col min="13840" max="13841" width="6.88671875" style="37" bestFit="1" customWidth="1"/>
    <col min="13842" max="13842" width="6.88671875" style="37" customWidth="1"/>
    <col min="13843" max="14082" width="8.88671875" style="37"/>
    <col min="14083" max="14083" width="12.44140625" style="37" customWidth="1"/>
    <col min="14084" max="14085" width="6.88671875" style="37" bestFit="1" customWidth="1"/>
    <col min="14086" max="14086" width="6.88671875" style="37" customWidth="1"/>
    <col min="14087" max="14087" width="12.44140625" style="37" customWidth="1"/>
    <col min="14088" max="14089" width="6.88671875" style="37" bestFit="1" customWidth="1"/>
    <col min="14090" max="14090" width="6.88671875" style="37" customWidth="1"/>
    <col min="14091" max="14091" width="12.44140625" style="37" customWidth="1"/>
    <col min="14092" max="14093" width="6.88671875" style="37" bestFit="1" customWidth="1"/>
    <col min="14094" max="14094" width="6.88671875" style="37" customWidth="1"/>
    <col min="14095" max="14095" width="12.44140625" style="37" customWidth="1"/>
    <col min="14096" max="14097" width="6.88671875" style="37" bestFit="1" customWidth="1"/>
    <col min="14098" max="14098" width="6.88671875" style="37" customWidth="1"/>
    <col min="14099" max="14338" width="8.88671875" style="37"/>
    <col min="14339" max="14339" width="12.44140625" style="37" customWidth="1"/>
    <col min="14340" max="14341" width="6.88671875" style="37" bestFit="1" customWidth="1"/>
    <col min="14342" max="14342" width="6.88671875" style="37" customWidth="1"/>
    <col min="14343" max="14343" width="12.44140625" style="37" customWidth="1"/>
    <col min="14344" max="14345" width="6.88671875" style="37" bestFit="1" customWidth="1"/>
    <col min="14346" max="14346" width="6.88671875" style="37" customWidth="1"/>
    <col min="14347" max="14347" width="12.44140625" style="37" customWidth="1"/>
    <col min="14348" max="14349" width="6.88671875" style="37" bestFit="1" customWidth="1"/>
    <col min="14350" max="14350" width="6.88671875" style="37" customWidth="1"/>
    <col min="14351" max="14351" width="12.44140625" style="37" customWidth="1"/>
    <col min="14352" max="14353" width="6.88671875" style="37" bestFit="1" customWidth="1"/>
    <col min="14354" max="14354" width="6.88671875" style="37" customWidth="1"/>
    <col min="14355" max="14594" width="8.88671875" style="37"/>
    <col min="14595" max="14595" width="12.44140625" style="37" customWidth="1"/>
    <col min="14596" max="14597" width="6.88671875" style="37" bestFit="1" customWidth="1"/>
    <col min="14598" max="14598" width="6.88671875" style="37" customWidth="1"/>
    <col min="14599" max="14599" width="12.44140625" style="37" customWidth="1"/>
    <col min="14600" max="14601" width="6.88671875" style="37" bestFit="1" customWidth="1"/>
    <col min="14602" max="14602" width="6.88671875" style="37" customWidth="1"/>
    <col min="14603" max="14603" width="12.44140625" style="37" customWidth="1"/>
    <col min="14604" max="14605" width="6.88671875" style="37" bestFit="1" customWidth="1"/>
    <col min="14606" max="14606" width="6.88671875" style="37" customWidth="1"/>
    <col min="14607" max="14607" width="12.44140625" style="37" customWidth="1"/>
    <col min="14608" max="14609" width="6.88671875" style="37" bestFit="1" customWidth="1"/>
    <col min="14610" max="14610" width="6.88671875" style="37" customWidth="1"/>
    <col min="14611" max="14850" width="8.88671875" style="37"/>
    <col min="14851" max="14851" width="12.44140625" style="37" customWidth="1"/>
    <col min="14852" max="14853" width="6.88671875" style="37" bestFit="1" customWidth="1"/>
    <col min="14854" max="14854" width="6.88671875" style="37" customWidth="1"/>
    <col min="14855" max="14855" width="12.44140625" style="37" customWidth="1"/>
    <col min="14856" max="14857" width="6.88671875" style="37" bestFit="1" customWidth="1"/>
    <col min="14858" max="14858" width="6.88671875" style="37" customWidth="1"/>
    <col min="14859" max="14859" width="12.44140625" style="37" customWidth="1"/>
    <col min="14860" max="14861" width="6.88671875" style="37" bestFit="1" customWidth="1"/>
    <col min="14862" max="14862" width="6.88671875" style="37" customWidth="1"/>
    <col min="14863" max="14863" width="12.44140625" style="37" customWidth="1"/>
    <col min="14864" max="14865" width="6.88671875" style="37" bestFit="1" customWidth="1"/>
    <col min="14866" max="14866" width="6.88671875" style="37" customWidth="1"/>
    <col min="14867" max="15106" width="8.88671875" style="37"/>
    <col min="15107" max="15107" width="12.44140625" style="37" customWidth="1"/>
    <col min="15108" max="15109" width="6.88671875" style="37" bestFit="1" customWidth="1"/>
    <col min="15110" max="15110" width="6.88671875" style="37" customWidth="1"/>
    <col min="15111" max="15111" width="12.44140625" style="37" customWidth="1"/>
    <col min="15112" max="15113" width="6.88671875" style="37" bestFit="1" customWidth="1"/>
    <col min="15114" max="15114" width="6.88671875" style="37" customWidth="1"/>
    <col min="15115" max="15115" width="12.44140625" style="37" customWidth="1"/>
    <col min="15116" max="15117" width="6.88671875" style="37" bestFit="1" customWidth="1"/>
    <col min="15118" max="15118" width="6.88671875" style="37" customWidth="1"/>
    <col min="15119" max="15119" width="12.44140625" style="37" customWidth="1"/>
    <col min="15120" max="15121" width="6.88671875" style="37" bestFit="1" customWidth="1"/>
    <col min="15122" max="15122" width="6.88671875" style="37" customWidth="1"/>
    <col min="15123" max="15362" width="8.88671875" style="37"/>
    <col min="15363" max="15363" width="12.44140625" style="37" customWidth="1"/>
    <col min="15364" max="15365" width="6.88671875" style="37" bestFit="1" customWidth="1"/>
    <col min="15366" max="15366" width="6.88671875" style="37" customWidth="1"/>
    <col min="15367" max="15367" width="12.44140625" style="37" customWidth="1"/>
    <col min="15368" max="15369" width="6.88671875" style="37" bestFit="1" customWidth="1"/>
    <col min="15370" max="15370" width="6.88671875" style="37" customWidth="1"/>
    <col min="15371" max="15371" width="12.44140625" style="37" customWidth="1"/>
    <col min="15372" max="15373" width="6.88671875" style="37" bestFit="1" customWidth="1"/>
    <col min="15374" max="15374" width="6.88671875" style="37" customWidth="1"/>
    <col min="15375" max="15375" width="12.44140625" style="37" customWidth="1"/>
    <col min="15376" max="15377" width="6.88671875" style="37" bestFit="1" customWidth="1"/>
    <col min="15378" max="15378" width="6.88671875" style="37" customWidth="1"/>
    <col min="15379" max="15618" width="8.88671875" style="37"/>
    <col min="15619" max="15619" width="12.44140625" style="37" customWidth="1"/>
    <col min="15620" max="15621" width="6.88671875" style="37" bestFit="1" customWidth="1"/>
    <col min="15622" max="15622" width="6.88671875" style="37" customWidth="1"/>
    <col min="15623" max="15623" width="12.44140625" style="37" customWidth="1"/>
    <col min="15624" max="15625" width="6.88671875" style="37" bestFit="1" customWidth="1"/>
    <col min="15626" max="15626" width="6.88671875" style="37" customWidth="1"/>
    <col min="15627" max="15627" width="12.44140625" style="37" customWidth="1"/>
    <col min="15628" max="15629" width="6.88671875" style="37" bestFit="1" customWidth="1"/>
    <col min="15630" max="15630" width="6.88671875" style="37" customWidth="1"/>
    <col min="15631" max="15631" width="12.44140625" style="37" customWidth="1"/>
    <col min="15632" max="15633" width="6.88671875" style="37" bestFit="1" customWidth="1"/>
    <col min="15634" max="15634" width="6.88671875" style="37" customWidth="1"/>
    <col min="15635" max="15874" width="8.88671875" style="37"/>
    <col min="15875" max="15875" width="12.44140625" style="37" customWidth="1"/>
    <col min="15876" max="15877" width="6.88671875" style="37" bestFit="1" customWidth="1"/>
    <col min="15878" max="15878" width="6.88671875" style="37" customWidth="1"/>
    <col min="15879" max="15879" width="12.44140625" style="37" customWidth="1"/>
    <col min="15880" max="15881" width="6.88671875" style="37" bestFit="1" customWidth="1"/>
    <col min="15882" max="15882" width="6.88671875" style="37" customWidth="1"/>
    <col min="15883" max="15883" width="12.44140625" style="37" customWidth="1"/>
    <col min="15884" max="15885" width="6.88671875" style="37" bestFit="1" customWidth="1"/>
    <col min="15886" max="15886" width="6.88671875" style="37" customWidth="1"/>
    <col min="15887" max="15887" width="12.44140625" style="37" customWidth="1"/>
    <col min="15888" max="15889" width="6.88671875" style="37" bestFit="1" customWidth="1"/>
    <col min="15890" max="15890" width="6.88671875" style="37" customWidth="1"/>
    <col min="15891" max="16130" width="8.88671875" style="37"/>
    <col min="16131" max="16131" width="12.44140625" style="37" customWidth="1"/>
    <col min="16132" max="16133" width="6.88671875" style="37" bestFit="1" customWidth="1"/>
    <col min="16134" max="16134" width="6.88671875" style="37" customWidth="1"/>
    <col min="16135" max="16135" width="12.44140625" style="37" customWidth="1"/>
    <col min="16136" max="16137" width="6.88671875" style="37" bestFit="1" customWidth="1"/>
    <col min="16138" max="16138" width="6.88671875" style="37" customWidth="1"/>
    <col min="16139" max="16139" width="12.44140625" style="37" customWidth="1"/>
    <col min="16140" max="16141" width="6.88671875" style="37" bestFit="1" customWidth="1"/>
    <col min="16142" max="16142" width="6.88671875" style="37" customWidth="1"/>
    <col min="16143" max="16143" width="12.44140625" style="37" customWidth="1"/>
    <col min="16144" max="16145" width="6.88671875" style="37" bestFit="1" customWidth="1"/>
    <col min="16146" max="16146" width="6.88671875" style="37" customWidth="1"/>
    <col min="16147" max="16384" width="8.88671875" style="37"/>
  </cols>
  <sheetData>
    <row r="1" spans="1:18">
      <c r="A1" s="1706"/>
      <c r="B1" s="1707"/>
      <c r="C1" s="1707"/>
      <c r="D1" s="1707"/>
      <c r="E1" s="1707"/>
      <c r="F1" s="1707"/>
      <c r="G1" s="1707"/>
      <c r="H1" s="1707"/>
      <c r="I1" s="1707"/>
      <c r="J1" s="1707"/>
      <c r="K1" s="1707"/>
      <c r="L1" s="1707"/>
      <c r="M1" s="1707"/>
      <c r="N1" s="1707"/>
      <c r="O1" s="1707"/>
      <c r="P1" s="1707"/>
      <c r="Q1" s="1708"/>
      <c r="R1" s="1708"/>
    </row>
    <row r="2" spans="1:18" ht="16.2">
      <c r="A2" s="4599" t="s">
        <v>2234</v>
      </c>
      <c r="B2" s="4599"/>
      <c r="C2" s="4599"/>
      <c r="D2" s="4599"/>
      <c r="E2" s="4599"/>
      <c r="F2" s="4599"/>
      <c r="G2" s="4599"/>
      <c r="H2" s="4599"/>
      <c r="I2" s="4599"/>
      <c r="J2" s="4599"/>
      <c r="K2" s="4599"/>
      <c r="L2" s="4599"/>
      <c r="M2" s="4599"/>
      <c r="N2" s="4599"/>
      <c r="O2" s="4599"/>
      <c r="P2" s="4599"/>
      <c r="Q2" s="4599"/>
      <c r="R2" s="4599"/>
    </row>
    <row r="3" spans="1:18">
      <c r="A3" s="1707"/>
      <c r="B3" s="1707"/>
      <c r="C3" s="1707"/>
      <c r="D3" s="1707"/>
      <c r="E3" s="1707"/>
      <c r="F3" s="1707"/>
      <c r="G3" s="1707"/>
      <c r="H3" s="1707"/>
      <c r="I3" s="1707"/>
      <c r="J3" s="1707"/>
      <c r="K3" s="1707"/>
      <c r="L3" s="1707"/>
      <c r="M3" s="1707"/>
      <c r="N3" s="1707"/>
      <c r="O3" s="1707"/>
      <c r="P3" s="1707"/>
      <c r="Q3" s="1708"/>
      <c r="R3" s="1708"/>
    </row>
    <row r="4" spans="1:18">
      <c r="A4" s="1707"/>
      <c r="B4" s="1709" t="s">
        <v>2202</v>
      </c>
      <c r="C4" s="4600" t="s">
        <v>2235</v>
      </c>
      <c r="D4" s="4600"/>
      <c r="E4" s="4600"/>
      <c r="F4" s="4600"/>
      <c r="G4" s="4600"/>
      <c r="H4" s="1707"/>
      <c r="I4" s="1707"/>
      <c r="J4" s="1707"/>
      <c r="K4" s="1707"/>
      <c r="L4" s="1707"/>
      <c r="M4" s="1707"/>
      <c r="N4" s="1707"/>
      <c r="O4" s="1707"/>
      <c r="P4" s="1707"/>
      <c r="Q4" s="1708"/>
      <c r="R4" s="1708"/>
    </row>
    <row r="5" spans="1:18">
      <c r="A5" s="1707"/>
      <c r="B5" s="1710"/>
      <c r="C5" s="1711"/>
      <c r="D5" s="1711"/>
      <c r="E5" s="1711"/>
      <c r="F5" s="1711"/>
      <c r="G5" s="1712"/>
      <c r="H5" s="1707"/>
      <c r="I5" s="1707"/>
      <c r="J5" s="1707"/>
      <c r="K5" s="1707"/>
      <c r="L5" s="1707"/>
      <c r="M5" s="1707"/>
      <c r="N5" s="1707"/>
      <c r="O5" s="1707"/>
      <c r="P5" s="1707"/>
      <c r="Q5" s="1708"/>
      <c r="R5" s="1708"/>
    </row>
    <row r="6" spans="1:18">
      <c r="A6" s="1707"/>
      <c r="B6" s="1709" t="s">
        <v>2203</v>
      </c>
      <c r="C6" s="4600" t="s">
        <v>2236</v>
      </c>
      <c r="D6" s="4600"/>
      <c r="E6" s="4600"/>
      <c r="F6" s="4600"/>
      <c r="G6" s="4600"/>
      <c r="H6" s="1707"/>
      <c r="I6" s="1707"/>
      <c r="J6" s="1708"/>
      <c r="K6" s="1708"/>
      <c r="L6" s="1708"/>
      <c r="M6" s="1708"/>
      <c r="N6" s="1709" t="s">
        <v>2204</v>
      </c>
      <c r="O6" s="4600"/>
      <c r="P6" s="4600"/>
      <c r="Q6" s="4600"/>
      <c r="R6" s="1709"/>
    </row>
    <row r="7" spans="1:18" ht="13.8" thickBot="1">
      <c r="A7" s="1708"/>
      <c r="B7" s="1708"/>
      <c r="C7" s="1708"/>
      <c r="D7" s="1708"/>
      <c r="E7" s="1708"/>
      <c r="F7" s="1708"/>
      <c r="G7" s="1708"/>
      <c r="H7" s="1708"/>
      <c r="I7" s="1708"/>
      <c r="J7" s="1708"/>
      <c r="K7" s="1708"/>
      <c r="L7" s="1708"/>
      <c r="M7" s="1708"/>
      <c r="N7" s="1708"/>
      <c r="O7" s="1708"/>
      <c r="P7" s="1708"/>
      <c r="Q7" s="1708"/>
      <c r="R7" s="1708"/>
    </row>
    <row r="8" spans="1:18">
      <c r="A8" s="4601" t="s">
        <v>2224</v>
      </c>
      <c r="B8" s="1746"/>
      <c r="C8" s="1747"/>
      <c r="D8" s="1747"/>
      <c r="E8" s="1747"/>
      <c r="F8" s="1747"/>
      <c r="G8" s="1747"/>
      <c r="H8" s="1747"/>
      <c r="I8" s="1747"/>
      <c r="J8" s="1747"/>
      <c r="K8" s="1747"/>
      <c r="L8" s="1747"/>
      <c r="M8" s="1747"/>
      <c r="N8" s="1748"/>
      <c r="O8" s="4605" t="s">
        <v>2205</v>
      </c>
      <c r="P8" s="4606"/>
      <c r="Q8" s="4606"/>
      <c r="R8" s="4607"/>
    </row>
    <row r="9" spans="1:18">
      <c r="A9" s="4602"/>
      <c r="B9" s="1749"/>
      <c r="C9" s="1717"/>
      <c r="D9" s="1717"/>
      <c r="E9" s="1717"/>
      <c r="F9" s="1717"/>
      <c r="G9" s="1717"/>
      <c r="H9" s="1717"/>
      <c r="I9" s="1717"/>
      <c r="J9" s="1717"/>
      <c r="K9" s="1717"/>
      <c r="L9" s="1717"/>
      <c r="M9" s="1717"/>
      <c r="N9" s="1718"/>
      <c r="O9" s="4608"/>
      <c r="P9" s="4609"/>
      <c r="Q9" s="4609"/>
      <c r="R9" s="4610"/>
    </row>
    <row r="10" spans="1:18">
      <c r="A10" s="4602"/>
      <c r="B10" s="1749"/>
      <c r="C10" s="1717"/>
      <c r="D10" s="1717"/>
      <c r="E10" s="1717"/>
      <c r="F10" s="1717"/>
      <c r="G10" s="1717"/>
      <c r="H10" s="1717"/>
      <c r="I10" s="1717"/>
      <c r="J10" s="1717"/>
      <c r="K10" s="1717"/>
      <c r="L10" s="1717"/>
      <c r="M10" s="1717"/>
      <c r="N10" s="1718"/>
      <c r="O10" s="1713"/>
      <c r="P10" s="1714"/>
      <c r="Q10" s="1714"/>
      <c r="R10" s="1715"/>
    </row>
    <row r="11" spans="1:18">
      <c r="A11" s="4602"/>
      <c r="B11" s="1749"/>
      <c r="C11" s="1717"/>
      <c r="D11" s="1717"/>
      <c r="E11" s="1717"/>
      <c r="F11" s="1717"/>
      <c r="G11" s="1717"/>
      <c r="H11" s="1717"/>
      <c r="I11" s="1717"/>
      <c r="J11" s="1717"/>
      <c r="K11" s="1717"/>
      <c r="L11" s="1717"/>
      <c r="M11" s="1717"/>
      <c r="N11" s="1718"/>
      <c r="O11" s="1716"/>
      <c r="P11" s="1717"/>
      <c r="Q11" s="1717"/>
      <c r="R11" s="1718"/>
    </row>
    <row r="12" spans="1:18">
      <c r="A12" s="4603"/>
      <c r="B12" s="1749"/>
      <c r="C12" s="1717"/>
      <c r="D12" s="1717"/>
      <c r="E12" s="1717"/>
      <c r="F12" s="1717"/>
      <c r="G12" s="1717"/>
      <c r="H12" s="1717"/>
      <c r="I12" s="1717"/>
      <c r="J12" s="1717"/>
      <c r="K12" s="1717"/>
      <c r="L12" s="1717"/>
      <c r="M12" s="1717"/>
      <c r="N12" s="1718"/>
      <c r="O12" s="1716"/>
      <c r="P12" s="1717"/>
      <c r="Q12" s="1717"/>
      <c r="R12" s="1718"/>
    </row>
    <row r="13" spans="1:18" ht="13.35" customHeight="1" thickBot="1">
      <c r="A13" s="4604"/>
      <c r="B13" s="1750"/>
      <c r="C13" s="1751"/>
      <c r="D13" s="1751"/>
      <c r="E13" s="1751"/>
      <c r="F13" s="1751"/>
      <c r="G13" s="1751"/>
      <c r="H13" s="1751"/>
      <c r="I13" s="1751"/>
      <c r="J13" s="1751"/>
      <c r="K13" s="1751"/>
      <c r="L13" s="1751"/>
      <c r="M13" s="1751"/>
      <c r="N13" s="1752"/>
      <c r="O13" s="1716"/>
      <c r="P13" s="1717"/>
      <c r="Q13" s="1717"/>
      <c r="R13" s="1718"/>
    </row>
    <row r="14" spans="1:18">
      <c r="A14" s="1753"/>
      <c r="B14" s="1758"/>
      <c r="C14" s="1759"/>
      <c r="D14" s="1759"/>
      <c r="E14" s="1759"/>
      <c r="F14" s="1759"/>
      <c r="G14" s="1759"/>
      <c r="H14" s="1759"/>
      <c r="I14" s="1759"/>
      <c r="J14" s="1759"/>
      <c r="K14" s="1759"/>
      <c r="L14" s="1759"/>
      <c r="M14" s="1759"/>
      <c r="N14" s="1760"/>
      <c r="O14" s="1719"/>
      <c r="P14" s="1720"/>
      <c r="Q14" s="1720"/>
      <c r="R14" s="1721"/>
    </row>
    <row r="15" spans="1:18">
      <c r="A15" s="4611" t="s">
        <v>2225</v>
      </c>
      <c r="B15" s="4612" t="s">
        <v>2252</v>
      </c>
      <c r="C15" s="1765"/>
      <c r="D15" s="1766"/>
      <c r="E15" s="1766"/>
      <c r="F15" s="1766"/>
      <c r="G15" s="1766"/>
      <c r="H15" s="1766"/>
      <c r="I15" s="1766"/>
      <c r="J15" s="1766"/>
      <c r="K15" s="1766"/>
      <c r="L15" s="1766"/>
      <c r="M15" s="1767"/>
      <c r="N15" s="1721"/>
      <c r="O15" s="1719"/>
      <c r="P15" s="1720"/>
      <c r="Q15" s="1720"/>
      <c r="R15" s="1721"/>
    </row>
    <row r="16" spans="1:18">
      <c r="A16" s="4611"/>
      <c r="B16" s="4613"/>
      <c r="C16" s="1768"/>
      <c r="D16" s="1769"/>
      <c r="E16" s="1769"/>
      <c r="F16" s="1769"/>
      <c r="G16" s="1769"/>
      <c r="H16" s="1769"/>
      <c r="I16" s="1769"/>
      <c r="J16" s="1769"/>
      <c r="K16" s="1769"/>
      <c r="L16" s="1769"/>
      <c r="M16" s="1770"/>
      <c r="N16" s="1721"/>
      <c r="O16" s="1719"/>
      <c r="P16" s="1720"/>
      <c r="Q16" s="1720"/>
      <c r="R16" s="1721"/>
    </row>
    <row r="17" spans="1:18">
      <c r="A17" s="1754"/>
      <c r="B17" s="1761"/>
      <c r="C17" s="1768"/>
      <c r="D17" s="1769"/>
      <c r="E17" s="1769"/>
      <c r="F17" s="1769"/>
      <c r="G17" s="1769"/>
      <c r="H17" s="1769"/>
      <c r="I17" s="1769"/>
      <c r="J17" s="1769"/>
      <c r="K17" s="1769"/>
      <c r="L17" s="1769"/>
      <c r="M17" s="1770"/>
      <c r="N17" s="1721"/>
      <c r="O17" s="1719"/>
      <c r="P17" s="1720"/>
      <c r="Q17" s="1720"/>
      <c r="R17" s="1721"/>
    </row>
    <row r="18" spans="1:18" ht="13.8" thickBot="1">
      <c r="A18" s="1757" t="s">
        <v>2237</v>
      </c>
      <c r="B18" s="4614">
        <v>0</v>
      </c>
      <c r="C18" s="1771"/>
      <c r="D18" s="1772"/>
      <c r="E18" s="1772"/>
      <c r="F18" s="1772"/>
      <c r="G18" s="1772"/>
      <c r="H18" s="1772"/>
      <c r="I18" s="1772"/>
      <c r="J18" s="1772"/>
      <c r="K18" s="1772"/>
      <c r="L18" s="1772"/>
      <c r="M18" s="1773"/>
      <c r="N18" s="1721"/>
      <c r="O18" s="1719"/>
      <c r="P18" s="1720"/>
      <c r="Q18" s="1720"/>
      <c r="R18" s="1721"/>
    </row>
    <row r="19" spans="1:18">
      <c r="A19" s="1757"/>
      <c r="B19" s="4614"/>
      <c r="C19" s="1774"/>
      <c r="D19" s="1775"/>
      <c r="E19" s="1775"/>
      <c r="F19" s="1775"/>
      <c r="G19" s="1775"/>
      <c r="H19" s="1775"/>
      <c r="I19" s="1775"/>
      <c r="J19" s="1775"/>
      <c r="K19" s="1775"/>
      <c r="L19" s="1775"/>
      <c r="M19" s="1776"/>
      <c r="N19" s="1721"/>
      <c r="O19" s="1719"/>
      <c r="P19" s="1720"/>
      <c r="Q19" s="1720"/>
      <c r="R19" s="1721"/>
    </row>
    <row r="20" spans="1:18">
      <c r="A20" s="1757" t="s">
        <v>2238</v>
      </c>
      <c r="B20" s="1761"/>
      <c r="C20" s="1768"/>
      <c r="D20" s="1769"/>
      <c r="E20" s="1769"/>
      <c r="F20" s="1769"/>
      <c r="G20" s="1769"/>
      <c r="H20" s="1769"/>
      <c r="I20" s="1769"/>
      <c r="J20" s="1769"/>
      <c r="K20" s="1769"/>
      <c r="L20" s="1769"/>
      <c r="M20" s="1770"/>
      <c r="N20" s="1721"/>
      <c r="O20" s="1719"/>
      <c r="P20" s="1720"/>
      <c r="Q20" s="1720"/>
      <c r="R20" s="1721"/>
    </row>
    <row r="21" spans="1:18">
      <c r="A21" s="1757" t="s">
        <v>2239</v>
      </c>
      <c r="B21" s="4613">
        <v>-30</v>
      </c>
      <c r="C21" s="1768"/>
      <c r="D21" s="1769"/>
      <c r="E21" s="1769"/>
      <c r="F21" s="1769"/>
      <c r="G21" s="1769"/>
      <c r="H21" s="1769"/>
      <c r="I21" s="1769"/>
      <c r="J21" s="1769"/>
      <c r="K21" s="1769"/>
      <c r="L21" s="1769"/>
      <c r="M21" s="1770"/>
      <c r="N21" s="1721"/>
      <c r="O21" s="1719"/>
      <c r="P21" s="1720"/>
      <c r="Q21" s="1720"/>
      <c r="R21" s="1721"/>
    </row>
    <row r="22" spans="1:18">
      <c r="A22" s="1756"/>
      <c r="B22" s="4613"/>
      <c r="C22" s="1777"/>
      <c r="D22" s="1778"/>
      <c r="E22" s="1778"/>
      <c r="F22" s="1778"/>
      <c r="G22" s="1778"/>
      <c r="H22" s="1778"/>
      <c r="I22" s="1778"/>
      <c r="J22" s="1778"/>
      <c r="K22" s="1778"/>
      <c r="L22" s="1778"/>
      <c r="M22" s="1779"/>
      <c r="N22" s="1721"/>
      <c r="O22" s="1719"/>
      <c r="P22" s="1720"/>
      <c r="Q22" s="1720"/>
      <c r="R22" s="1721"/>
    </row>
    <row r="23" spans="1:18" ht="13.8" thickBot="1">
      <c r="A23" s="1755"/>
      <c r="B23" s="1762"/>
      <c r="C23" s="1763"/>
      <c r="D23" s="1763"/>
      <c r="E23" s="1763"/>
      <c r="F23" s="1763"/>
      <c r="G23" s="1763"/>
      <c r="H23" s="1763"/>
      <c r="I23" s="1763"/>
      <c r="J23" s="1763"/>
      <c r="K23" s="1763"/>
      <c r="L23" s="1763"/>
      <c r="M23" s="1763"/>
      <c r="N23" s="1764"/>
      <c r="O23" s="1719"/>
      <c r="P23" s="1720"/>
      <c r="Q23" s="1720"/>
      <c r="R23" s="1721"/>
    </row>
    <row r="24" spans="1:18" ht="15.75" customHeight="1">
      <c r="A24" s="1722" t="s">
        <v>2206</v>
      </c>
      <c r="B24" s="4615" t="s">
        <v>2240</v>
      </c>
      <c r="C24" s="4615"/>
      <c r="D24" s="4616"/>
      <c r="E24" s="4626" t="s">
        <v>2206</v>
      </c>
      <c r="F24" s="4618"/>
      <c r="G24" s="4615" t="s">
        <v>2242</v>
      </c>
      <c r="H24" s="4615"/>
      <c r="I24" s="4615"/>
      <c r="J24" s="4617" t="s">
        <v>2206</v>
      </c>
      <c r="K24" s="4618"/>
      <c r="L24" s="4615"/>
      <c r="M24" s="4615"/>
      <c r="N24" s="4616"/>
      <c r="O24" s="1723"/>
      <c r="P24" s="4619"/>
      <c r="Q24" s="4619"/>
      <c r="R24" s="4620"/>
    </row>
    <row r="25" spans="1:18" ht="15.75" customHeight="1">
      <c r="A25" s="1724" t="s">
        <v>2207</v>
      </c>
      <c r="B25" s="4621" t="s">
        <v>2241</v>
      </c>
      <c r="C25" s="4621"/>
      <c r="D25" s="4622"/>
      <c r="E25" s="4623" t="s">
        <v>2207</v>
      </c>
      <c r="F25" s="4624"/>
      <c r="G25" s="4621" t="s">
        <v>2241</v>
      </c>
      <c r="H25" s="4621"/>
      <c r="I25" s="4621"/>
      <c r="J25" s="4625" t="s">
        <v>2207</v>
      </c>
      <c r="K25" s="4624"/>
      <c r="L25" s="4621"/>
      <c r="M25" s="4621"/>
      <c r="N25" s="4622"/>
      <c r="O25" s="1723"/>
      <c r="P25" s="4619"/>
      <c r="Q25" s="4619"/>
      <c r="R25" s="4620"/>
    </row>
    <row r="26" spans="1:18" ht="15.75" customHeight="1">
      <c r="A26" s="1726" t="s">
        <v>2208</v>
      </c>
      <c r="B26" s="1725" t="s">
        <v>2209</v>
      </c>
      <c r="C26" s="1725" t="s">
        <v>2210</v>
      </c>
      <c r="D26" s="1727" t="s">
        <v>2211</v>
      </c>
      <c r="E26" s="4627" t="s">
        <v>2208</v>
      </c>
      <c r="F26" s="4628"/>
      <c r="G26" s="1725" t="s">
        <v>2209</v>
      </c>
      <c r="H26" s="1725" t="s">
        <v>2210</v>
      </c>
      <c r="I26" s="1725" t="s">
        <v>2211</v>
      </c>
      <c r="J26" s="4629" t="s">
        <v>2208</v>
      </c>
      <c r="K26" s="4628"/>
      <c r="L26" s="1725" t="s">
        <v>2209</v>
      </c>
      <c r="M26" s="1725" t="s">
        <v>2210</v>
      </c>
      <c r="N26" s="1727" t="s">
        <v>2211</v>
      </c>
      <c r="O26" s="1728"/>
      <c r="P26" s="1710"/>
      <c r="Q26" s="1710"/>
      <c r="R26" s="1729"/>
    </row>
    <row r="27" spans="1:18">
      <c r="A27" s="1724"/>
      <c r="B27" s="1742"/>
      <c r="C27" s="1742"/>
      <c r="D27" s="1743"/>
      <c r="E27" s="4630" t="s">
        <v>2243</v>
      </c>
      <c r="F27" s="4631"/>
      <c r="G27" s="1796">
        <v>20</v>
      </c>
      <c r="H27" s="1796">
        <v>19.989999999999998</v>
      </c>
      <c r="I27" s="1799">
        <f>(H27-G27)*1000</f>
        <v>-10.000000000001563</v>
      </c>
      <c r="J27" s="4632"/>
      <c r="K27" s="4624"/>
      <c r="L27" s="1793"/>
      <c r="M27" s="1794"/>
      <c r="N27" s="1780"/>
      <c r="O27" s="1723"/>
      <c r="P27" s="1744"/>
      <c r="Q27" s="1744"/>
      <c r="R27" s="1745"/>
    </row>
    <row r="28" spans="1:18">
      <c r="A28" s="1724" t="s">
        <v>2212</v>
      </c>
      <c r="B28" s="1797">
        <f>(SUM(G27:G36,L27:L36))/D32</f>
        <v>20</v>
      </c>
      <c r="C28" s="1797">
        <f>ROUND((SUM(H27:H36,M27:M36))/D32,3)</f>
        <v>20.001000000000001</v>
      </c>
      <c r="D28" s="1801">
        <f>(C28-B28)*1000</f>
        <v>1.0000000000012221</v>
      </c>
      <c r="E28" s="4630" t="s">
        <v>2244</v>
      </c>
      <c r="F28" s="4631"/>
      <c r="G28" s="1796">
        <v>20</v>
      </c>
      <c r="H28" s="1796">
        <v>20.02</v>
      </c>
      <c r="I28" s="1799">
        <f t="shared" ref="I28:I35" si="0">(H28-G28)*1000</f>
        <v>19.999999999999574</v>
      </c>
      <c r="J28" s="4632"/>
      <c r="K28" s="4624"/>
      <c r="L28" s="1793"/>
      <c r="M28" s="1794"/>
      <c r="N28" s="1780"/>
      <c r="O28" s="1723"/>
      <c r="P28" s="1744"/>
      <c r="Q28" s="1744"/>
      <c r="R28" s="1745"/>
    </row>
    <row r="29" spans="1:18">
      <c r="A29" s="1724" t="s">
        <v>2213</v>
      </c>
      <c r="B29" s="1796">
        <v>20</v>
      </c>
      <c r="C29" s="1785">
        <f>MAX(H27:H36,M27:M36)</f>
        <v>20.024999999999999</v>
      </c>
      <c r="D29" s="1801">
        <f t="shared" ref="D29:D31" si="1">(C29-B29)*1000</f>
        <v>24.999999999998579</v>
      </c>
      <c r="E29" s="4630" t="s">
        <v>2245</v>
      </c>
      <c r="F29" s="4631"/>
      <c r="G29" s="1796">
        <v>20</v>
      </c>
      <c r="H29" s="1796">
        <v>20.024999999999999</v>
      </c>
      <c r="I29" s="1799">
        <f t="shared" si="0"/>
        <v>24.999999999998579</v>
      </c>
      <c r="J29" s="4632"/>
      <c r="K29" s="4624"/>
      <c r="L29" s="1793"/>
      <c r="M29" s="1794"/>
      <c r="N29" s="1780"/>
      <c r="O29" s="1723"/>
      <c r="P29" s="1744"/>
      <c r="Q29" s="1744"/>
      <c r="R29" s="1745"/>
    </row>
    <row r="30" spans="1:18">
      <c r="A30" s="1724" t="s">
        <v>2214</v>
      </c>
      <c r="B30" s="1796">
        <v>20</v>
      </c>
      <c r="C30" s="1785">
        <f>MIN(H27:H36,M27:M36)</f>
        <v>19.989999999999998</v>
      </c>
      <c r="D30" s="1801">
        <f t="shared" si="1"/>
        <v>-10.000000000001563</v>
      </c>
      <c r="E30" s="4630" t="s">
        <v>2246</v>
      </c>
      <c r="F30" s="4631"/>
      <c r="G30" s="1796">
        <v>20</v>
      </c>
      <c r="H30" s="1796">
        <v>19.998999999999999</v>
      </c>
      <c r="I30" s="1799">
        <f t="shared" si="0"/>
        <v>-1.0000000000012221</v>
      </c>
      <c r="J30" s="4625"/>
      <c r="K30" s="4624"/>
      <c r="L30" s="1742"/>
      <c r="M30" s="1742"/>
      <c r="N30" s="1780"/>
      <c r="O30" s="1723"/>
      <c r="P30" s="1744"/>
      <c r="Q30" s="1744"/>
      <c r="R30" s="1745"/>
    </row>
    <row r="31" spans="1:18">
      <c r="A31" s="1724" t="s">
        <v>2215</v>
      </c>
      <c r="B31" s="1797">
        <f>MODE(G27:G36,L27:L36)</f>
        <v>20</v>
      </c>
      <c r="C31" s="1785">
        <f>MODE(H27:H36,M27:M36)</f>
        <v>19.992999999999999</v>
      </c>
      <c r="D31" s="1801">
        <f t="shared" si="1"/>
        <v>-7.0000000000014495</v>
      </c>
      <c r="E31" s="4630" t="s">
        <v>2247</v>
      </c>
      <c r="F31" s="4631"/>
      <c r="G31" s="1796">
        <v>20</v>
      </c>
      <c r="H31" s="1796">
        <v>19.992999999999999</v>
      </c>
      <c r="I31" s="1799">
        <f t="shared" si="0"/>
        <v>-7.0000000000014495</v>
      </c>
      <c r="J31" s="4625"/>
      <c r="K31" s="4624"/>
      <c r="L31" s="1742"/>
      <c r="M31" s="1742"/>
      <c r="N31" s="1780"/>
      <c r="O31" s="1723"/>
      <c r="P31" s="1744"/>
      <c r="Q31" s="1744"/>
      <c r="R31" s="1745"/>
    </row>
    <row r="32" spans="1:18">
      <c r="A32" s="1724" t="s">
        <v>2216</v>
      </c>
      <c r="B32" s="1742"/>
      <c r="C32" s="1781" t="s">
        <v>2232</v>
      </c>
      <c r="D32" s="1786">
        <f>COUNTA(E27:F36,J27:K36)</f>
        <v>9</v>
      </c>
      <c r="E32" s="4630" t="s">
        <v>2248</v>
      </c>
      <c r="F32" s="4631"/>
      <c r="G32" s="1796">
        <v>20</v>
      </c>
      <c r="H32" s="1796">
        <v>19.995000000000001</v>
      </c>
      <c r="I32" s="1799">
        <f t="shared" si="0"/>
        <v>-4.9999999999990052</v>
      </c>
      <c r="J32" s="4625"/>
      <c r="K32" s="4624"/>
      <c r="L32" s="1742"/>
      <c r="M32" s="1742"/>
      <c r="N32" s="1780"/>
      <c r="O32" s="1723"/>
      <c r="P32" s="1744"/>
      <c r="Q32" s="1744"/>
      <c r="R32" s="1745"/>
    </row>
    <row r="33" spans="1:20">
      <c r="A33" s="1724" t="s">
        <v>2217</v>
      </c>
      <c r="B33" s="1742"/>
      <c r="C33" s="1791"/>
      <c r="D33" s="1800"/>
      <c r="E33" s="4630" t="s">
        <v>2249</v>
      </c>
      <c r="F33" s="4631"/>
      <c r="G33" s="1796">
        <v>20</v>
      </c>
      <c r="H33" s="1796">
        <v>19.998000000000001</v>
      </c>
      <c r="I33" s="1799">
        <f t="shared" si="0"/>
        <v>-1.9999999999988916</v>
      </c>
      <c r="J33" s="4625"/>
      <c r="K33" s="4624"/>
      <c r="L33" s="1742"/>
      <c r="M33" s="1742"/>
      <c r="N33" s="1780"/>
      <c r="O33" s="1723"/>
      <c r="P33" s="1744"/>
      <c r="Q33" s="1744"/>
      <c r="R33" s="1745"/>
    </row>
    <row r="34" spans="1:20">
      <c r="A34" s="4633"/>
      <c r="B34" s="4634"/>
      <c r="C34" s="4634"/>
      <c r="D34" s="4635"/>
      <c r="E34" s="4630" t="s">
        <v>2250</v>
      </c>
      <c r="F34" s="4631"/>
      <c r="G34" s="1796">
        <v>20</v>
      </c>
      <c r="H34" s="1798">
        <v>19.995000000000001</v>
      </c>
      <c r="I34" s="1799">
        <f t="shared" si="0"/>
        <v>-4.9999999999990052</v>
      </c>
      <c r="J34" s="4625"/>
      <c r="K34" s="4624"/>
      <c r="L34" s="1734"/>
      <c r="M34" s="1734"/>
      <c r="N34" s="1780"/>
      <c r="O34" s="1735"/>
      <c r="P34" s="1736"/>
      <c r="Q34" s="1736"/>
      <c r="R34" s="1737"/>
    </row>
    <row r="35" spans="1:20">
      <c r="A35" s="4636"/>
      <c r="B35" s="4637"/>
      <c r="C35" s="4637"/>
      <c r="D35" s="4638"/>
      <c r="E35" s="4630" t="s">
        <v>2251</v>
      </c>
      <c r="F35" s="4631"/>
      <c r="G35" s="1796">
        <v>20</v>
      </c>
      <c r="H35" s="1798">
        <v>19.992999999999999</v>
      </c>
      <c r="I35" s="1799">
        <f t="shared" si="0"/>
        <v>-7.0000000000014495</v>
      </c>
      <c r="J35" s="4625"/>
      <c r="K35" s="4624"/>
      <c r="L35" s="1734"/>
      <c r="M35" s="1734"/>
      <c r="N35" s="1780"/>
      <c r="O35" s="1735"/>
      <c r="P35" s="1736"/>
      <c r="Q35" s="1736"/>
      <c r="R35" s="1737"/>
    </row>
    <row r="36" spans="1:20" ht="13.8" thickBot="1">
      <c r="A36" s="4639"/>
      <c r="B36" s="4640"/>
      <c r="C36" s="4640"/>
      <c r="D36" s="4641"/>
      <c r="E36" s="4642"/>
      <c r="F36" s="4643"/>
      <c r="G36" s="1802"/>
      <c r="H36" s="1795"/>
      <c r="I36" s="1803"/>
      <c r="J36" s="4644"/>
      <c r="K36" s="4643"/>
      <c r="L36" s="1738"/>
      <c r="M36" s="1738"/>
      <c r="N36" s="1804"/>
      <c r="O36" s="1739"/>
      <c r="P36" s="1740"/>
      <c r="Q36" s="1740"/>
      <c r="R36" s="1741"/>
    </row>
    <row r="46" spans="1:20">
      <c r="T46" s="1807"/>
    </row>
  </sheetData>
  <mergeCells count="45">
    <mergeCell ref="E32:F32"/>
    <mergeCell ref="J32:K32"/>
    <mergeCell ref="E33:F33"/>
    <mergeCell ref="J33:K33"/>
    <mergeCell ref="A34:D36"/>
    <mergeCell ref="E34:F34"/>
    <mergeCell ref="J34:K34"/>
    <mergeCell ref="E35:F35"/>
    <mergeCell ref="J35:K35"/>
    <mergeCell ref="E36:F36"/>
    <mergeCell ref="J36:K36"/>
    <mergeCell ref="E29:F29"/>
    <mergeCell ref="J29:K29"/>
    <mergeCell ref="E30:F30"/>
    <mergeCell ref="J30:K30"/>
    <mergeCell ref="E31:F31"/>
    <mergeCell ref="J31:K31"/>
    <mergeCell ref="E26:F26"/>
    <mergeCell ref="J26:K26"/>
    <mergeCell ref="E27:F27"/>
    <mergeCell ref="J27:K27"/>
    <mergeCell ref="E28:F28"/>
    <mergeCell ref="J28:K28"/>
    <mergeCell ref="G24:I24"/>
    <mergeCell ref="J24:K24"/>
    <mergeCell ref="L24:N24"/>
    <mergeCell ref="P24:R24"/>
    <mergeCell ref="B25:D25"/>
    <mergeCell ref="E25:F25"/>
    <mergeCell ref="G25:I25"/>
    <mergeCell ref="J25:K25"/>
    <mergeCell ref="L25:N25"/>
    <mergeCell ref="P25:R25"/>
    <mergeCell ref="E24:F24"/>
    <mergeCell ref="A15:A16"/>
    <mergeCell ref="B15:B16"/>
    <mergeCell ref="B18:B19"/>
    <mergeCell ref="B21:B22"/>
    <mergeCell ref="B24:D24"/>
    <mergeCell ref="A2:R2"/>
    <mergeCell ref="C4:G4"/>
    <mergeCell ref="C6:G6"/>
    <mergeCell ref="O6:Q6"/>
    <mergeCell ref="A8:A13"/>
    <mergeCell ref="O8:R9"/>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Q84"/>
  <sheetViews>
    <sheetView view="pageBreakPreview" topLeftCell="A28" zoomScaleNormal="100" zoomScaleSheetLayoutView="100" workbookViewId="0">
      <selection activeCell="W12" sqref="W12"/>
    </sheetView>
  </sheetViews>
  <sheetFormatPr defaultColWidth="9" defaultRowHeight="20.100000000000001" customHeight="1"/>
  <cols>
    <col min="1" max="26" width="3.6640625" style="881" customWidth="1"/>
    <col min="27" max="28" width="3.88671875" style="881" customWidth="1"/>
    <col min="29" max="256" width="9" style="881"/>
    <col min="257" max="282" width="3.6640625" style="881" customWidth="1"/>
    <col min="283" max="284" width="3.88671875" style="881" customWidth="1"/>
    <col min="285" max="512" width="9" style="881"/>
    <col min="513" max="538" width="3.6640625" style="881" customWidth="1"/>
    <col min="539" max="540" width="3.88671875" style="881" customWidth="1"/>
    <col min="541" max="768" width="9" style="881"/>
    <col min="769" max="794" width="3.6640625" style="881" customWidth="1"/>
    <col min="795" max="796" width="3.88671875" style="881" customWidth="1"/>
    <col min="797" max="1024" width="9" style="881"/>
    <col min="1025" max="1050" width="3.6640625" style="881" customWidth="1"/>
    <col min="1051" max="1052" width="3.88671875" style="881" customWidth="1"/>
    <col min="1053" max="1280" width="9" style="881"/>
    <col min="1281" max="1306" width="3.6640625" style="881" customWidth="1"/>
    <col min="1307" max="1308" width="3.88671875" style="881" customWidth="1"/>
    <col min="1309" max="1536" width="9" style="881"/>
    <col min="1537" max="1562" width="3.6640625" style="881" customWidth="1"/>
    <col min="1563" max="1564" width="3.88671875" style="881" customWidth="1"/>
    <col min="1565" max="1792" width="9" style="881"/>
    <col min="1793" max="1818" width="3.6640625" style="881" customWidth="1"/>
    <col min="1819" max="1820" width="3.88671875" style="881" customWidth="1"/>
    <col min="1821" max="2048" width="9" style="881"/>
    <col min="2049" max="2074" width="3.6640625" style="881" customWidth="1"/>
    <col min="2075" max="2076" width="3.88671875" style="881" customWidth="1"/>
    <col min="2077" max="2304" width="9" style="881"/>
    <col min="2305" max="2330" width="3.6640625" style="881" customWidth="1"/>
    <col min="2331" max="2332" width="3.88671875" style="881" customWidth="1"/>
    <col min="2333" max="2560" width="9" style="881"/>
    <col min="2561" max="2586" width="3.6640625" style="881" customWidth="1"/>
    <col min="2587" max="2588" width="3.88671875" style="881" customWidth="1"/>
    <col min="2589" max="2816" width="9" style="881"/>
    <col min="2817" max="2842" width="3.6640625" style="881" customWidth="1"/>
    <col min="2843" max="2844" width="3.88671875" style="881" customWidth="1"/>
    <col min="2845" max="3072" width="9" style="881"/>
    <col min="3073" max="3098" width="3.6640625" style="881" customWidth="1"/>
    <col min="3099" max="3100" width="3.88671875" style="881" customWidth="1"/>
    <col min="3101" max="3328" width="9" style="881"/>
    <col min="3329" max="3354" width="3.6640625" style="881" customWidth="1"/>
    <col min="3355" max="3356" width="3.88671875" style="881" customWidth="1"/>
    <col min="3357" max="3584" width="9" style="881"/>
    <col min="3585" max="3610" width="3.6640625" style="881" customWidth="1"/>
    <col min="3611" max="3612" width="3.88671875" style="881" customWidth="1"/>
    <col min="3613" max="3840" width="9" style="881"/>
    <col min="3841" max="3866" width="3.6640625" style="881" customWidth="1"/>
    <col min="3867" max="3868" width="3.88671875" style="881" customWidth="1"/>
    <col min="3869" max="4096" width="9" style="881"/>
    <col min="4097" max="4122" width="3.6640625" style="881" customWidth="1"/>
    <col min="4123" max="4124" width="3.88671875" style="881" customWidth="1"/>
    <col min="4125" max="4352" width="9" style="881"/>
    <col min="4353" max="4378" width="3.6640625" style="881" customWidth="1"/>
    <col min="4379" max="4380" width="3.88671875" style="881" customWidth="1"/>
    <col min="4381" max="4608" width="9" style="881"/>
    <col min="4609" max="4634" width="3.6640625" style="881" customWidth="1"/>
    <col min="4635" max="4636" width="3.88671875" style="881" customWidth="1"/>
    <col min="4637" max="4864" width="9" style="881"/>
    <col min="4865" max="4890" width="3.6640625" style="881" customWidth="1"/>
    <col min="4891" max="4892" width="3.88671875" style="881" customWidth="1"/>
    <col min="4893" max="5120" width="9" style="881"/>
    <col min="5121" max="5146" width="3.6640625" style="881" customWidth="1"/>
    <col min="5147" max="5148" width="3.88671875" style="881" customWidth="1"/>
    <col min="5149" max="5376" width="9" style="881"/>
    <col min="5377" max="5402" width="3.6640625" style="881" customWidth="1"/>
    <col min="5403" max="5404" width="3.88671875" style="881" customWidth="1"/>
    <col min="5405" max="5632" width="9" style="881"/>
    <col min="5633" max="5658" width="3.6640625" style="881" customWidth="1"/>
    <col min="5659" max="5660" width="3.88671875" style="881" customWidth="1"/>
    <col min="5661" max="5888" width="9" style="881"/>
    <col min="5889" max="5914" width="3.6640625" style="881" customWidth="1"/>
    <col min="5915" max="5916" width="3.88671875" style="881" customWidth="1"/>
    <col min="5917" max="6144" width="9" style="881"/>
    <col min="6145" max="6170" width="3.6640625" style="881" customWidth="1"/>
    <col min="6171" max="6172" width="3.88671875" style="881" customWidth="1"/>
    <col min="6173" max="6400" width="9" style="881"/>
    <col min="6401" max="6426" width="3.6640625" style="881" customWidth="1"/>
    <col min="6427" max="6428" width="3.88671875" style="881" customWidth="1"/>
    <col min="6429" max="6656" width="9" style="881"/>
    <col min="6657" max="6682" width="3.6640625" style="881" customWidth="1"/>
    <col min="6683" max="6684" width="3.88671875" style="881" customWidth="1"/>
    <col min="6685" max="6912" width="9" style="881"/>
    <col min="6913" max="6938" width="3.6640625" style="881" customWidth="1"/>
    <col min="6939" max="6940" width="3.88671875" style="881" customWidth="1"/>
    <col min="6941" max="7168" width="9" style="881"/>
    <col min="7169" max="7194" width="3.6640625" style="881" customWidth="1"/>
    <col min="7195" max="7196" width="3.88671875" style="881" customWidth="1"/>
    <col min="7197" max="7424" width="9" style="881"/>
    <col min="7425" max="7450" width="3.6640625" style="881" customWidth="1"/>
    <col min="7451" max="7452" width="3.88671875" style="881" customWidth="1"/>
    <col min="7453" max="7680" width="9" style="881"/>
    <col min="7681" max="7706" width="3.6640625" style="881" customWidth="1"/>
    <col min="7707" max="7708" width="3.88671875" style="881" customWidth="1"/>
    <col min="7709" max="7936" width="9" style="881"/>
    <col min="7937" max="7962" width="3.6640625" style="881" customWidth="1"/>
    <col min="7963" max="7964" width="3.88671875" style="881" customWidth="1"/>
    <col min="7965" max="8192" width="9" style="881"/>
    <col min="8193" max="8218" width="3.6640625" style="881" customWidth="1"/>
    <col min="8219" max="8220" width="3.88671875" style="881" customWidth="1"/>
    <col min="8221" max="8448" width="9" style="881"/>
    <col min="8449" max="8474" width="3.6640625" style="881" customWidth="1"/>
    <col min="8475" max="8476" width="3.88671875" style="881" customWidth="1"/>
    <col min="8477" max="8704" width="9" style="881"/>
    <col min="8705" max="8730" width="3.6640625" style="881" customWidth="1"/>
    <col min="8731" max="8732" width="3.88671875" style="881" customWidth="1"/>
    <col min="8733" max="8960" width="9" style="881"/>
    <col min="8961" max="8986" width="3.6640625" style="881" customWidth="1"/>
    <col min="8987" max="8988" width="3.88671875" style="881" customWidth="1"/>
    <col min="8989" max="9216" width="9" style="881"/>
    <col min="9217" max="9242" width="3.6640625" style="881" customWidth="1"/>
    <col min="9243" max="9244" width="3.88671875" style="881" customWidth="1"/>
    <col min="9245" max="9472" width="9" style="881"/>
    <col min="9473" max="9498" width="3.6640625" style="881" customWidth="1"/>
    <col min="9499" max="9500" width="3.88671875" style="881" customWidth="1"/>
    <col min="9501" max="9728" width="9" style="881"/>
    <col min="9729" max="9754" width="3.6640625" style="881" customWidth="1"/>
    <col min="9755" max="9756" width="3.88671875" style="881" customWidth="1"/>
    <col min="9757" max="9984" width="9" style="881"/>
    <col min="9985" max="10010" width="3.6640625" style="881" customWidth="1"/>
    <col min="10011" max="10012" width="3.88671875" style="881" customWidth="1"/>
    <col min="10013" max="10240" width="9" style="881"/>
    <col min="10241" max="10266" width="3.6640625" style="881" customWidth="1"/>
    <col min="10267" max="10268" width="3.88671875" style="881" customWidth="1"/>
    <col min="10269" max="10496" width="9" style="881"/>
    <col min="10497" max="10522" width="3.6640625" style="881" customWidth="1"/>
    <col min="10523" max="10524" width="3.88671875" style="881" customWidth="1"/>
    <col min="10525" max="10752" width="9" style="881"/>
    <col min="10753" max="10778" width="3.6640625" style="881" customWidth="1"/>
    <col min="10779" max="10780" width="3.88671875" style="881" customWidth="1"/>
    <col min="10781" max="11008" width="9" style="881"/>
    <col min="11009" max="11034" width="3.6640625" style="881" customWidth="1"/>
    <col min="11035" max="11036" width="3.88671875" style="881" customWidth="1"/>
    <col min="11037" max="11264" width="9" style="881"/>
    <col min="11265" max="11290" width="3.6640625" style="881" customWidth="1"/>
    <col min="11291" max="11292" width="3.88671875" style="881" customWidth="1"/>
    <col min="11293" max="11520" width="9" style="881"/>
    <col min="11521" max="11546" width="3.6640625" style="881" customWidth="1"/>
    <col min="11547" max="11548" width="3.88671875" style="881" customWidth="1"/>
    <col min="11549" max="11776" width="9" style="881"/>
    <col min="11777" max="11802" width="3.6640625" style="881" customWidth="1"/>
    <col min="11803" max="11804" width="3.88671875" style="881" customWidth="1"/>
    <col min="11805" max="12032" width="9" style="881"/>
    <col min="12033" max="12058" width="3.6640625" style="881" customWidth="1"/>
    <col min="12059" max="12060" width="3.88671875" style="881" customWidth="1"/>
    <col min="12061" max="12288" width="9" style="881"/>
    <col min="12289" max="12314" width="3.6640625" style="881" customWidth="1"/>
    <col min="12315" max="12316" width="3.88671875" style="881" customWidth="1"/>
    <col min="12317" max="12544" width="9" style="881"/>
    <col min="12545" max="12570" width="3.6640625" style="881" customWidth="1"/>
    <col min="12571" max="12572" width="3.88671875" style="881" customWidth="1"/>
    <col min="12573" max="12800" width="9" style="881"/>
    <col min="12801" max="12826" width="3.6640625" style="881" customWidth="1"/>
    <col min="12827" max="12828" width="3.88671875" style="881" customWidth="1"/>
    <col min="12829" max="13056" width="9" style="881"/>
    <col min="13057" max="13082" width="3.6640625" style="881" customWidth="1"/>
    <col min="13083" max="13084" width="3.88671875" style="881" customWidth="1"/>
    <col min="13085" max="13312" width="9" style="881"/>
    <col min="13313" max="13338" width="3.6640625" style="881" customWidth="1"/>
    <col min="13339" max="13340" width="3.88671875" style="881" customWidth="1"/>
    <col min="13341" max="13568" width="9" style="881"/>
    <col min="13569" max="13594" width="3.6640625" style="881" customWidth="1"/>
    <col min="13595" max="13596" width="3.88671875" style="881" customWidth="1"/>
    <col min="13597" max="13824" width="9" style="881"/>
    <col min="13825" max="13850" width="3.6640625" style="881" customWidth="1"/>
    <col min="13851" max="13852" width="3.88671875" style="881" customWidth="1"/>
    <col min="13853" max="14080" width="9" style="881"/>
    <col min="14081" max="14106" width="3.6640625" style="881" customWidth="1"/>
    <col min="14107" max="14108" width="3.88671875" style="881" customWidth="1"/>
    <col min="14109" max="14336" width="9" style="881"/>
    <col min="14337" max="14362" width="3.6640625" style="881" customWidth="1"/>
    <col min="14363" max="14364" width="3.88671875" style="881" customWidth="1"/>
    <col min="14365" max="14592" width="9" style="881"/>
    <col min="14593" max="14618" width="3.6640625" style="881" customWidth="1"/>
    <col min="14619" max="14620" width="3.88671875" style="881" customWidth="1"/>
    <col min="14621" max="14848" width="9" style="881"/>
    <col min="14849" max="14874" width="3.6640625" style="881" customWidth="1"/>
    <col min="14875" max="14876" width="3.88671875" style="881" customWidth="1"/>
    <col min="14877" max="15104" width="9" style="881"/>
    <col min="15105" max="15130" width="3.6640625" style="881" customWidth="1"/>
    <col min="15131" max="15132" width="3.88671875" style="881" customWidth="1"/>
    <col min="15133" max="15360" width="9" style="881"/>
    <col min="15361" max="15386" width="3.6640625" style="881" customWidth="1"/>
    <col min="15387" max="15388" width="3.88671875" style="881" customWidth="1"/>
    <col min="15389" max="15616" width="9" style="881"/>
    <col min="15617" max="15642" width="3.6640625" style="881" customWidth="1"/>
    <col min="15643" max="15644" width="3.88671875" style="881" customWidth="1"/>
    <col min="15645" max="15872" width="9" style="881"/>
    <col min="15873" max="15898" width="3.6640625" style="881" customWidth="1"/>
    <col min="15899" max="15900" width="3.88671875" style="881" customWidth="1"/>
    <col min="15901" max="16128" width="9" style="881"/>
    <col min="16129" max="16154" width="3.6640625" style="881" customWidth="1"/>
    <col min="16155" max="16156" width="3.88671875" style="881" customWidth="1"/>
    <col min="16157" max="16384" width="9" style="881"/>
  </cols>
  <sheetData>
    <row r="1" spans="1:29" ht="20.100000000000001" customHeight="1">
      <c r="A1" s="2269" t="s">
        <v>1587</v>
      </c>
      <c r="B1" s="2270"/>
      <c r="V1" s="882" t="s">
        <v>1588</v>
      </c>
      <c r="X1" s="883"/>
    </row>
    <row r="2" spans="1:29" ht="20.100000000000001" customHeight="1">
      <c r="A2" s="884"/>
      <c r="B2" s="885"/>
      <c r="D2" s="882"/>
      <c r="E2" s="882"/>
      <c r="F2" s="882"/>
      <c r="G2" s="882"/>
      <c r="H2" s="882"/>
      <c r="I2" s="882"/>
      <c r="J2" s="882"/>
      <c r="K2" s="886"/>
      <c r="L2" s="882"/>
      <c r="M2" s="882"/>
      <c r="N2" s="882"/>
      <c r="O2" s="882"/>
      <c r="P2" s="882"/>
      <c r="AA2" s="882"/>
      <c r="AB2" s="882"/>
      <c r="AC2" s="882"/>
    </row>
    <row r="3" spans="1:29" ht="20.100000000000001" customHeight="1">
      <c r="A3" s="887"/>
      <c r="B3" s="888"/>
      <c r="D3" s="882"/>
      <c r="E3" s="882"/>
      <c r="F3" s="882"/>
      <c r="G3" s="882"/>
      <c r="H3" s="882"/>
      <c r="I3" s="882"/>
      <c r="J3" s="882"/>
      <c r="K3" s="882"/>
      <c r="L3" s="882"/>
      <c r="M3" s="882"/>
      <c r="N3" s="882"/>
      <c r="O3" s="882"/>
      <c r="P3" s="886"/>
      <c r="AA3" s="882"/>
      <c r="AB3" s="882"/>
      <c r="AC3" s="882"/>
    </row>
    <row r="4" spans="1:29" ht="20.100000000000001" customHeight="1">
      <c r="D4" s="882"/>
      <c r="E4" s="882"/>
      <c r="F4" s="882"/>
      <c r="G4" s="882"/>
      <c r="H4" s="882"/>
      <c r="I4" s="882"/>
      <c r="J4" s="882"/>
      <c r="K4" s="882"/>
      <c r="L4" s="882"/>
      <c r="M4" s="882"/>
      <c r="N4" s="882"/>
      <c r="O4" s="882"/>
      <c r="P4" s="886"/>
      <c r="AA4" s="882"/>
      <c r="AB4" s="882"/>
      <c r="AC4" s="882"/>
    </row>
    <row r="5" spans="1:29" ht="20.100000000000001" customHeight="1">
      <c r="D5" s="882"/>
      <c r="E5" s="882"/>
      <c r="F5" s="882"/>
      <c r="G5" s="882"/>
      <c r="H5" s="882"/>
      <c r="I5" s="882"/>
      <c r="J5" s="882"/>
      <c r="K5" s="882"/>
      <c r="L5" s="882"/>
      <c r="M5" s="882"/>
      <c r="N5" s="882"/>
      <c r="O5" s="882"/>
      <c r="P5" s="886"/>
      <c r="AA5" s="882"/>
      <c r="AB5" s="882"/>
      <c r="AC5" s="882"/>
    </row>
    <row r="6" spans="1:29" ht="40.35" customHeight="1">
      <c r="A6" s="882"/>
      <c r="B6" s="886"/>
      <c r="C6" s="882"/>
      <c r="D6" s="882"/>
      <c r="E6" s="882"/>
      <c r="F6" s="882"/>
      <c r="G6" s="882"/>
      <c r="H6" s="882"/>
      <c r="I6" s="882"/>
      <c r="J6" s="882"/>
      <c r="L6" s="889" t="s">
        <v>1589</v>
      </c>
      <c r="N6" s="882"/>
      <c r="O6" s="882"/>
      <c r="P6" s="882"/>
      <c r="Q6" s="882"/>
      <c r="R6" s="882"/>
      <c r="S6" s="882"/>
      <c r="AA6" s="882"/>
      <c r="AB6" s="882"/>
      <c r="AC6" s="882"/>
    </row>
    <row r="7" spans="1:29" ht="20.100000000000001" customHeight="1">
      <c r="Q7" s="2273">
        <v>45413</v>
      </c>
      <c r="R7" s="2273"/>
      <c r="S7" s="2273"/>
      <c r="T7" s="2273"/>
      <c r="U7" s="2273"/>
      <c r="V7" s="2273"/>
      <c r="W7" s="2273"/>
    </row>
    <row r="8" spans="1:29" ht="15" customHeight="1">
      <c r="M8" s="890"/>
    </row>
    <row r="9" spans="1:29" ht="15" customHeight="1">
      <c r="B9" s="881" t="s">
        <v>1590</v>
      </c>
      <c r="N9" s="890"/>
    </row>
    <row r="10" spans="1:29" ht="15" customHeight="1">
      <c r="N10" s="890"/>
    </row>
    <row r="11" spans="1:29" ht="15" customHeight="1">
      <c r="B11" s="2271" t="str">
        <f>入力シート!C5</f>
        <v>久留米市長</v>
      </c>
      <c r="C11" s="2271"/>
      <c r="D11" s="2271"/>
      <c r="E11" s="2271"/>
      <c r="F11" s="2271"/>
      <c r="G11" s="881" t="s">
        <v>1613</v>
      </c>
      <c r="M11" s="890"/>
    </row>
    <row r="12" spans="1:29" ht="15" customHeight="1">
      <c r="M12" s="890"/>
    </row>
    <row r="13" spans="1:29" ht="15" customHeight="1">
      <c r="M13" s="890"/>
    </row>
    <row r="14" spans="1:29" ht="15" customHeight="1">
      <c r="L14" s="881" t="s">
        <v>1594</v>
      </c>
    </row>
    <row r="15" spans="1:29" ht="15" customHeight="1">
      <c r="M15" s="881" t="s">
        <v>1595</v>
      </c>
      <c r="Q15" s="2272" t="str">
        <f>入力シート!C25</f>
        <v>久留米市〇〇町１２３</v>
      </c>
      <c r="R15" s="2272"/>
      <c r="S15" s="2272"/>
      <c r="T15" s="2272"/>
      <c r="U15" s="2272"/>
      <c r="V15" s="2272"/>
      <c r="W15" s="2272"/>
      <c r="X15" s="2272"/>
    </row>
    <row r="16" spans="1:29" ht="15" customHeight="1">
      <c r="M16" s="881" t="s">
        <v>1596</v>
      </c>
      <c r="Q16" s="2272" t="str">
        <f>入力シート!C26</f>
        <v>(株）○○○○建設</v>
      </c>
      <c r="R16" s="2272"/>
      <c r="S16" s="2272"/>
      <c r="T16" s="2272"/>
      <c r="U16" s="2272"/>
      <c r="V16" s="2272"/>
      <c r="W16" s="2272"/>
      <c r="X16" s="2272"/>
    </row>
    <row r="17" spans="2:24" ht="15" customHeight="1">
      <c r="M17" s="881" t="s">
        <v>1597</v>
      </c>
      <c r="Q17" s="2272" t="str">
        <f>入力シート!C27</f>
        <v>代表取締役　久留米一郎</v>
      </c>
      <c r="R17" s="2272"/>
      <c r="S17" s="2272"/>
      <c r="T17" s="2272"/>
      <c r="U17" s="2272"/>
      <c r="V17" s="2272"/>
      <c r="W17" s="2272"/>
      <c r="X17" s="881" t="s">
        <v>1598</v>
      </c>
    </row>
    <row r="21" spans="2:24" ht="20.100000000000001" customHeight="1">
      <c r="B21" s="881" t="s">
        <v>1599</v>
      </c>
      <c r="M21" s="890"/>
    </row>
    <row r="22" spans="2:24" ht="20.100000000000001" customHeight="1">
      <c r="B22" s="881" t="s">
        <v>1600</v>
      </c>
      <c r="M22" s="890"/>
    </row>
    <row r="23" spans="2:24" s="882" customFormat="1" ht="20.100000000000001" customHeight="1"/>
    <row r="24" spans="2:24" s="882" customFormat="1" ht="20.100000000000001" customHeight="1"/>
    <row r="25" spans="2:24" s="882" customFormat="1" ht="20.100000000000001" customHeight="1">
      <c r="L25" s="890" t="s">
        <v>1601</v>
      </c>
    </row>
    <row r="26" spans="2:24" s="882" customFormat="1" ht="20.100000000000001" customHeight="1">
      <c r="L26" s="890"/>
    </row>
    <row r="27" spans="2:24" s="882" customFormat="1" ht="20.100000000000001" customHeight="1">
      <c r="B27" s="882" t="s">
        <v>1602</v>
      </c>
      <c r="F27" s="2267" t="str">
        <f>入力シート!C10</f>
        <v>○○校区道路改良工事</v>
      </c>
      <c r="G27" s="2267"/>
      <c r="H27" s="2267"/>
      <c r="I27" s="2267"/>
      <c r="J27" s="2267"/>
      <c r="K27" s="2267"/>
      <c r="L27" s="2267"/>
      <c r="M27" s="2267"/>
      <c r="N27" s="2267"/>
      <c r="O27" s="2267"/>
      <c r="P27" s="2267"/>
      <c r="Q27" s="2267"/>
      <c r="R27" s="2267"/>
      <c r="S27" s="2267"/>
      <c r="T27" s="2267"/>
    </row>
    <row r="28" spans="2:24" s="882" customFormat="1" ht="20.100000000000001" customHeight="1"/>
    <row r="29" spans="2:24" s="882" customFormat="1" ht="20.100000000000001" customHeight="1">
      <c r="B29" s="882" t="s">
        <v>1603</v>
      </c>
      <c r="F29" s="2268" t="s">
        <v>1604</v>
      </c>
      <c r="G29" s="2268"/>
      <c r="H29" s="2268"/>
      <c r="I29" s="2267" t="str">
        <f>入力シート!C12</f>
        <v>久留米市○○町</v>
      </c>
      <c r="J29" s="2267"/>
      <c r="K29" s="2267"/>
      <c r="L29" s="2267"/>
      <c r="M29" s="2267"/>
      <c r="N29" s="2267"/>
      <c r="O29" s="2267"/>
      <c r="P29" s="2267"/>
      <c r="Q29" s="2267"/>
      <c r="R29" s="2268"/>
      <c r="S29" s="2268"/>
      <c r="T29" s="2268"/>
    </row>
    <row r="30" spans="2:24" s="882" customFormat="1" ht="20.100000000000001" customHeight="1"/>
    <row r="31" spans="2:24" s="882" customFormat="1" ht="20.100000000000001" customHeight="1">
      <c r="B31" s="882" t="s">
        <v>1605</v>
      </c>
      <c r="F31" s="882" t="s">
        <v>1606</v>
      </c>
    </row>
    <row r="32" spans="2:24" s="882" customFormat="1" ht="20.100000000000001" customHeight="1"/>
    <row r="33" spans="2:4" s="882" customFormat="1" ht="20.100000000000001" customHeight="1">
      <c r="B33" s="882" t="s">
        <v>1607</v>
      </c>
    </row>
    <row r="34" spans="2:4" s="882" customFormat="1" ht="20.100000000000001" customHeight="1">
      <c r="C34" s="882" t="s">
        <v>1608</v>
      </c>
    </row>
    <row r="35" spans="2:4" s="882" customFormat="1" ht="20.100000000000001" customHeight="1">
      <c r="D35" s="882" t="s">
        <v>1609</v>
      </c>
    </row>
    <row r="36" spans="2:4" s="882" customFormat="1" ht="20.100000000000001" customHeight="1">
      <c r="D36" s="882" t="s">
        <v>1610</v>
      </c>
    </row>
    <row r="37" spans="2:4" s="882" customFormat="1" ht="20.100000000000001" customHeight="1">
      <c r="D37" s="882" t="s">
        <v>1611</v>
      </c>
    </row>
    <row r="38" spans="2:4" s="882" customFormat="1" ht="20.100000000000001" customHeight="1"/>
    <row r="39" spans="2:4" s="882" customFormat="1" ht="20.100000000000001" customHeight="1">
      <c r="C39" s="882" t="s">
        <v>1612</v>
      </c>
    </row>
    <row r="40" spans="2:4" s="882" customFormat="1" ht="20.100000000000001" customHeight="1"/>
    <row r="84" spans="43:43" ht="20.100000000000001" customHeight="1">
      <c r="AQ84" s="881" t="b">
        <v>0</v>
      </c>
    </row>
  </sheetData>
  <mergeCells count="10">
    <mergeCell ref="F27:T27"/>
    <mergeCell ref="F29:H29"/>
    <mergeCell ref="I29:Q29"/>
    <mergeCell ref="R29:T29"/>
    <mergeCell ref="A1:B1"/>
    <mergeCell ref="B11:F11"/>
    <mergeCell ref="Q15:X15"/>
    <mergeCell ref="Q16:X16"/>
    <mergeCell ref="Q17:W17"/>
    <mergeCell ref="Q7:W7"/>
  </mergeCells>
  <phoneticPr fontId="14"/>
  <dataValidations count="1">
    <dataValidation type="list" allowBlank="1" showInputMessage="1" showErrorMessage="1" sqref="WVJ98305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formula1>$Z$10:$Z$11</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8641" r:id="rId4" name="Check Box 1">
              <controlPr defaultSize="0" autoFill="0" autoLine="0" autoPict="0">
                <anchor moveWithCells="1" sizeWithCells="1">
                  <from>
                    <xdr:col>2</xdr:col>
                    <xdr:colOff>68580</xdr:colOff>
                    <xdr:row>34</xdr:row>
                    <xdr:rowOff>68580</xdr:rowOff>
                  </from>
                  <to>
                    <xdr:col>2</xdr:col>
                    <xdr:colOff>259080</xdr:colOff>
                    <xdr:row>34</xdr:row>
                    <xdr:rowOff>259080</xdr:rowOff>
                  </to>
                </anchor>
              </controlPr>
            </control>
          </mc:Choice>
        </mc:AlternateContent>
        <mc:AlternateContent xmlns:mc="http://schemas.openxmlformats.org/markup-compatibility/2006">
          <mc:Choice Requires="x14">
            <control shapeId="1008642" r:id="rId5" name="Check Box 2">
              <controlPr defaultSize="0" autoFill="0" autoLine="0" autoPict="0">
                <anchor moveWithCells="1" sizeWithCells="1">
                  <from>
                    <xdr:col>2</xdr:col>
                    <xdr:colOff>68580</xdr:colOff>
                    <xdr:row>35</xdr:row>
                    <xdr:rowOff>68580</xdr:rowOff>
                  </from>
                  <to>
                    <xdr:col>2</xdr:col>
                    <xdr:colOff>259080</xdr:colOff>
                    <xdr:row>35</xdr:row>
                    <xdr:rowOff>259080</xdr:rowOff>
                  </to>
                </anchor>
              </controlPr>
            </control>
          </mc:Choice>
        </mc:AlternateContent>
        <mc:AlternateContent xmlns:mc="http://schemas.openxmlformats.org/markup-compatibility/2006">
          <mc:Choice Requires="x14">
            <control shapeId="1008643" r:id="rId6" name="Check Box 3">
              <controlPr defaultSize="0" autoFill="0" autoLine="0" autoPict="0">
                <anchor moveWithCells="1" sizeWithCells="1">
                  <from>
                    <xdr:col>2</xdr:col>
                    <xdr:colOff>68580</xdr:colOff>
                    <xdr:row>36</xdr:row>
                    <xdr:rowOff>68580</xdr:rowOff>
                  </from>
                  <to>
                    <xdr:col>2</xdr:col>
                    <xdr:colOff>259080</xdr:colOff>
                    <xdr:row>36</xdr:row>
                    <xdr:rowOff>259080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95" zoomScaleSheetLayoutView="100" workbookViewId="0">
      <selection activeCell="P21" sqref="P21"/>
    </sheetView>
  </sheetViews>
  <sheetFormatPr defaultRowHeight="13.2"/>
  <cols>
    <col min="1" max="1" width="5.88671875" style="37" customWidth="1"/>
    <col min="2" max="3" width="10.88671875" style="37"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6" width="6.88671875" style="37" bestFit="1" customWidth="1"/>
    <col min="17" max="17" width="6.88671875" style="37" customWidth="1"/>
    <col min="18" max="18" width="5.88671875" style="37" customWidth="1"/>
    <col min="19" max="257" width="8.88671875" style="37"/>
    <col min="258" max="258" width="12.44140625" style="37" customWidth="1"/>
    <col min="259" max="260" width="6.88671875" style="37" bestFit="1" customWidth="1"/>
    <col min="261" max="261" width="6.88671875" style="37" customWidth="1"/>
    <col min="262" max="262" width="12.44140625" style="37" customWidth="1"/>
    <col min="263" max="264" width="6.88671875" style="37" bestFit="1" customWidth="1"/>
    <col min="265" max="265" width="6.88671875" style="37" customWidth="1"/>
    <col min="266" max="266" width="12.44140625" style="37" customWidth="1"/>
    <col min="267" max="268" width="6.88671875" style="37" bestFit="1" customWidth="1"/>
    <col min="269" max="269" width="6.88671875" style="37" customWidth="1"/>
    <col min="270" max="270" width="12.44140625" style="37" customWidth="1"/>
    <col min="271" max="272" width="6.88671875" style="37" bestFit="1" customWidth="1"/>
    <col min="273" max="273" width="6.88671875" style="37" customWidth="1"/>
    <col min="274" max="513" width="8.88671875" style="37"/>
    <col min="514" max="514" width="12.44140625" style="37" customWidth="1"/>
    <col min="515" max="516" width="6.88671875" style="37" bestFit="1" customWidth="1"/>
    <col min="517" max="517" width="6.88671875" style="37" customWidth="1"/>
    <col min="518" max="518" width="12.44140625" style="37" customWidth="1"/>
    <col min="519" max="520" width="6.88671875" style="37" bestFit="1" customWidth="1"/>
    <col min="521" max="521" width="6.88671875" style="37" customWidth="1"/>
    <col min="522" max="522" width="12.44140625" style="37" customWidth="1"/>
    <col min="523" max="524" width="6.88671875" style="37" bestFit="1" customWidth="1"/>
    <col min="525" max="525" width="6.88671875" style="37" customWidth="1"/>
    <col min="526" max="526" width="12.44140625" style="37" customWidth="1"/>
    <col min="527" max="528" width="6.88671875" style="37" bestFit="1" customWidth="1"/>
    <col min="529" max="529" width="6.88671875" style="37" customWidth="1"/>
    <col min="530" max="769" width="8.88671875" style="37"/>
    <col min="770" max="770" width="12.44140625" style="37" customWidth="1"/>
    <col min="771" max="772" width="6.88671875" style="37" bestFit="1" customWidth="1"/>
    <col min="773" max="773" width="6.88671875" style="37" customWidth="1"/>
    <col min="774" max="774" width="12.44140625" style="37" customWidth="1"/>
    <col min="775" max="776" width="6.88671875" style="37" bestFit="1" customWidth="1"/>
    <col min="777" max="777" width="6.88671875" style="37" customWidth="1"/>
    <col min="778" max="778" width="12.44140625" style="37" customWidth="1"/>
    <col min="779" max="780" width="6.88671875" style="37" bestFit="1" customWidth="1"/>
    <col min="781" max="781" width="6.88671875" style="37" customWidth="1"/>
    <col min="782" max="782" width="12.44140625" style="37" customWidth="1"/>
    <col min="783" max="784" width="6.88671875" style="37" bestFit="1" customWidth="1"/>
    <col min="785" max="785" width="6.88671875" style="37" customWidth="1"/>
    <col min="786" max="1025" width="8.88671875" style="37"/>
    <col min="1026" max="1026" width="12.44140625" style="37" customWidth="1"/>
    <col min="1027" max="1028" width="6.88671875" style="37" bestFit="1" customWidth="1"/>
    <col min="1029" max="1029" width="6.88671875" style="37" customWidth="1"/>
    <col min="1030" max="1030" width="12.44140625" style="37" customWidth="1"/>
    <col min="1031" max="1032" width="6.88671875" style="37" bestFit="1" customWidth="1"/>
    <col min="1033" max="1033" width="6.88671875" style="37" customWidth="1"/>
    <col min="1034" max="1034" width="12.44140625" style="37" customWidth="1"/>
    <col min="1035" max="1036" width="6.88671875" style="37" bestFit="1" customWidth="1"/>
    <col min="1037" max="1037" width="6.88671875" style="37" customWidth="1"/>
    <col min="1038" max="1038" width="12.44140625" style="37" customWidth="1"/>
    <col min="1039" max="1040" width="6.88671875" style="37" bestFit="1" customWidth="1"/>
    <col min="1041" max="1041" width="6.88671875" style="37" customWidth="1"/>
    <col min="1042" max="1281" width="8.88671875" style="37"/>
    <col min="1282" max="1282" width="12.44140625" style="37" customWidth="1"/>
    <col min="1283" max="1284" width="6.88671875" style="37" bestFit="1" customWidth="1"/>
    <col min="1285" max="1285" width="6.88671875" style="37" customWidth="1"/>
    <col min="1286" max="1286" width="12.44140625" style="37" customWidth="1"/>
    <col min="1287" max="1288" width="6.88671875" style="37" bestFit="1" customWidth="1"/>
    <col min="1289" max="1289" width="6.88671875" style="37" customWidth="1"/>
    <col min="1290" max="1290" width="12.44140625" style="37" customWidth="1"/>
    <col min="1291" max="1292" width="6.88671875" style="37" bestFit="1" customWidth="1"/>
    <col min="1293" max="1293" width="6.88671875" style="37" customWidth="1"/>
    <col min="1294" max="1294" width="12.44140625" style="37" customWidth="1"/>
    <col min="1295" max="1296" width="6.88671875" style="37" bestFit="1" customWidth="1"/>
    <col min="1297" max="1297" width="6.88671875" style="37" customWidth="1"/>
    <col min="1298" max="1537" width="8.88671875" style="37"/>
    <col min="1538" max="1538" width="12.44140625" style="37" customWidth="1"/>
    <col min="1539" max="1540" width="6.88671875" style="37" bestFit="1" customWidth="1"/>
    <col min="1541" max="1541" width="6.88671875" style="37" customWidth="1"/>
    <col min="1542" max="1542" width="12.44140625" style="37" customWidth="1"/>
    <col min="1543" max="1544" width="6.88671875" style="37" bestFit="1" customWidth="1"/>
    <col min="1545" max="1545" width="6.88671875" style="37" customWidth="1"/>
    <col min="1546" max="1546" width="12.44140625" style="37" customWidth="1"/>
    <col min="1547" max="1548" width="6.88671875" style="37" bestFit="1" customWidth="1"/>
    <col min="1549" max="1549" width="6.88671875" style="37" customWidth="1"/>
    <col min="1550" max="1550" width="12.44140625" style="37" customWidth="1"/>
    <col min="1551" max="1552" width="6.88671875" style="37" bestFit="1" customWidth="1"/>
    <col min="1553" max="1553" width="6.88671875" style="37" customWidth="1"/>
    <col min="1554" max="1793" width="8.88671875" style="37"/>
    <col min="1794" max="1794" width="12.44140625" style="37" customWidth="1"/>
    <col min="1795" max="1796" width="6.88671875" style="37" bestFit="1" customWidth="1"/>
    <col min="1797" max="1797" width="6.88671875" style="37" customWidth="1"/>
    <col min="1798" max="1798" width="12.44140625" style="37" customWidth="1"/>
    <col min="1799" max="1800" width="6.88671875" style="37" bestFit="1" customWidth="1"/>
    <col min="1801" max="1801" width="6.88671875" style="37" customWidth="1"/>
    <col min="1802" max="1802" width="12.44140625" style="37" customWidth="1"/>
    <col min="1803" max="1804" width="6.88671875" style="37" bestFit="1" customWidth="1"/>
    <col min="1805" max="1805" width="6.88671875" style="37" customWidth="1"/>
    <col min="1806" max="1806" width="12.44140625" style="37" customWidth="1"/>
    <col min="1807" max="1808" width="6.88671875" style="37" bestFit="1" customWidth="1"/>
    <col min="1809" max="1809" width="6.88671875" style="37" customWidth="1"/>
    <col min="1810" max="2049" width="8.88671875" style="37"/>
    <col min="2050" max="2050" width="12.44140625" style="37" customWidth="1"/>
    <col min="2051" max="2052" width="6.88671875" style="37" bestFit="1" customWidth="1"/>
    <col min="2053" max="2053" width="6.88671875" style="37" customWidth="1"/>
    <col min="2054" max="2054" width="12.44140625" style="37" customWidth="1"/>
    <col min="2055" max="2056" width="6.88671875" style="37" bestFit="1" customWidth="1"/>
    <col min="2057" max="2057" width="6.88671875" style="37" customWidth="1"/>
    <col min="2058" max="2058" width="12.44140625" style="37" customWidth="1"/>
    <col min="2059" max="2060" width="6.88671875" style="37" bestFit="1" customWidth="1"/>
    <col min="2061" max="2061" width="6.88671875" style="37" customWidth="1"/>
    <col min="2062" max="2062" width="12.44140625" style="37" customWidth="1"/>
    <col min="2063" max="2064" width="6.88671875" style="37" bestFit="1" customWidth="1"/>
    <col min="2065" max="2065" width="6.88671875" style="37" customWidth="1"/>
    <col min="2066" max="2305" width="8.88671875" style="37"/>
    <col min="2306" max="2306" width="12.44140625" style="37" customWidth="1"/>
    <col min="2307" max="2308" width="6.88671875" style="37" bestFit="1" customWidth="1"/>
    <col min="2309" max="2309" width="6.88671875" style="37" customWidth="1"/>
    <col min="2310" max="2310" width="12.44140625" style="37" customWidth="1"/>
    <col min="2311" max="2312" width="6.88671875" style="37" bestFit="1" customWidth="1"/>
    <col min="2313" max="2313" width="6.88671875" style="37" customWidth="1"/>
    <col min="2314" max="2314" width="12.44140625" style="37" customWidth="1"/>
    <col min="2315" max="2316" width="6.88671875" style="37" bestFit="1" customWidth="1"/>
    <col min="2317" max="2317" width="6.88671875" style="37" customWidth="1"/>
    <col min="2318" max="2318" width="12.44140625" style="37" customWidth="1"/>
    <col min="2319" max="2320" width="6.88671875" style="37" bestFit="1" customWidth="1"/>
    <col min="2321" max="2321" width="6.88671875" style="37" customWidth="1"/>
    <col min="2322" max="2561" width="8.88671875" style="37"/>
    <col min="2562" max="2562" width="12.44140625" style="37" customWidth="1"/>
    <col min="2563" max="2564" width="6.88671875" style="37" bestFit="1" customWidth="1"/>
    <col min="2565" max="2565" width="6.88671875" style="37" customWidth="1"/>
    <col min="2566" max="2566" width="12.44140625" style="37" customWidth="1"/>
    <col min="2567" max="2568" width="6.88671875" style="37" bestFit="1" customWidth="1"/>
    <col min="2569" max="2569" width="6.88671875" style="37" customWidth="1"/>
    <col min="2570" max="2570" width="12.44140625" style="37" customWidth="1"/>
    <col min="2571" max="2572" width="6.88671875" style="37" bestFit="1" customWidth="1"/>
    <col min="2573" max="2573" width="6.88671875" style="37" customWidth="1"/>
    <col min="2574" max="2574" width="12.44140625" style="37" customWidth="1"/>
    <col min="2575" max="2576" width="6.88671875" style="37" bestFit="1" customWidth="1"/>
    <col min="2577" max="2577" width="6.88671875" style="37" customWidth="1"/>
    <col min="2578" max="2817" width="8.88671875" style="37"/>
    <col min="2818" max="2818" width="12.44140625" style="37" customWidth="1"/>
    <col min="2819" max="2820" width="6.88671875" style="37" bestFit="1" customWidth="1"/>
    <col min="2821" max="2821" width="6.88671875" style="37" customWidth="1"/>
    <col min="2822" max="2822" width="12.44140625" style="37" customWidth="1"/>
    <col min="2823" max="2824" width="6.88671875" style="37" bestFit="1" customWidth="1"/>
    <col min="2825" max="2825" width="6.88671875" style="37" customWidth="1"/>
    <col min="2826" max="2826" width="12.44140625" style="37" customWidth="1"/>
    <col min="2827" max="2828" width="6.88671875" style="37" bestFit="1" customWidth="1"/>
    <col min="2829" max="2829" width="6.88671875" style="37" customWidth="1"/>
    <col min="2830" max="2830" width="12.44140625" style="37" customWidth="1"/>
    <col min="2831" max="2832" width="6.88671875" style="37" bestFit="1" customWidth="1"/>
    <col min="2833" max="2833" width="6.88671875" style="37" customWidth="1"/>
    <col min="2834" max="3073" width="8.88671875" style="37"/>
    <col min="3074" max="3074" width="12.44140625" style="37" customWidth="1"/>
    <col min="3075" max="3076" width="6.88671875" style="37" bestFit="1" customWidth="1"/>
    <col min="3077" max="3077" width="6.88671875" style="37" customWidth="1"/>
    <col min="3078" max="3078" width="12.44140625" style="37" customWidth="1"/>
    <col min="3079" max="3080" width="6.88671875" style="37" bestFit="1" customWidth="1"/>
    <col min="3081" max="3081" width="6.88671875" style="37" customWidth="1"/>
    <col min="3082" max="3082" width="12.44140625" style="37" customWidth="1"/>
    <col min="3083" max="3084" width="6.88671875" style="37" bestFit="1" customWidth="1"/>
    <col min="3085" max="3085" width="6.88671875" style="37" customWidth="1"/>
    <col min="3086" max="3086" width="12.44140625" style="37" customWidth="1"/>
    <col min="3087" max="3088" width="6.88671875" style="37" bestFit="1" customWidth="1"/>
    <col min="3089" max="3089" width="6.88671875" style="37" customWidth="1"/>
    <col min="3090" max="3329" width="8.88671875" style="37"/>
    <col min="3330" max="3330" width="12.44140625" style="37" customWidth="1"/>
    <col min="3331" max="3332" width="6.88671875" style="37" bestFit="1" customWidth="1"/>
    <col min="3333" max="3333" width="6.88671875" style="37" customWidth="1"/>
    <col min="3334" max="3334" width="12.44140625" style="37" customWidth="1"/>
    <col min="3335" max="3336" width="6.88671875" style="37" bestFit="1" customWidth="1"/>
    <col min="3337" max="3337" width="6.88671875" style="37" customWidth="1"/>
    <col min="3338" max="3338" width="12.44140625" style="37" customWidth="1"/>
    <col min="3339" max="3340" width="6.88671875" style="37" bestFit="1" customWidth="1"/>
    <col min="3341" max="3341" width="6.88671875" style="37" customWidth="1"/>
    <col min="3342" max="3342" width="12.44140625" style="37" customWidth="1"/>
    <col min="3343" max="3344" width="6.88671875" style="37" bestFit="1" customWidth="1"/>
    <col min="3345" max="3345" width="6.88671875" style="37" customWidth="1"/>
    <col min="3346" max="3585" width="8.88671875" style="37"/>
    <col min="3586" max="3586" width="12.44140625" style="37" customWidth="1"/>
    <col min="3587" max="3588" width="6.88671875" style="37" bestFit="1" customWidth="1"/>
    <col min="3589" max="3589" width="6.88671875" style="37" customWidth="1"/>
    <col min="3590" max="3590" width="12.44140625" style="37" customWidth="1"/>
    <col min="3591" max="3592" width="6.88671875" style="37" bestFit="1" customWidth="1"/>
    <col min="3593" max="3593" width="6.88671875" style="37" customWidth="1"/>
    <col min="3594" max="3594" width="12.44140625" style="37" customWidth="1"/>
    <col min="3595" max="3596" width="6.88671875" style="37" bestFit="1" customWidth="1"/>
    <col min="3597" max="3597" width="6.88671875" style="37" customWidth="1"/>
    <col min="3598" max="3598" width="12.44140625" style="37" customWidth="1"/>
    <col min="3599" max="3600" width="6.88671875" style="37" bestFit="1" customWidth="1"/>
    <col min="3601" max="3601" width="6.88671875" style="37" customWidth="1"/>
    <col min="3602" max="3841" width="8.88671875" style="37"/>
    <col min="3842" max="3842" width="12.44140625" style="37" customWidth="1"/>
    <col min="3843" max="3844" width="6.88671875" style="37" bestFit="1" customWidth="1"/>
    <col min="3845" max="3845" width="6.88671875" style="37" customWidth="1"/>
    <col min="3846" max="3846" width="12.44140625" style="37" customWidth="1"/>
    <col min="3847" max="3848" width="6.88671875" style="37" bestFit="1" customWidth="1"/>
    <col min="3849" max="3849" width="6.88671875" style="37" customWidth="1"/>
    <col min="3850" max="3850" width="12.44140625" style="37" customWidth="1"/>
    <col min="3851" max="3852" width="6.88671875" style="37" bestFit="1" customWidth="1"/>
    <col min="3853" max="3853" width="6.88671875" style="37" customWidth="1"/>
    <col min="3854" max="3854" width="12.44140625" style="37" customWidth="1"/>
    <col min="3855" max="3856" width="6.88671875" style="37" bestFit="1" customWidth="1"/>
    <col min="3857" max="3857" width="6.88671875" style="37" customWidth="1"/>
    <col min="3858" max="4097" width="8.88671875" style="37"/>
    <col min="4098" max="4098" width="12.44140625" style="37" customWidth="1"/>
    <col min="4099" max="4100" width="6.88671875" style="37" bestFit="1" customWidth="1"/>
    <col min="4101" max="4101" width="6.88671875" style="37" customWidth="1"/>
    <col min="4102" max="4102" width="12.44140625" style="37" customWidth="1"/>
    <col min="4103" max="4104" width="6.88671875" style="37" bestFit="1" customWidth="1"/>
    <col min="4105" max="4105" width="6.88671875" style="37" customWidth="1"/>
    <col min="4106" max="4106" width="12.44140625" style="37" customWidth="1"/>
    <col min="4107" max="4108" width="6.88671875" style="37" bestFit="1" customWidth="1"/>
    <col min="4109" max="4109" width="6.88671875" style="37" customWidth="1"/>
    <col min="4110" max="4110" width="12.44140625" style="37" customWidth="1"/>
    <col min="4111" max="4112" width="6.88671875" style="37" bestFit="1" customWidth="1"/>
    <col min="4113" max="4113" width="6.88671875" style="37" customWidth="1"/>
    <col min="4114" max="4353" width="8.88671875" style="37"/>
    <col min="4354" max="4354" width="12.44140625" style="37" customWidth="1"/>
    <col min="4355" max="4356" width="6.88671875" style="37" bestFit="1" customWidth="1"/>
    <col min="4357" max="4357" width="6.88671875" style="37" customWidth="1"/>
    <col min="4358" max="4358" width="12.44140625" style="37" customWidth="1"/>
    <col min="4359" max="4360" width="6.88671875" style="37" bestFit="1" customWidth="1"/>
    <col min="4361" max="4361" width="6.88671875" style="37" customWidth="1"/>
    <col min="4362" max="4362" width="12.44140625" style="37" customWidth="1"/>
    <col min="4363" max="4364" width="6.88671875" style="37" bestFit="1" customWidth="1"/>
    <col min="4365" max="4365" width="6.88671875" style="37" customWidth="1"/>
    <col min="4366" max="4366" width="12.44140625" style="37" customWidth="1"/>
    <col min="4367" max="4368" width="6.88671875" style="37" bestFit="1" customWidth="1"/>
    <col min="4369" max="4369" width="6.88671875" style="37" customWidth="1"/>
    <col min="4370" max="4609" width="8.88671875" style="37"/>
    <col min="4610" max="4610" width="12.44140625" style="37" customWidth="1"/>
    <col min="4611" max="4612" width="6.88671875" style="37" bestFit="1" customWidth="1"/>
    <col min="4613" max="4613" width="6.88671875" style="37" customWidth="1"/>
    <col min="4614" max="4614" width="12.44140625" style="37" customWidth="1"/>
    <col min="4615" max="4616" width="6.88671875" style="37" bestFit="1" customWidth="1"/>
    <col min="4617" max="4617" width="6.88671875" style="37" customWidth="1"/>
    <col min="4618" max="4618" width="12.44140625" style="37" customWidth="1"/>
    <col min="4619" max="4620" width="6.88671875" style="37" bestFit="1" customWidth="1"/>
    <col min="4621" max="4621" width="6.88671875" style="37" customWidth="1"/>
    <col min="4622" max="4622" width="12.44140625" style="37" customWidth="1"/>
    <col min="4623" max="4624" width="6.88671875" style="37" bestFit="1" customWidth="1"/>
    <col min="4625" max="4625" width="6.88671875" style="37" customWidth="1"/>
    <col min="4626" max="4865" width="8.88671875" style="37"/>
    <col min="4866" max="4866" width="12.44140625" style="37" customWidth="1"/>
    <col min="4867" max="4868" width="6.88671875" style="37" bestFit="1" customWidth="1"/>
    <col min="4869" max="4869" width="6.88671875" style="37" customWidth="1"/>
    <col min="4870" max="4870" width="12.44140625" style="37" customWidth="1"/>
    <col min="4871" max="4872" width="6.88671875" style="37" bestFit="1" customWidth="1"/>
    <col min="4873" max="4873" width="6.88671875" style="37" customWidth="1"/>
    <col min="4874" max="4874" width="12.44140625" style="37" customWidth="1"/>
    <col min="4875" max="4876" width="6.88671875" style="37" bestFit="1" customWidth="1"/>
    <col min="4877" max="4877" width="6.88671875" style="37" customWidth="1"/>
    <col min="4878" max="4878" width="12.44140625" style="37" customWidth="1"/>
    <col min="4879" max="4880" width="6.88671875" style="37" bestFit="1" customWidth="1"/>
    <col min="4881" max="4881" width="6.88671875" style="37" customWidth="1"/>
    <col min="4882" max="5121" width="8.88671875" style="37"/>
    <col min="5122" max="5122" width="12.44140625" style="37" customWidth="1"/>
    <col min="5123" max="5124" width="6.88671875" style="37" bestFit="1" customWidth="1"/>
    <col min="5125" max="5125" width="6.88671875" style="37" customWidth="1"/>
    <col min="5126" max="5126" width="12.44140625" style="37" customWidth="1"/>
    <col min="5127" max="5128" width="6.88671875" style="37" bestFit="1" customWidth="1"/>
    <col min="5129" max="5129" width="6.88671875" style="37" customWidth="1"/>
    <col min="5130" max="5130" width="12.44140625" style="37" customWidth="1"/>
    <col min="5131" max="5132" width="6.88671875" style="37" bestFit="1" customWidth="1"/>
    <col min="5133" max="5133" width="6.88671875" style="37" customWidth="1"/>
    <col min="5134" max="5134" width="12.44140625" style="37" customWidth="1"/>
    <col min="5135" max="5136" width="6.88671875" style="37" bestFit="1" customWidth="1"/>
    <col min="5137" max="5137" width="6.88671875" style="37" customWidth="1"/>
    <col min="5138" max="5377" width="8.88671875" style="37"/>
    <col min="5378" max="5378" width="12.44140625" style="37" customWidth="1"/>
    <col min="5379" max="5380" width="6.88671875" style="37" bestFit="1" customWidth="1"/>
    <col min="5381" max="5381" width="6.88671875" style="37" customWidth="1"/>
    <col min="5382" max="5382" width="12.44140625" style="37" customWidth="1"/>
    <col min="5383" max="5384" width="6.88671875" style="37" bestFit="1" customWidth="1"/>
    <col min="5385" max="5385" width="6.88671875" style="37" customWidth="1"/>
    <col min="5386" max="5386" width="12.44140625" style="37" customWidth="1"/>
    <col min="5387" max="5388" width="6.88671875" style="37" bestFit="1" customWidth="1"/>
    <col min="5389" max="5389" width="6.88671875" style="37" customWidth="1"/>
    <col min="5390" max="5390" width="12.44140625" style="37" customWidth="1"/>
    <col min="5391" max="5392" width="6.88671875" style="37" bestFit="1" customWidth="1"/>
    <col min="5393" max="5393" width="6.88671875" style="37" customWidth="1"/>
    <col min="5394" max="5633" width="8.88671875" style="37"/>
    <col min="5634" max="5634" width="12.44140625" style="37" customWidth="1"/>
    <col min="5635" max="5636" width="6.88671875" style="37" bestFit="1" customWidth="1"/>
    <col min="5637" max="5637" width="6.88671875" style="37" customWidth="1"/>
    <col min="5638" max="5638" width="12.44140625" style="37" customWidth="1"/>
    <col min="5639" max="5640" width="6.88671875" style="37" bestFit="1" customWidth="1"/>
    <col min="5641" max="5641" width="6.88671875" style="37" customWidth="1"/>
    <col min="5642" max="5642" width="12.44140625" style="37" customWidth="1"/>
    <col min="5643" max="5644" width="6.88671875" style="37" bestFit="1" customWidth="1"/>
    <col min="5645" max="5645" width="6.88671875" style="37" customWidth="1"/>
    <col min="5646" max="5646" width="12.44140625" style="37" customWidth="1"/>
    <col min="5647" max="5648" width="6.88671875" style="37" bestFit="1" customWidth="1"/>
    <col min="5649" max="5649" width="6.88671875" style="37" customWidth="1"/>
    <col min="5650" max="5889" width="8.88671875" style="37"/>
    <col min="5890" max="5890" width="12.44140625" style="37" customWidth="1"/>
    <col min="5891" max="5892" width="6.88671875" style="37" bestFit="1" customWidth="1"/>
    <col min="5893" max="5893" width="6.88671875" style="37" customWidth="1"/>
    <col min="5894" max="5894" width="12.44140625" style="37" customWidth="1"/>
    <col min="5895" max="5896" width="6.88671875" style="37" bestFit="1" customWidth="1"/>
    <col min="5897" max="5897" width="6.88671875" style="37" customWidth="1"/>
    <col min="5898" max="5898" width="12.44140625" style="37" customWidth="1"/>
    <col min="5899" max="5900" width="6.88671875" style="37" bestFit="1" customWidth="1"/>
    <col min="5901" max="5901" width="6.88671875" style="37" customWidth="1"/>
    <col min="5902" max="5902" width="12.44140625" style="37" customWidth="1"/>
    <col min="5903" max="5904" width="6.88671875" style="37" bestFit="1" customWidth="1"/>
    <col min="5905" max="5905" width="6.88671875" style="37" customWidth="1"/>
    <col min="5906" max="6145" width="8.88671875" style="37"/>
    <col min="6146" max="6146" width="12.44140625" style="37" customWidth="1"/>
    <col min="6147" max="6148" width="6.88671875" style="37" bestFit="1" customWidth="1"/>
    <col min="6149" max="6149" width="6.88671875" style="37" customWidth="1"/>
    <col min="6150" max="6150" width="12.44140625" style="37" customWidth="1"/>
    <col min="6151" max="6152" width="6.88671875" style="37" bestFit="1" customWidth="1"/>
    <col min="6153" max="6153" width="6.88671875" style="37" customWidth="1"/>
    <col min="6154" max="6154" width="12.44140625" style="37" customWidth="1"/>
    <col min="6155" max="6156" width="6.88671875" style="37" bestFit="1" customWidth="1"/>
    <col min="6157" max="6157" width="6.88671875" style="37" customWidth="1"/>
    <col min="6158" max="6158" width="12.44140625" style="37" customWidth="1"/>
    <col min="6159" max="6160" width="6.88671875" style="37" bestFit="1" customWidth="1"/>
    <col min="6161" max="6161" width="6.88671875" style="37" customWidth="1"/>
    <col min="6162" max="6401" width="8.88671875" style="37"/>
    <col min="6402" max="6402" width="12.44140625" style="37" customWidth="1"/>
    <col min="6403" max="6404" width="6.88671875" style="37" bestFit="1" customWidth="1"/>
    <col min="6405" max="6405" width="6.88671875" style="37" customWidth="1"/>
    <col min="6406" max="6406" width="12.44140625" style="37" customWidth="1"/>
    <col min="6407" max="6408" width="6.88671875" style="37" bestFit="1" customWidth="1"/>
    <col min="6409" max="6409" width="6.88671875" style="37" customWidth="1"/>
    <col min="6410" max="6410" width="12.44140625" style="37" customWidth="1"/>
    <col min="6411" max="6412" width="6.88671875" style="37" bestFit="1" customWidth="1"/>
    <col min="6413" max="6413" width="6.88671875" style="37" customWidth="1"/>
    <col min="6414" max="6414" width="12.44140625" style="37" customWidth="1"/>
    <col min="6415" max="6416" width="6.88671875" style="37" bestFit="1" customWidth="1"/>
    <col min="6417" max="6417" width="6.88671875" style="37" customWidth="1"/>
    <col min="6418" max="6657" width="8.88671875" style="37"/>
    <col min="6658" max="6658" width="12.44140625" style="37" customWidth="1"/>
    <col min="6659" max="6660" width="6.88671875" style="37" bestFit="1" customWidth="1"/>
    <col min="6661" max="6661" width="6.88671875" style="37" customWidth="1"/>
    <col min="6662" max="6662" width="12.44140625" style="37" customWidth="1"/>
    <col min="6663" max="6664" width="6.88671875" style="37" bestFit="1" customWidth="1"/>
    <col min="6665" max="6665" width="6.88671875" style="37" customWidth="1"/>
    <col min="6666" max="6666" width="12.44140625" style="37" customWidth="1"/>
    <col min="6667" max="6668" width="6.88671875" style="37" bestFit="1" customWidth="1"/>
    <col min="6669" max="6669" width="6.88671875" style="37" customWidth="1"/>
    <col min="6670" max="6670" width="12.44140625" style="37" customWidth="1"/>
    <col min="6671" max="6672" width="6.88671875" style="37" bestFit="1" customWidth="1"/>
    <col min="6673" max="6673" width="6.88671875" style="37" customWidth="1"/>
    <col min="6674" max="6913" width="8.88671875" style="37"/>
    <col min="6914" max="6914" width="12.44140625" style="37" customWidth="1"/>
    <col min="6915" max="6916" width="6.88671875" style="37" bestFit="1" customWidth="1"/>
    <col min="6917" max="6917" width="6.88671875" style="37" customWidth="1"/>
    <col min="6918" max="6918" width="12.44140625" style="37" customWidth="1"/>
    <col min="6919" max="6920" width="6.88671875" style="37" bestFit="1" customWidth="1"/>
    <col min="6921" max="6921" width="6.88671875" style="37" customWidth="1"/>
    <col min="6922" max="6922" width="12.44140625" style="37" customWidth="1"/>
    <col min="6923" max="6924" width="6.88671875" style="37" bestFit="1" customWidth="1"/>
    <col min="6925" max="6925" width="6.88671875" style="37" customWidth="1"/>
    <col min="6926" max="6926" width="12.44140625" style="37" customWidth="1"/>
    <col min="6927" max="6928" width="6.88671875" style="37" bestFit="1" customWidth="1"/>
    <col min="6929" max="6929" width="6.88671875" style="37" customWidth="1"/>
    <col min="6930" max="7169" width="8.88671875" style="37"/>
    <col min="7170" max="7170" width="12.44140625" style="37" customWidth="1"/>
    <col min="7171" max="7172" width="6.88671875" style="37" bestFit="1" customWidth="1"/>
    <col min="7173" max="7173" width="6.88671875" style="37" customWidth="1"/>
    <col min="7174" max="7174" width="12.44140625" style="37" customWidth="1"/>
    <col min="7175" max="7176" width="6.88671875" style="37" bestFit="1" customWidth="1"/>
    <col min="7177" max="7177" width="6.88671875" style="37" customWidth="1"/>
    <col min="7178" max="7178" width="12.44140625" style="37" customWidth="1"/>
    <col min="7179" max="7180" width="6.88671875" style="37" bestFit="1" customWidth="1"/>
    <col min="7181" max="7181" width="6.88671875" style="37" customWidth="1"/>
    <col min="7182" max="7182" width="12.44140625" style="37" customWidth="1"/>
    <col min="7183" max="7184" width="6.88671875" style="37" bestFit="1" customWidth="1"/>
    <col min="7185" max="7185" width="6.88671875" style="37" customWidth="1"/>
    <col min="7186" max="7425" width="8.88671875" style="37"/>
    <col min="7426" max="7426" width="12.44140625" style="37" customWidth="1"/>
    <col min="7427" max="7428" width="6.88671875" style="37" bestFit="1" customWidth="1"/>
    <col min="7429" max="7429" width="6.88671875" style="37" customWidth="1"/>
    <col min="7430" max="7430" width="12.44140625" style="37" customWidth="1"/>
    <col min="7431" max="7432" width="6.88671875" style="37" bestFit="1" customWidth="1"/>
    <col min="7433" max="7433" width="6.88671875" style="37" customWidth="1"/>
    <col min="7434" max="7434" width="12.44140625" style="37" customWidth="1"/>
    <col min="7435" max="7436" width="6.88671875" style="37" bestFit="1" customWidth="1"/>
    <col min="7437" max="7437" width="6.88671875" style="37" customWidth="1"/>
    <col min="7438" max="7438" width="12.44140625" style="37" customWidth="1"/>
    <col min="7439" max="7440" width="6.88671875" style="37" bestFit="1" customWidth="1"/>
    <col min="7441" max="7441" width="6.88671875" style="37" customWidth="1"/>
    <col min="7442" max="7681" width="8.88671875" style="37"/>
    <col min="7682" max="7682" width="12.44140625" style="37" customWidth="1"/>
    <col min="7683" max="7684" width="6.88671875" style="37" bestFit="1" customWidth="1"/>
    <col min="7685" max="7685" width="6.88671875" style="37" customWidth="1"/>
    <col min="7686" max="7686" width="12.44140625" style="37" customWidth="1"/>
    <col min="7687" max="7688" width="6.88671875" style="37" bestFit="1" customWidth="1"/>
    <col min="7689" max="7689" width="6.88671875" style="37" customWidth="1"/>
    <col min="7690" max="7690" width="12.44140625" style="37" customWidth="1"/>
    <col min="7691" max="7692" width="6.88671875" style="37" bestFit="1" customWidth="1"/>
    <col min="7693" max="7693" width="6.88671875" style="37" customWidth="1"/>
    <col min="7694" max="7694" width="12.44140625" style="37" customWidth="1"/>
    <col min="7695" max="7696" width="6.88671875" style="37" bestFit="1" customWidth="1"/>
    <col min="7697" max="7697" width="6.88671875" style="37" customWidth="1"/>
    <col min="7698" max="7937" width="8.88671875" style="37"/>
    <col min="7938" max="7938" width="12.44140625" style="37" customWidth="1"/>
    <col min="7939" max="7940" width="6.88671875" style="37" bestFit="1" customWidth="1"/>
    <col min="7941" max="7941" width="6.88671875" style="37" customWidth="1"/>
    <col min="7942" max="7942" width="12.44140625" style="37" customWidth="1"/>
    <col min="7943" max="7944" width="6.88671875" style="37" bestFit="1" customWidth="1"/>
    <col min="7945" max="7945" width="6.88671875" style="37" customWidth="1"/>
    <col min="7946" max="7946" width="12.44140625" style="37" customWidth="1"/>
    <col min="7947" max="7948" width="6.88671875" style="37" bestFit="1" customWidth="1"/>
    <col min="7949" max="7949" width="6.88671875" style="37" customWidth="1"/>
    <col min="7950" max="7950" width="12.44140625" style="37" customWidth="1"/>
    <col min="7951" max="7952" width="6.88671875" style="37" bestFit="1" customWidth="1"/>
    <col min="7953" max="7953" width="6.88671875" style="37" customWidth="1"/>
    <col min="7954" max="8193" width="8.88671875" style="37"/>
    <col min="8194" max="8194" width="12.44140625" style="37" customWidth="1"/>
    <col min="8195" max="8196" width="6.88671875" style="37" bestFit="1" customWidth="1"/>
    <col min="8197" max="8197" width="6.88671875" style="37" customWidth="1"/>
    <col min="8198" max="8198" width="12.44140625" style="37" customWidth="1"/>
    <col min="8199" max="8200" width="6.88671875" style="37" bestFit="1" customWidth="1"/>
    <col min="8201" max="8201" width="6.88671875" style="37" customWidth="1"/>
    <col min="8202" max="8202" width="12.44140625" style="37" customWidth="1"/>
    <col min="8203" max="8204" width="6.88671875" style="37" bestFit="1" customWidth="1"/>
    <col min="8205" max="8205" width="6.88671875" style="37" customWidth="1"/>
    <col min="8206" max="8206" width="12.44140625" style="37" customWidth="1"/>
    <col min="8207" max="8208" width="6.88671875" style="37" bestFit="1" customWidth="1"/>
    <col min="8209" max="8209" width="6.88671875" style="37" customWidth="1"/>
    <col min="8210" max="8449" width="8.88671875" style="37"/>
    <col min="8450" max="8450" width="12.44140625" style="37" customWidth="1"/>
    <col min="8451" max="8452" width="6.88671875" style="37" bestFit="1" customWidth="1"/>
    <col min="8453" max="8453" width="6.88671875" style="37" customWidth="1"/>
    <col min="8454" max="8454" width="12.44140625" style="37" customWidth="1"/>
    <col min="8455" max="8456" width="6.88671875" style="37" bestFit="1" customWidth="1"/>
    <col min="8457" max="8457" width="6.88671875" style="37" customWidth="1"/>
    <col min="8458" max="8458" width="12.44140625" style="37" customWidth="1"/>
    <col min="8459" max="8460" width="6.88671875" style="37" bestFit="1" customWidth="1"/>
    <col min="8461" max="8461" width="6.88671875" style="37" customWidth="1"/>
    <col min="8462" max="8462" width="12.44140625" style="37" customWidth="1"/>
    <col min="8463" max="8464" width="6.88671875" style="37" bestFit="1" customWidth="1"/>
    <col min="8465" max="8465" width="6.88671875" style="37" customWidth="1"/>
    <col min="8466" max="8705" width="8.88671875" style="37"/>
    <col min="8706" max="8706" width="12.44140625" style="37" customWidth="1"/>
    <col min="8707" max="8708" width="6.88671875" style="37" bestFit="1" customWidth="1"/>
    <col min="8709" max="8709" width="6.88671875" style="37" customWidth="1"/>
    <col min="8710" max="8710" width="12.44140625" style="37" customWidth="1"/>
    <col min="8711" max="8712" width="6.88671875" style="37" bestFit="1" customWidth="1"/>
    <col min="8713" max="8713" width="6.88671875" style="37" customWidth="1"/>
    <col min="8714" max="8714" width="12.44140625" style="37" customWidth="1"/>
    <col min="8715" max="8716" width="6.88671875" style="37" bestFit="1" customWidth="1"/>
    <col min="8717" max="8717" width="6.88671875" style="37" customWidth="1"/>
    <col min="8718" max="8718" width="12.44140625" style="37" customWidth="1"/>
    <col min="8719" max="8720" width="6.88671875" style="37" bestFit="1" customWidth="1"/>
    <col min="8721" max="8721" width="6.88671875" style="37" customWidth="1"/>
    <col min="8722" max="8961" width="8.88671875" style="37"/>
    <col min="8962" max="8962" width="12.44140625" style="37" customWidth="1"/>
    <col min="8963" max="8964" width="6.88671875" style="37" bestFit="1" customWidth="1"/>
    <col min="8965" max="8965" width="6.88671875" style="37" customWidth="1"/>
    <col min="8966" max="8966" width="12.44140625" style="37" customWidth="1"/>
    <col min="8967" max="8968" width="6.88671875" style="37" bestFit="1" customWidth="1"/>
    <col min="8969" max="8969" width="6.88671875" style="37" customWidth="1"/>
    <col min="8970" max="8970" width="12.44140625" style="37" customWidth="1"/>
    <col min="8971" max="8972" width="6.88671875" style="37" bestFit="1" customWidth="1"/>
    <col min="8973" max="8973" width="6.88671875" style="37" customWidth="1"/>
    <col min="8974" max="8974" width="12.44140625" style="37" customWidth="1"/>
    <col min="8975" max="8976" width="6.88671875" style="37" bestFit="1" customWidth="1"/>
    <col min="8977" max="8977" width="6.88671875" style="37" customWidth="1"/>
    <col min="8978" max="9217" width="8.88671875" style="37"/>
    <col min="9218" max="9218" width="12.44140625" style="37" customWidth="1"/>
    <col min="9219" max="9220" width="6.88671875" style="37" bestFit="1" customWidth="1"/>
    <col min="9221" max="9221" width="6.88671875" style="37" customWidth="1"/>
    <col min="9222" max="9222" width="12.44140625" style="37" customWidth="1"/>
    <col min="9223" max="9224" width="6.88671875" style="37" bestFit="1" customWidth="1"/>
    <col min="9225" max="9225" width="6.88671875" style="37" customWidth="1"/>
    <col min="9226" max="9226" width="12.44140625" style="37" customWidth="1"/>
    <col min="9227" max="9228" width="6.88671875" style="37" bestFit="1" customWidth="1"/>
    <col min="9229" max="9229" width="6.88671875" style="37" customWidth="1"/>
    <col min="9230" max="9230" width="12.44140625" style="37" customWidth="1"/>
    <col min="9231" max="9232" width="6.88671875" style="37" bestFit="1" customWidth="1"/>
    <col min="9233" max="9233" width="6.88671875" style="37" customWidth="1"/>
    <col min="9234" max="9473" width="8.88671875" style="37"/>
    <col min="9474" max="9474" width="12.44140625" style="37" customWidth="1"/>
    <col min="9475" max="9476" width="6.88671875" style="37" bestFit="1" customWidth="1"/>
    <col min="9477" max="9477" width="6.88671875" style="37" customWidth="1"/>
    <col min="9478" max="9478" width="12.44140625" style="37" customWidth="1"/>
    <col min="9479" max="9480" width="6.88671875" style="37" bestFit="1" customWidth="1"/>
    <col min="9481" max="9481" width="6.88671875" style="37" customWidth="1"/>
    <col min="9482" max="9482" width="12.44140625" style="37" customWidth="1"/>
    <col min="9483" max="9484" width="6.88671875" style="37" bestFit="1" customWidth="1"/>
    <col min="9485" max="9485" width="6.88671875" style="37" customWidth="1"/>
    <col min="9486" max="9486" width="12.44140625" style="37" customWidth="1"/>
    <col min="9487" max="9488" width="6.88671875" style="37" bestFit="1" customWidth="1"/>
    <col min="9489" max="9489" width="6.88671875" style="37" customWidth="1"/>
    <col min="9490" max="9729" width="8.88671875" style="37"/>
    <col min="9730" max="9730" width="12.44140625" style="37" customWidth="1"/>
    <col min="9731" max="9732" width="6.88671875" style="37" bestFit="1" customWidth="1"/>
    <col min="9733" max="9733" width="6.88671875" style="37" customWidth="1"/>
    <col min="9734" max="9734" width="12.44140625" style="37" customWidth="1"/>
    <col min="9735" max="9736" width="6.88671875" style="37" bestFit="1" customWidth="1"/>
    <col min="9737" max="9737" width="6.88671875" style="37" customWidth="1"/>
    <col min="9738" max="9738" width="12.44140625" style="37" customWidth="1"/>
    <col min="9739" max="9740" width="6.88671875" style="37" bestFit="1" customWidth="1"/>
    <col min="9741" max="9741" width="6.88671875" style="37" customWidth="1"/>
    <col min="9742" max="9742" width="12.44140625" style="37" customWidth="1"/>
    <col min="9743" max="9744" width="6.88671875" style="37" bestFit="1" customWidth="1"/>
    <col min="9745" max="9745" width="6.88671875" style="37" customWidth="1"/>
    <col min="9746" max="9985" width="8.88671875" style="37"/>
    <col min="9986" max="9986" width="12.44140625" style="37" customWidth="1"/>
    <col min="9987" max="9988" width="6.88671875" style="37" bestFit="1" customWidth="1"/>
    <col min="9989" max="9989" width="6.88671875" style="37" customWidth="1"/>
    <col min="9990" max="9990" width="12.44140625" style="37" customWidth="1"/>
    <col min="9991" max="9992" width="6.88671875" style="37" bestFit="1" customWidth="1"/>
    <col min="9993" max="9993" width="6.88671875" style="37" customWidth="1"/>
    <col min="9994" max="9994" width="12.44140625" style="37" customWidth="1"/>
    <col min="9995" max="9996" width="6.88671875" style="37" bestFit="1" customWidth="1"/>
    <col min="9997" max="9997" width="6.88671875" style="37" customWidth="1"/>
    <col min="9998" max="9998" width="12.44140625" style="37" customWidth="1"/>
    <col min="9999" max="10000" width="6.88671875" style="37" bestFit="1" customWidth="1"/>
    <col min="10001" max="10001" width="6.88671875" style="37" customWidth="1"/>
    <col min="10002" max="10241" width="8.88671875" style="37"/>
    <col min="10242" max="10242" width="12.44140625" style="37" customWidth="1"/>
    <col min="10243" max="10244" width="6.88671875" style="37" bestFit="1" customWidth="1"/>
    <col min="10245" max="10245" width="6.88671875" style="37" customWidth="1"/>
    <col min="10246" max="10246" width="12.44140625" style="37" customWidth="1"/>
    <col min="10247" max="10248" width="6.88671875" style="37" bestFit="1" customWidth="1"/>
    <col min="10249" max="10249" width="6.88671875" style="37" customWidth="1"/>
    <col min="10250" max="10250" width="12.44140625" style="37" customWidth="1"/>
    <col min="10251" max="10252" width="6.88671875" style="37" bestFit="1" customWidth="1"/>
    <col min="10253" max="10253" width="6.88671875" style="37" customWidth="1"/>
    <col min="10254" max="10254" width="12.44140625" style="37" customWidth="1"/>
    <col min="10255" max="10256" width="6.88671875" style="37" bestFit="1" customWidth="1"/>
    <col min="10257" max="10257" width="6.88671875" style="37" customWidth="1"/>
    <col min="10258" max="10497" width="8.88671875" style="37"/>
    <col min="10498" max="10498" width="12.44140625" style="37" customWidth="1"/>
    <col min="10499" max="10500" width="6.88671875" style="37" bestFit="1" customWidth="1"/>
    <col min="10501" max="10501" width="6.88671875" style="37" customWidth="1"/>
    <col min="10502" max="10502" width="12.44140625" style="37" customWidth="1"/>
    <col min="10503" max="10504" width="6.88671875" style="37" bestFit="1" customWidth="1"/>
    <col min="10505" max="10505" width="6.88671875" style="37" customWidth="1"/>
    <col min="10506" max="10506" width="12.44140625" style="37" customWidth="1"/>
    <col min="10507" max="10508" width="6.88671875" style="37" bestFit="1" customWidth="1"/>
    <col min="10509" max="10509" width="6.88671875" style="37" customWidth="1"/>
    <col min="10510" max="10510" width="12.44140625" style="37" customWidth="1"/>
    <col min="10511" max="10512" width="6.88671875" style="37" bestFit="1" customWidth="1"/>
    <col min="10513" max="10513" width="6.88671875" style="37" customWidth="1"/>
    <col min="10514" max="10753" width="8.88671875" style="37"/>
    <col min="10754" max="10754" width="12.44140625" style="37" customWidth="1"/>
    <col min="10755" max="10756" width="6.88671875" style="37" bestFit="1" customWidth="1"/>
    <col min="10757" max="10757" width="6.88671875" style="37" customWidth="1"/>
    <col min="10758" max="10758" width="12.44140625" style="37" customWidth="1"/>
    <col min="10759" max="10760" width="6.88671875" style="37" bestFit="1" customWidth="1"/>
    <col min="10761" max="10761" width="6.88671875" style="37" customWidth="1"/>
    <col min="10762" max="10762" width="12.44140625" style="37" customWidth="1"/>
    <col min="10763" max="10764" width="6.88671875" style="37" bestFit="1" customWidth="1"/>
    <col min="10765" max="10765" width="6.88671875" style="37" customWidth="1"/>
    <col min="10766" max="10766" width="12.44140625" style="37" customWidth="1"/>
    <col min="10767" max="10768" width="6.88671875" style="37" bestFit="1" customWidth="1"/>
    <col min="10769" max="10769" width="6.88671875" style="37" customWidth="1"/>
    <col min="10770" max="11009" width="8.88671875" style="37"/>
    <col min="11010" max="11010" width="12.44140625" style="37" customWidth="1"/>
    <col min="11011" max="11012" width="6.88671875" style="37" bestFit="1" customWidth="1"/>
    <col min="11013" max="11013" width="6.88671875" style="37" customWidth="1"/>
    <col min="11014" max="11014" width="12.44140625" style="37" customWidth="1"/>
    <col min="11015" max="11016" width="6.88671875" style="37" bestFit="1" customWidth="1"/>
    <col min="11017" max="11017" width="6.88671875" style="37" customWidth="1"/>
    <col min="11018" max="11018" width="12.44140625" style="37" customWidth="1"/>
    <col min="11019" max="11020" width="6.88671875" style="37" bestFit="1" customWidth="1"/>
    <col min="11021" max="11021" width="6.88671875" style="37" customWidth="1"/>
    <col min="11022" max="11022" width="12.44140625" style="37" customWidth="1"/>
    <col min="11023" max="11024" width="6.88671875" style="37" bestFit="1" customWidth="1"/>
    <col min="11025" max="11025" width="6.88671875" style="37" customWidth="1"/>
    <col min="11026" max="11265" width="8.88671875" style="37"/>
    <col min="11266" max="11266" width="12.44140625" style="37" customWidth="1"/>
    <col min="11267" max="11268" width="6.88671875" style="37" bestFit="1" customWidth="1"/>
    <col min="11269" max="11269" width="6.88671875" style="37" customWidth="1"/>
    <col min="11270" max="11270" width="12.44140625" style="37" customWidth="1"/>
    <col min="11271" max="11272" width="6.88671875" style="37" bestFit="1" customWidth="1"/>
    <col min="11273" max="11273" width="6.88671875" style="37" customWidth="1"/>
    <col min="11274" max="11274" width="12.44140625" style="37" customWidth="1"/>
    <col min="11275" max="11276" width="6.88671875" style="37" bestFit="1" customWidth="1"/>
    <col min="11277" max="11277" width="6.88671875" style="37" customWidth="1"/>
    <col min="11278" max="11278" width="12.44140625" style="37" customWidth="1"/>
    <col min="11279" max="11280" width="6.88671875" style="37" bestFit="1" customWidth="1"/>
    <col min="11281" max="11281" width="6.88671875" style="37" customWidth="1"/>
    <col min="11282" max="11521" width="8.88671875" style="37"/>
    <col min="11522" max="11522" width="12.44140625" style="37" customWidth="1"/>
    <col min="11523" max="11524" width="6.88671875" style="37" bestFit="1" customWidth="1"/>
    <col min="11525" max="11525" width="6.88671875" style="37" customWidth="1"/>
    <col min="11526" max="11526" width="12.44140625" style="37" customWidth="1"/>
    <col min="11527" max="11528" width="6.88671875" style="37" bestFit="1" customWidth="1"/>
    <col min="11529" max="11529" width="6.88671875" style="37" customWidth="1"/>
    <col min="11530" max="11530" width="12.44140625" style="37" customWidth="1"/>
    <col min="11531" max="11532" width="6.88671875" style="37" bestFit="1" customWidth="1"/>
    <col min="11533" max="11533" width="6.88671875" style="37" customWidth="1"/>
    <col min="11534" max="11534" width="12.44140625" style="37" customWidth="1"/>
    <col min="11535" max="11536" width="6.88671875" style="37" bestFit="1" customWidth="1"/>
    <col min="11537" max="11537" width="6.88671875" style="37" customWidth="1"/>
    <col min="11538" max="11777" width="8.88671875" style="37"/>
    <col min="11778" max="11778" width="12.44140625" style="37" customWidth="1"/>
    <col min="11779" max="11780" width="6.88671875" style="37" bestFit="1" customWidth="1"/>
    <col min="11781" max="11781" width="6.88671875" style="37" customWidth="1"/>
    <col min="11782" max="11782" width="12.44140625" style="37" customWidth="1"/>
    <col min="11783" max="11784" width="6.88671875" style="37" bestFit="1" customWidth="1"/>
    <col min="11785" max="11785" width="6.88671875" style="37" customWidth="1"/>
    <col min="11786" max="11786" width="12.44140625" style="37" customWidth="1"/>
    <col min="11787" max="11788" width="6.88671875" style="37" bestFit="1" customWidth="1"/>
    <col min="11789" max="11789" width="6.88671875" style="37" customWidth="1"/>
    <col min="11790" max="11790" width="12.44140625" style="37" customWidth="1"/>
    <col min="11791" max="11792" width="6.88671875" style="37" bestFit="1" customWidth="1"/>
    <col min="11793" max="11793" width="6.88671875" style="37" customWidth="1"/>
    <col min="11794" max="12033" width="8.88671875" style="37"/>
    <col min="12034" max="12034" width="12.44140625" style="37" customWidth="1"/>
    <col min="12035" max="12036" width="6.88671875" style="37" bestFit="1" customWidth="1"/>
    <col min="12037" max="12037" width="6.88671875" style="37" customWidth="1"/>
    <col min="12038" max="12038" width="12.44140625" style="37" customWidth="1"/>
    <col min="12039" max="12040" width="6.88671875" style="37" bestFit="1" customWidth="1"/>
    <col min="12041" max="12041" width="6.88671875" style="37" customWidth="1"/>
    <col min="12042" max="12042" width="12.44140625" style="37" customWidth="1"/>
    <col min="12043" max="12044" width="6.88671875" style="37" bestFit="1" customWidth="1"/>
    <col min="12045" max="12045" width="6.88671875" style="37" customWidth="1"/>
    <col min="12046" max="12046" width="12.44140625" style="37" customWidth="1"/>
    <col min="12047" max="12048" width="6.88671875" style="37" bestFit="1" customWidth="1"/>
    <col min="12049" max="12049" width="6.88671875" style="37" customWidth="1"/>
    <col min="12050" max="12289" width="8.88671875" style="37"/>
    <col min="12290" max="12290" width="12.44140625" style="37" customWidth="1"/>
    <col min="12291" max="12292" width="6.88671875" style="37" bestFit="1" customWidth="1"/>
    <col min="12293" max="12293" width="6.88671875" style="37" customWidth="1"/>
    <col min="12294" max="12294" width="12.44140625" style="37" customWidth="1"/>
    <col min="12295" max="12296" width="6.88671875" style="37" bestFit="1" customWidth="1"/>
    <col min="12297" max="12297" width="6.88671875" style="37" customWidth="1"/>
    <col min="12298" max="12298" width="12.44140625" style="37" customWidth="1"/>
    <col min="12299" max="12300" width="6.88671875" style="37" bestFit="1" customWidth="1"/>
    <col min="12301" max="12301" width="6.88671875" style="37" customWidth="1"/>
    <col min="12302" max="12302" width="12.44140625" style="37" customWidth="1"/>
    <col min="12303" max="12304" width="6.88671875" style="37" bestFit="1" customWidth="1"/>
    <col min="12305" max="12305" width="6.88671875" style="37" customWidth="1"/>
    <col min="12306" max="12545" width="8.88671875" style="37"/>
    <col min="12546" max="12546" width="12.44140625" style="37" customWidth="1"/>
    <col min="12547" max="12548" width="6.88671875" style="37" bestFit="1" customWidth="1"/>
    <col min="12549" max="12549" width="6.88671875" style="37" customWidth="1"/>
    <col min="12550" max="12550" width="12.44140625" style="37" customWidth="1"/>
    <col min="12551" max="12552" width="6.88671875" style="37" bestFit="1" customWidth="1"/>
    <col min="12553" max="12553" width="6.88671875" style="37" customWidth="1"/>
    <col min="12554" max="12554" width="12.44140625" style="37" customWidth="1"/>
    <col min="12555" max="12556" width="6.88671875" style="37" bestFit="1" customWidth="1"/>
    <col min="12557" max="12557" width="6.88671875" style="37" customWidth="1"/>
    <col min="12558" max="12558" width="12.44140625" style="37" customWidth="1"/>
    <col min="12559" max="12560" width="6.88671875" style="37" bestFit="1" customWidth="1"/>
    <col min="12561" max="12561" width="6.88671875" style="37" customWidth="1"/>
    <col min="12562" max="12801" width="8.88671875" style="37"/>
    <col min="12802" max="12802" width="12.44140625" style="37" customWidth="1"/>
    <col min="12803" max="12804" width="6.88671875" style="37" bestFit="1" customWidth="1"/>
    <col min="12805" max="12805" width="6.88671875" style="37" customWidth="1"/>
    <col min="12806" max="12806" width="12.44140625" style="37" customWidth="1"/>
    <col min="12807" max="12808" width="6.88671875" style="37" bestFit="1" customWidth="1"/>
    <col min="12809" max="12809" width="6.88671875" style="37" customWidth="1"/>
    <col min="12810" max="12810" width="12.44140625" style="37" customWidth="1"/>
    <col min="12811" max="12812" width="6.88671875" style="37" bestFit="1" customWidth="1"/>
    <col min="12813" max="12813" width="6.88671875" style="37" customWidth="1"/>
    <col min="12814" max="12814" width="12.44140625" style="37" customWidth="1"/>
    <col min="12815" max="12816" width="6.88671875" style="37" bestFit="1" customWidth="1"/>
    <col min="12817" max="12817" width="6.88671875" style="37" customWidth="1"/>
    <col min="12818" max="13057" width="8.88671875" style="37"/>
    <col min="13058" max="13058" width="12.44140625" style="37" customWidth="1"/>
    <col min="13059" max="13060" width="6.88671875" style="37" bestFit="1" customWidth="1"/>
    <col min="13061" max="13061" width="6.88671875" style="37" customWidth="1"/>
    <col min="13062" max="13062" width="12.44140625" style="37" customWidth="1"/>
    <col min="13063" max="13064" width="6.88671875" style="37" bestFit="1" customWidth="1"/>
    <col min="13065" max="13065" width="6.88671875" style="37" customWidth="1"/>
    <col min="13066" max="13066" width="12.44140625" style="37" customWidth="1"/>
    <col min="13067" max="13068" width="6.88671875" style="37" bestFit="1" customWidth="1"/>
    <col min="13069" max="13069" width="6.88671875" style="37" customWidth="1"/>
    <col min="13070" max="13070" width="12.44140625" style="37" customWidth="1"/>
    <col min="13071" max="13072" width="6.88671875" style="37" bestFit="1" customWidth="1"/>
    <col min="13073" max="13073" width="6.88671875" style="37" customWidth="1"/>
    <col min="13074" max="13313" width="8.88671875" style="37"/>
    <col min="13314" max="13314" width="12.44140625" style="37" customWidth="1"/>
    <col min="13315" max="13316" width="6.88671875" style="37" bestFit="1" customWidth="1"/>
    <col min="13317" max="13317" width="6.88671875" style="37" customWidth="1"/>
    <col min="13318" max="13318" width="12.44140625" style="37" customWidth="1"/>
    <col min="13319" max="13320" width="6.88671875" style="37" bestFit="1" customWidth="1"/>
    <col min="13321" max="13321" width="6.88671875" style="37" customWidth="1"/>
    <col min="13322" max="13322" width="12.44140625" style="37" customWidth="1"/>
    <col min="13323" max="13324" width="6.88671875" style="37" bestFit="1" customWidth="1"/>
    <col min="13325" max="13325" width="6.88671875" style="37" customWidth="1"/>
    <col min="13326" max="13326" width="12.44140625" style="37" customWidth="1"/>
    <col min="13327" max="13328" width="6.88671875" style="37" bestFit="1" customWidth="1"/>
    <col min="13329" max="13329" width="6.88671875" style="37" customWidth="1"/>
    <col min="13330" max="13569" width="8.88671875" style="37"/>
    <col min="13570" max="13570" width="12.44140625" style="37" customWidth="1"/>
    <col min="13571" max="13572" width="6.88671875" style="37" bestFit="1" customWidth="1"/>
    <col min="13573" max="13573" width="6.88671875" style="37" customWidth="1"/>
    <col min="13574" max="13574" width="12.44140625" style="37" customWidth="1"/>
    <col min="13575" max="13576" width="6.88671875" style="37" bestFit="1" customWidth="1"/>
    <col min="13577" max="13577" width="6.88671875" style="37" customWidth="1"/>
    <col min="13578" max="13578" width="12.44140625" style="37" customWidth="1"/>
    <col min="13579" max="13580" width="6.88671875" style="37" bestFit="1" customWidth="1"/>
    <col min="13581" max="13581" width="6.88671875" style="37" customWidth="1"/>
    <col min="13582" max="13582" width="12.44140625" style="37" customWidth="1"/>
    <col min="13583" max="13584" width="6.88671875" style="37" bestFit="1" customWidth="1"/>
    <col min="13585" max="13585" width="6.88671875" style="37" customWidth="1"/>
    <col min="13586" max="13825" width="8.88671875" style="37"/>
    <col min="13826" max="13826" width="12.44140625" style="37" customWidth="1"/>
    <col min="13827" max="13828" width="6.88671875" style="37" bestFit="1" customWidth="1"/>
    <col min="13829" max="13829" width="6.88671875" style="37" customWidth="1"/>
    <col min="13830" max="13830" width="12.44140625" style="37" customWidth="1"/>
    <col min="13831" max="13832" width="6.88671875" style="37" bestFit="1" customWidth="1"/>
    <col min="13833" max="13833" width="6.88671875" style="37" customWidth="1"/>
    <col min="13834" max="13834" width="12.44140625" style="37" customWidth="1"/>
    <col min="13835" max="13836" width="6.88671875" style="37" bestFit="1" customWidth="1"/>
    <col min="13837" max="13837" width="6.88671875" style="37" customWidth="1"/>
    <col min="13838" max="13838" width="12.44140625" style="37" customWidth="1"/>
    <col min="13839" max="13840" width="6.88671875" style="37" bestFit="1" customWidth="1"/>
    <col min="13841" max="13841" width="6.88671875" style="37" customWidth="1"/>
    <col min="13842" max="14081" width="8.88671875" style="37"/>
    <col min="14082" max="14082" width="12.44140625" style="37" customWidth="1"/>
    <col min="14083" max="14084" width="6.88671875" style="37" bestFit="1" customWidth="1"/>
    <col min="14085" max="14085" width="6.88671875" style="37" customWidth="1"/>
    <col min="14086" max="14086" width="12.44140625" style="37" customWidth="1"/>
    <col min="14087" max="14088" width="6.88671875" style="37" bestFit="1" customWidth="1"/>
    <col min="14089" max="14089" width="6.88671875" style="37" customWidth="1"/>
    <col min="14090" max="14090" width="12.44140625" style="37" customWidth="1"/>
    <col min="14091" max="14092" width="6.88671875" style="37" bestFit="1" customWidth="1"/>
    <col min="14093" max="14093" width="6.88671875" style="37" customWidth="1"/>
    <col min="14094" max="14094" width="12.44140625" style="37" customWidth="1"/>
    <col min="14095" max="14096" width="6.88671875" style="37" bestFit="1" customWidth="1"/>
    <col min="14097" max="14097" width="6.88671875" style="37" customWidth="1"/>
    <col min="14098" max="14337" width="8.88671875" style="37"/>
    <col min="14338" max="14338" width="12.44140625" style="37" customWidth="1"/>
    <col min="14339" max="14340" width="6.88671875" style="37" bestFit="1" customWidth="1"/>
    <col min="14341" max="14341" width="6.88671875" style="37" customWidth="1"/>
    <col min="14342" max="14342" width="12.44140625" style="37" customWidth="1"/>
    <col min="14343" max="14344" width="6.88671875" style="37" bestFit="1" customWidth="1"/>
    <col min="14345" max="14345" width="6.88671875" style="37" customWidth="1"/>
    <col min="14346" max="14346" width="12.44140625" style="37" customWidth="1"/>
    <col min="14347" max="14348" width="6.88671875" style="37" bestFit="1" customWidth="1"/>
    <col min="14349" max="14349" width="6.88671875" style="37" customWidth="1"/>
    <col min="14350" max="14350" width="12.44140625" style="37" customWidth="1"/>
    <col min="14351" max="14352" width="6.88671875" style="37" bestFit="1" customWidth="1"/>
    <col min="14353" max="14353" width="6.88671875" style="37" customWidth="1"/>
    <col min="14354" max="14593" width="8.88671875" style="37"/>
    <col min="14594" max="14594" width="12.44140625" style="37" customWidth="1"/>
    <col min="14595" max="14596" width="6.88671875" style="37" bestFit="1" customWidth="1"/>
    <col min="14597" max="14597" width="6.88671875" style="37" customWidth="1"/>
    <col min="14598" max="14598" width="12.44140625" style="37" customWidth="1"/>
    <col min="14599" max="14600" width="6.88671875" style="37" bestFit="1" customWidth="1"/>
    <col min="14601" max="14601" width="6.88671875" style="37" customWidth="1"/>
    <col min="14602" max="14602" width="12.44140625" style="37" customWidth="1"/>
    <col min="14603" max="14604" width="6.88671875" style="37" bestFit="1" customWidth="1"/>
    <col min="14605" max="14605" width="6.88671875" style="37" customWidth="1"/>
    <col min="14606" max="14606" width="12.44140625" style="37" customWidth="1"/>
    <col min="14607" max="14608" width="6.88671875" style="37" bestFit="1" customWidth="1"/>
    <col min="14609" max="14609" width="6.88671875" style="37" customWidth="1"/>
    <col min="14610" max="14849" width="8.88671875" style="37"/>
    <col min="14850" max="14850" width="12.44140625" style="37" customWidth="1"/>
    <col min="14851" max="14852" width="6.88671875" style="37" bestFit="1" customWidth="1"/>
    <col min="14853" max="14853" width="6.88671875" style="37" customWidth="1"/>
    <col min="14854" max="14854" width="12.44140625" style="37" customWidth="1"/>
    <col min="14855" max="14856" width="6.88671875" style="37" bestFit="1" customWidth="1"/>
    <col min="14857" max="14857" width="6.88671875" style="37" customWidth="1"/>
    <col min="14858" max="14858" width="12.44140625" style="37" customWidth="1"/>
    <col min="14859" max="14860" width="6.88671875" style="37" bestFit="1" customWidth="1"/>
    <col min="14861" max="14861" width="6.88671875" style="37" customWidth="1"/>
    <col min="14862" max="14862" width="12.44140625" style="37" customWidth="1"/>
    <col min="14863" max="14864" width="6.88671875" style="37" bestFit="1" customWidth="1"/>
    <col min="14865" max="14865" width="6.88671875" style="37" customWidth="1"/>
    <col min="14866" max="15105" width="8.88671875" style="37"/>
    <col min="15106" max="15106" width="12.44140625" style="37" customWidth="1"/>
    <col min="15107" max="15108" width="6.88671875" style="37" bestFit="1" customWidth="1"/>
    <col min="15109" max="15109" width="6.88671875" style="37" customWidth="1"/>
    <col min="15110" max="15110" width="12.44140625" style="37" customWidth="1"/>
    <col min="15111" max="15112" width="6.88671875" style="37" bestFit="1" customWidth="1"/>
    <col min="15113" max="15113" width="6.88671875" style="37" customWidth="1"/>
    <col min="15114" max="15114" width="12.44140625" style="37" customWidth="1"/>
    <col min="15115" max="15116" width="6.88671875" style="37" bestFit="1" customWidth="1"/>
    <col min="15117" max="15117" width="6.88671875" style="37" customWidth="1"/>
    <col min="15118" max="15118" width="12.44140625" style="37" customWidth="1"/>
    <col min="15119" max="15120" width="6.88671875" style="37" bestFit="1" customWidth="1"/>
    <col min="15121" max="15121" width="6.88671875" style="37" customWidth="1"/>
    <col min="15122" max="15361" width="8.88671875" style="37"/>
    <col min="15362" max="15362" width="12.44140625" style="37" customWidth="1"/>
    <col min="15363" max="15364" width="6.88671875" style="37" bestFit="1" customWidth="1"/>
    <col min="15365" max="15365" width="6.88671875" style="37" customWidth="1"/>
    <col min="15366" max="15366" width="12.44140625" style="37" customWidth="1"/>
    <col min="15367" max="15368" width="6.88671875" style="37" bestFit="1" customWidth="1"/>
    <col min="15369" max="15369" width="6.88671875" style="37" customWidth="1"/>
    <col min="15370" max="15370" width="12.44140625" style="37" customWidth="1"/>
    <col min="15371" max="15372" width="6.88671875" style="37" bestFit="1" customWidth="1"/>
    <col min="15373" max="15373" width="6.88671875" style="37" customWidth="1"/>
    <col min="15374" max="15374" width="12.44140625" style="37" customWidth="1"/>
    <col min="15375" max="15376" width="6.88671875" style="37" bestFit="1" customWidth="1"/>
    <col min="15377" max="15377" width="6.88671875" style="37" customWidth="1"/>
    <col min="15378" max="15617" width="8.88671875" style="37"/>
    <col min="15618" max="15618" width="12.44140625" style="37" customWidth="1"/>
    <col min="15619" max="15620" width="6.88671875" style="37" bestFit="1" customWidth="1"/>
    <col min="15621" max="15621" width="6.88671875" style="37" customWidth="1"/>
    <col min="15622" max="15622" width="12.44140625" style="37" customWidth="1"/>
    <col min="15623" max="15624" width="6.88671875" style="37" bestFit="1" customWidth="1"/>
    <col min="15625" max="15625" width="6.88671875" style="37" customWidth="1"/>
    <col min="15626" max="15626" width="12.44140625" style="37" customWidth="1"/>
    <col min="15627" max="15628" width="6.88671875" style="37" bestFit="1" customWidth="1"/>
    <col min="15629" max="15629" width="6.88671875" style="37" customWidth="1"/>
    <col min="15630" max="15630" width="12.44140625" style="37" customWidth="1"/>
    <col min="15631" max="15632" width="6.88671875" style="37" bestFit="1" customWidth="1"/>
    <col min="15633" max="15633" width="6.88671875" style="37" customWidth="1"/>
    <col min="15634" max="15873" width="8.88671875" style="37"/>
    <col min="15874" max="15874" width="12.44140625" style="37" customWidth="1"/>
    <col min="15875" max="15876" width="6.88671875" style="37" bestFit="1" customWidth="1"/>
    <col min="15877" max="15877" width="6.88671875" style="37" customWidth="1"/>
    <col min="15878" max="15878" width="12.44140625" style="37" customWidth="1"/>
    <col min="15879" max="15880" width="6.88671875" style="37" bestFit="1" customWidth="1"/>
    <col min="15881" max="15881" width="6.88671875" style="37" customWidth="1"/>
    <col min="15882" max="15882" width="12.44140625" style="37" customWidth="1"/>
    <col min="15883" max="15884" width="6.88671875" style="37" bestFit="1" customWidth="1"/>
    <col min="15885" max="15885" width="6.88671875" style="37" customWidth="1"/>
    <col min="15886" max="15886" width="12.44140625" style="37" customWidth="1"/>
    <col min="15887" max="15888" width="6.88671875" style="37" bestFit="1" customWidth="1"/>
    <col min="15889" max="15889" width="6.88671875" style="37" customWidth="1"/>
    <col min="15890" max="16129" width="8.88671875" style="37"/>
    <col min="16130" max="16130" width="12.44140625" style="37" customWidth="1"/>
    <col min="16131" max="16132" width="6.88671875" style="37" bestFit="1" customWidth="1"/>
    <col min="16133" max="16133" width="6.88671875" style="37" customWidth="1"/>
    <col min="16134" max="16134" width="12.44140625" style="37" customWidth="1"/>
    <col min="16135" max="16136" width="6.88671875" style="37" bestFit="1" customWidth="1"/>
    <col min="16137" max="16137" width="6.88671875" style="37" customWidth="1"/>
    <col min="16138" max="16138" width="12.44140625" style="37" customWidth="1"/>
    <col min="16139" max="16140" width="6.88671875" style="37" bestFit="1" customWidth="1"/>
    <col min="16141" max="16141" width="6.88671875" style="37" customWidth="1"/>
    <col min="16142" max="16142" width="12.44140625" style="37" customWidth="1"/>
    <col min="16143" max="16144" width="6.88671875" style="37" bestFit="1" customWidth="1"/>
    <col min="16145" max="16145" width="6.88671875" style="37" customWidth="1"/>
    <col min="16146" max="16384" width="8.88671875" style="37"/>
  </cols>
  <sheetData>
    <row r="1" spans="1:19">
      <c r="A1" s="1706"/>
      <c r="B1" s="1707"/>
      <c r="C1" s="1707"/>
      <c r="D1" s="1707"/>
      <c r="E1" s="1707"/>
      <c r="F1" s="1707"/>
      <c r="G1" s="1707"/>
      <c r="H1" s="1707"/>
      <c r="I1" s="1707"/>
      <c r="J1" s="1707"/>
      <c r="K1" s="1707"/>
      <c r="L1" s="1707"/>
      <c r="M1" s="1707"/>
      <c r="N1" s="1707"/>
      <c r="O1" s="1707"/>
      <c r="P1" s="1708"/>
      <c r="Q1" s="1708"/>
    </row>
    <row r="2" spans="1:19" ht="16.2">
      <c r="A2" s="4599" t="s">
        <v>2364</v>
      </c>
      <c r="B2" s="4599"/>
      <c r="C2" s="4599"/>
      <c r="D2" s="4599"/>
      <c r="E2" s="4599"/>
      <c r="F2" s="4599"/>
      <c r="G2" s="4599"/>
      <c r="H2" s="4599"/>
      <c r="I2" s="4599"/>
      <c r="J2" s="4599"/>
      <c r="K2" s="4599"/>
      <c r="L2" s="4599"/>
      <c r="M2" s="4599"/>
      <c r="N2" s="4599"/>
      <c r="O2" s="4599"/>
      <c r="P2" s="4599"/>
      <c r="Q2" s="4599"/>
    </row>
    <row r="3" spans="1:19">
      <c r="A3" s="1707"/>
      <c r="B3" s="1707"/>
      <c r="C3" s="1707"/>
      <c r="D3" s="1707"/>
      <c r="E3" s="1707"/>
      <c r="F3" s="1707"/>
      <c r="G3" s="1707"/>
      <c r="H3" s="1707"/>
      <c r="I3" s="1707"/>
      <c r="J3" s="1707"/>
      <c r="K3" s="1707"/>
      <c r="L3" s="1707"/>
      <c r="M3" s="1707"/>
      <c r="N3" s="1707"/>
      <c r="O3" s="1707"/>
      <c r="P3" s="1708"/>
      <c r="Q3" s="1708"/>
    </row>
    <row r="4" spans="1:19" ht="20.100000000000001" customHeight="1">
      <c r="A4" s="1707"/>
      <c r="B4" s="4649" t="s">
        <v>1070</v>
      </c>
      <c r="C4" s="4649"/>
      <c r="D4" s="4651" t="str">
        <f>入力シート!C10</f>
        <v>○○校区道路改良工事</v>
      </c>
      <c r="E4" s="4651"/>
      <c r="F4" s="4651"/>
      <c r="G4" s="4651"/>
      <c r="H4" s="4651"/>
      <c r="I4" s="4651"/>
      <c r="J4" s="1707"/>
      <c r="K4" s="4649" t="s">
        <v>2365</v>
      </c>
      <c r="L4" s="4649"/>
      <c r="M4" s="4658" t="s">
        <v>2369</v>
      </c>
      <c r="N4" s="4658"/>
      <c r="O4" s="4658"/>
      <c r="P4" s="4658"/>
      <c r="Q4" s="4658"/>
    </row>
    <row r="5" spans="1:19" ht="20.100000000000001" customHeight="1">
      <c r="A5" s="1707"/>
      <c r="B5" s="1865"/>
      <c r="C5" s="1865"/>
      <c r="D5" s="1711"/>
      <c r="E5" s="1711"/>
      <c r="F5" s="1711"/>
      <c r="G5" s="1711"/>
      <c r="H5" s="1707"/>
      <c r="I5" s="1707"/>
      <c r="J5" s="1707"/>
      <c r="K5" s="1866"/>
      <c r="L5" s="1866"/>
      <c r="M5" s="1707"/>
      <c r="N5" s="1707"/>
      <c r="O5" s="1707"/>
      <c r="P5" s="1708"/>
      <c r="Q5" s="1708"/>
    </row>
    <row r="6" spans="1:19" ht="20.100000000000001" customHeight="1">
      <c r="A6" s="1707"/>
      <c r="B6" s="4649" t="s">
        <v>2366</v>
      </c>
      <c r="C6" s="4649"/>
      <c r="D6" s="4651" t="str">
        <f>入力シート!C26</f>
        <v>(株）○○○○建設</v>
      </c>
      <c r="E6" s="4651"/>
      <c r="F6" s="4651"/>
      <c r="G6" s="4651"/>
      <c r="H6" s="4651"/>
      <c r="I6" s="4651"/>
      <c r="J6" s="1707"/>
      <c r="K6" s="4649" t="s">
        <v>2367</v>
      </c>
      <c r="L6" s="4649"/>
      <c r="M6" s="4659" t="s">
        <v>2370</v>
      </c>
      <c r="N6" s="4659"/>
      <c r="O6" s="4659"/>
      <c r="P6" s="4659"/>
      <c r="Q6" s="4659"/>
    </row>
    <row r="7" spans="1:19" ht="20.100000000000001" customHeight="1">
      <c r="A7" s="1707"/>
      <c r="B7" s="1865"/>
      <c r="C7" s="1865"/>
      <c r="D7" s="1711"/>
      <c r="E7" s="1711"/>
      <c r="F7" s="1711"/>
      <c r="G7" s="1711"/>
      <c r="H7" s="1707"/>
      <c r="I7" s="1707"/>
      <c r="J7" s="1707"/>
      <c r="K7" s="1866"/>
      <c r="L7" s="1866"/>
      <c r="M7" s="1707"/>
      <c r="N7" s="1707"/>
      <c r="O7" s="1707"/>
      <c r="P7" s="1708"/>
      <c r="Q7" s="1708"/>
    </row>
    <row r="8" spans="1:19" ht="20.100000000000001" customHeight="1">
      <c r="A8" s="1707"/>
      <c r="B8" s="4649" t="s">
        <v>2305</v>
      </c>
      <c r="C8" s="4649"/>
      <c r="D8" s="4650"/>
      <c r="E8" s="4650"/>
      <c r="F8" s="4650"/>
      <c r="G8" s="4650"/>
      <c r="H8" s="4650"/>
      <c r="I8" s="4650"/>
      <c r="J8" s="1707"/>
      <c r="K8" s="4649" t="s">
        <v>2368</v>
      </c>
      <c r="L8" s="4649"/>
      <c r="M8" s="4659" t="s">
        <v>2240</v>
      </c>
      <c r="N8" s="4659"/>
      <c r="O8" s="4659"/>
      <c r="P8" s="4659"/>
      <c r="Q8" s="4659"/>
    </row>
    <row r="9" spans="1:19" ht="20.100000000000001" customHeight="1">
      <c r="A9" s="1707"/>
      <c r="B9" s="1710"/>
      <c r="C9" s="1711"/>
      <c r="D9" s="1711"/>
      <c r="E9" s="1711"/>
      <c r="F9" s="1711"/>
      <c r="G9" s="1711"/>
      <c r="H9" s="1707"/>
      <c r="I9" s="1707"/>
      <c r="J9" s="1707"/>
      <c r="K9" s="1707"/>
      <c r="L9" s="1707"/>
      <c r="M9" s="1707"/>
      <c r="N9" s="1707"/>
      <c r="O9" s="1707"/>
      <c r="P9" s="1708"/>
      <c r="Q9" s="1708"/>
    </row>
    <row r="10" spans="1:19" ht="20.100000000000001" customHeight="1" thickBot="1">
      <c r="B10" s="1867"/>
      <c r="C10" s="1867"/>
      <c r="D10" s="1867"/>
      <c r="E10" s="1867"/>
      <c r="F10" s="1867"/>
      <c r="G10" s="1867"/>
      <c r="H10" s="1867"/>
      <c r="I10" s="1867"/>
      <c r="J10" s="1867"/>
      <c r="K10" s="1867"/>
      <c r="L10" s="1867"/>
      <c r="M10" s="1867"/>
      <c r="N10" s="1867"/>
      <c r="O10" s="1867"/>
      <c r="P10" s="1867"/>
      <c r="Q10" s="1867"/>
    </row>
    <row r="11" spans="1:19" ht="30" customHeight="1" thickBot="1">
      <c r="B11" s="4645" t="s">
        <v>2371</v>
      </c>
      <c r="C11" s="4646"/>
      <c r="D11" s="1878" t="s">
        <v>2372</v>
      </c>
      <c r="E11" s="1878" t="s">
        <v>2244</v>
      </c>
      <c r="F11" s="1878" t="s">
        <v>2373</v>
      </c>
      <c r="G11" s="1878" t="s">
        <v>2374</v>
      </c>
      <c r="H11" s="1878" t="s">
        <v>2375</v>
      </c>
      <c r="I11" s="1878" t="s">
        <v>2246</v>
      </c>
      <c r="J11" s="1878" t="s">
        <v>2376</v>
      </c>
      <c r="K11" s="1878" t="s">
        <v>2247</v>
      </c>
      <c r="L11" s="1878" t="s">
        <v>2377</v>
      </c>
      <c r="M11" s="1878" t="s">
        <v>2248</v>
      </c>
      <c r="N11" s="1879"/>
      <c r="O11" s="1879"/>
      <c r="P11" s="1879"/>
      <c r="Q11" s="1880"/>
    </row>
    <row r="12" spans="1:19" ht="20.100000000000001" customHeight="1" thickBot="1">
      <c r="B12" s="1870"/>
      <c r="C12" s="4647">
        <v>50</v>
      </c>
      <c r="D12" s="1874"/>
      <c r="E12" s="1874"/>
      <c r="F12" s="1874"/>
      <c r="G12" s="1874"/>
      <c r="H12" s="1874"/>
      <c r="I12" s="1874"/>
      <c r="J12" s="1874"/>
      <c r="K12" s="1874"/>
      <c r="L12" s="1874"/>
      <c r="M12" s="1874"/>
      <c r="N12" s="4652" t="s">
        <v>2379</v>
      </c>
      <c r="O12" s="4653"/>
      <c r="P12" s="4653"/>
      <c r="Q12" s="4654"/>
    </row>
    <row r="13" spans="1:19" ht="20.100000000000001" customHeight="1">
      <c r="B13" s="1870"/>
      <c r="C13" s="4647"/>
      <c r="D13" s="1875"/>
      <c r="E13" s="1875"/>
      <c r="F13" s="1875"/>
      <c r="G13" s="1875"/>
      <c r="H13" s="1875"/>
      <c r="I13" s="1875"/>
      <c r="J13" s="1875"/>
      <c r="K13" s="1875"/>
      <c r="L13" s="1875"/>
      <c r="M13" s="1875"/>
      <c r="N13" s="4652"/>
      <c r="O13" s="4653"/>
      <c r="P13" s="4653"/>
      <c r="Q13" s="4654"/>
    </row>
    <row r="14" spans="1:19" ht="20.100000000000001" customHeight="1">
      <c r="B14" s="4663" t="s">
        <v>2378</v>
      </c>
      <c r="C14" s="4664"/>
      <c r="D14" s="1873"/>
      <c r="E14" s="1873"/>
      <c r="F14" s="1873"/>
      <c r="G14" s="1873"/>
      <c r="H14" s="1873"/>
      <c r="I14" s="1873"/>
      <c r="J14" s="1873"/>
      <c r="K14" s="1873"/>
      <c r="L14" s="1873"/>
      <c r="M14" s="1873"/>
      <c r="N14" s="1868"/>
      <c r="O14" s="1868"/>
      <c r="P14" s="1868"/>
      <c r="Q14" s="1869"/>
    </row>
    <row r="15" spans="1:19" ht="20.100000000000001" customHeight="1">
      <c r="B15" s="4663"/>
      <c r="C15" s="4664"/>
      <c r="D15" s="1873"/>
      <c r="E15" s="1873"/>
      <c r="F15" s="1873"/>
      <c r="G15" s="1873"/>
      <c r="H15" s="1873"/>
      <c r="I15" s="1873"/>
      <c r="J15" s="1873"/>
      <c r="K15" s="1873"/>
      <c r="L15" s="1873"/>
      <c r="M15" s="1873"/>
      <c r="N15" s="1868"/>
      <c r="O15" s="1868"/>
      <c r="P15" s="1868"/>
      <c r="Q15" s="1869"/>
      <c r="S15" s="1807"/>
    </row>
    <row r="16" spans="1:19" ht="20.100000000000001" customHeight="1">
      <c r="B16" s="4661" t="s">
        <v>2237</v>
      </c>
      <c r="C16" s="4662"/>
      <c r="D16" s="1873"/>
      <c r="E16" s="1873"/>
      <c r="F16" s="1873"/>
      <c r="G16" s="1873"/>
      <c r="H16" s="1873"/>
      <c r="I16" s="1873"/>
      <c r="J16" s="1873"/>
      <c r="K16" s="1873"/>
      <c r="L16" s="1873"/>
      <c r="M16" s="1873"/>
      <c r="N16" s="1868"/>
      <c r="O16" s="1868"/>
      <c r="P16" s="1868"/>
      <c r="Q16" s="1869"/>
    </row>
    <row r="17" spans="2:17" ht="20.100000000000001" customHeight="1" thickBot="1">
      <c r="B17" s="1870"/>
      <c r="C17" s="4648">
        <v>0</v>
      </c>
      <c r="D17" s="1876"/>
      <c r="E17" s="1876"/>
      <c r="F17" s="1876"/>
      <c r="G17" s="1876"/>
      <c r="H17" s="1876"/>
      <c r="I17" s="1876"/>
      <c r="J17" s="1876"/>
      <c r="K17" s="1876"/>
      <c r="L17" s="1876"/>
      <c r="M17" s="1876"/>
      <c r="N17" s="1868"/>
      <c r="O17" s="1868"/>
      <c r="P17" s="1868"/>
      <c r="Q17" s="1869"/>
    </row>
    <row r="18" spans="2:17" ht="20.100000000000001" customHeight="1">
      <c r="B18" s="1870"/>
      <c r="C18" s="4648"/>
      <c r="D18" s="1872"/>
      <c r="E18" s="1872"/>
      <c r="F18" s="1872"/>
      <c r="G18" s="1872"/>
      <c r="H18" s="1872"/>
      <c r="I18" s="1872"/>
      <c r="J18" s="1872"/>
      <c r="K18" s="1872"/>
      <c r="L18" s="1872"/>
      <c r="M18" s="1872"/>
      <c r="N18" s="1868"/>
      <c r="O18" s="1868"/>
      <c r="P18" s="1868"/>
      <c r="Q18" s="1869"/>
    </row>
    <row r="19" spans="2:17" ht="20.100000000000001" customHeight="1">
      <c r="B19" s="1870"/>
      <c r="C19" s="1868"/>
      <c r="D19" s="1873"/>
      <c r="E19" s="1873"/>
      <c r="F19" s="1873"/>
      <c r="G19" s="1873"/>
      <c r="H19" s="1873"/>
      <c r="I19" s="1873"/>
      <c r="J19" s="1873"/>
      <c r="K19" s="1873"/>
      <c r="L19" s="1873"/>
      <c r="M19" s="1873"/>
      <c r="N19" s="1868"/>
      <c r="O19" s="1868"/>
      <c r="P19" s="1868"/>
      <c r="Q19" s="1869"/>
    </row>
    <row r="20" spans="2:17" ht="20.100000000000001" customHeight="1">
      <c r="B20" s="4663" t="s">
        <v>2238</v>
      </c>
      <c r="C20" s="4664"/>
      <c r="D20" s="1873"/>
      <c r="E20" s="1873"/>
      <c r="F20" s="1873"/>
      <c r="G20" s="1873"/>
      <c r="H20" s="1873"/>
      <c r="I20" s="1873"/>
      <c r="J20" s="1873"/>
      <c r="K20" s="1873"/>
      <c r="L20" s="1873"/>
      <c r="M20" s="1873"/>
      <c r="N20" s="1868"/>
      <c r="O20" s="1868"/>
      <c r="P20" s="1868"/>
      <c r="Q20" s="1869"/>
    </row>
    <row r="21" spans="2:17" ht="20.100000000000001" customHeight="1">
      <c r="B21" s="4661" t="s">
        <v>2273</v>
      </c>
      <c r="C21" s="4662"/>
      <c r="D21" s="1873"/>
      <c r="E21" s="1873"/>
      <c r="F21" s="1873"/>
      <c r="G21" s="1873"/>
      <c r="H21" s="1873"/>
      <c r="I21" s="1873"/>
      <c r="J21" s="1873"/>
      <c r="K21" s="1873"/>
      <c r="L21" s="1873"/>
      <c r="M21" s="1873"/>
      <c r="N21" s="1868"/>
      <c r="O21" s="1868"/>
      <c r="P21" s="1868"/>
      <c r="Q21" s="1869"/>
    </row>
    <row r="22" spans="2:17" ht="20.100000000000001" customHeight="1" thickBot="1">
      <c r="B22" s="1870"/>
      <c r="C22" s="4647">
        <v>-50</v>
      </c>
      <c r="D22" s="1874"/>
      <c r="E22" s="1874"/>
      <c r="F22" s="1874"/>
      <c r="G22" s="1874"/>
      <c r="H22" s="1874"/>
      <c r="I22" s="1874"/>
      <c r="J22" s="1874"/>
      <c r="K22" s="1874"/>
      <c r="L22" s="1874"/>
      <c r="M22" s="1874"/>
      <c r="N22" s="4652" t="s">
        <v>2380</v>
      </c>
      <c r="O22" s="4653"/>
      <c r="P22" s="4653"/>
      <c r="Q22" s="4654"/>
    </row>
    <row r="23" spans="2:17" ht="20.100000000000001" customHeight="1" thickBot="1">
      <c r="B23" s="1871"/>
      <c r="C23" s="4660"/>
      <c r="D23" s="1877"/>
      <c r="E23" s="1877"/>
      <c r="F23" s="1877"/>
      <c r="G23" s="1877"/>
      <c r="H23" s="1877"/>
      <c r="I23" s="1877"/>
      <c r="J23" s="1877"/>
      <c r="K23" s="1877"/>
      <c r="L23" s="1877"/>
      <c r="M23" s="1877"/>
      <c r="N23" s="4655"/>
      <c r="O23" s="4656"/>
      <c r="P23" s="4656"/>
      <c r="Q23" s="4657"/>
    </row>
  </sheetData>
  <mergeCells count="23">
    <mergeCell ref="N22:Q23"/>
    <mergeCell ref="M4:Q4"/>
    <mergeCell ref="M6:Q6"/>
    <mergeCell ref="M8:Q8"/>
    <mergeCell ref="C22:C23"/>
    <mergeCell ref="B16:C16"/>
    <mergeCell ref="B14:C15"/>
    <mergeCell ref="B20:C20"/>
    <mergeCell ref="B21:C21"/>
    <mergeCell ref="A2:Q2"/>
    <mergeCell ref="B11:C11"/>
    <mergeCell ref="C12:C13"/>
    <mergeCell ref="C17:C18"/>
    <mergeCell ref="B4:C4"/>
    <mergeCell ref="K4:L4"/>
    <mergeCell ref="B6:C6"/>
    <mergeCell ref="K6:L6"/>
    <mergeCell ref="B8:C8"/>
    <mergeCell ref="K8:L8"/>
    <mergeCell ref="D8:I8"/>
    <mergeCell ref="D6:I6"/>
    <mergeCell ref="D4:I4"/>
    <mergeCell ref="N12:Q13"/>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zoomScaleNormal="100" zoomScaleSheetLayoutView="100" workbookViewId="0">
      <selection activeCell="P29" sqref="P29"/>
    </sheetView>
  </sheetViews>
  <sheetFormatPr defaultRowHeight="13.2"/>
  <cols>
    <col min="1" max="2" width="3.44140625" customWidth="1"/>
    <col min="3" max="4" width="10.88671875" customWidth="1"/>
    <col min="5" max="5" width="12.88671875" customWidth="1"/>
    <col min="6" max="6" width="6.44140625" bestFit="1" customWidth="1"/>
    <col min="7" max="8" width="5.33203125" bestFit="1" customWidth="1"/>
    <col min="9" max="9" width="7.44140625" bestFit="1" customWidth="1"/>
    <col min="10" max="12" width="7.88671875" customWidth="1"/>
    <col min="13" max="13" width="12.88671875" customWidth="1"/>
  </cols>
  <sheetData>
    <row r="1" spans="1:13" ht="24.9" customHeight="1">
      <c r="A1" s="4575" t="s">
        <v>2307</v>
      </c>
      <c r="B1" s="4575"/>
      <c r="C1" s="4575"/>
      <c r="D1" s="4575"/>
      <c r="E1" s="4575"/>
      <c r="F1" s="4575"/>
      <c r="G1" s="4575"/>
      <c r="H1" s="4575"/>
      <c r="I1" s="4575"/>
      <c r="J1" s="4575"/>
      <c r="K1" s="4575"/>
      <c r="L1" s="4575"/>
      <c r="M1" s="4575"/>
    </row>
    <row r="2" spans="1:13" ht="8.1" customHeight="1">
      <c r="A2" s="1822"/>
      <c r="B2" s="1822"/>
      <c r="C2" s="1822"/>
      <c r="D2" s="1822"/>
      <c r="E2" s="1822"/>
      <c r="F2" s="1822"/>
      <c r="G2" s="1822"/>
      <c r="H2" s="1822"/>
      <c r="I2" s="1822"/>
      <c r="J2" s="1822"/>
      <c r="K2" s="1822"/>
      <c r="L2" s="1822"/>
      <c r="M2" s="1822"/>
    </row>
    <row r="3" spans="1:13" ht="15" customHeight="1">
      <c r="A3" s="4573" t="s">
        <v>1070</v>
      </c>
      <c r="B3" s="4573"/>
      <c r="C3" s="4574" t="str">
        <f>入力シート!C10</f>
        <v>○○校区道路改良工事</v>
      </c>
      <c r="D3" s="4574"/>
      <c r="E3" s="4574"/>
      <c r="F3" s="4574"/>
      <c r="G3" s="4574"/>
      <c r="H3" s="4574"/>
      <c r="J3" s="1821" t="s">
        <v>2305</v>
      </c>
      <c r="K3" s="4572"/>
      <c r="L3" s="4572"/>
      <c r="M3" s="4572"/>
    </row>
    <row r="4" spans="1:13" ht="15" customHeight="1" thickBot="1"/>
    <row r="5" spans="1:13" ht="24.9" customHeight="1">
      <c r="A5" s="4682" t="s">
        <v>2254</v>
      </c>
      <c r="B5" s="4683" t="s">
        <v>2255</v>
      </c>
      <c r="C5" s="4665" t="s">
        <v>2308</v>
      </c>
      <c r="D5" s="4666"/>
      <c r="E5" s="4684" t="s">
        <v>2309</v>
      </c>
      <c r="F5" s="4686" t="s">
        <v>2267</v>
      </c>
      <c r="G5" s="4684" t="s">
        <v>2259</v>
      </c>
      <c r="H5" s="4684"/>
      <c r="I5" s="4686" t="s">
        <v>2310</v>
      </c>
      <c r="J5" s="4684" t="s">
        <v>2263</v>
      </c>
      <c r="K5" s="4684"/>
      <c r="L5" s="4684"/>
      <c r="M5" s="4688" t="s">
        <v>353</v>
      </c>
    </row>
    <row r="6" spans="1:13" ht="24.9" customHeight="1">
      <c r="A6" s="4672"/>
      <c r="B6" s="4576"/>
      <c r="C6" s="4667"/>
      <c r="D6" s="4668"/>
      <c r="E6" s="4685"/>
      <c r="F6" s="4685"/>
      <c r="G6" s="1835" t="s">
        <v>2260</v>
      </c>
      <c r="H6" s="1835" t="s">
        <v>2261</v>
      </c>
      <c r="I6" s="4687"/>
      <c r="J6" s="1835" t="s">
        <v>2264</v>
      </c>
      <c r="K6" s="1835" t="s">
        <v>2265</v>
      </c>
      <c r="L6" s="1835" t="s">
        <v>2266</v>
      </c>
      <c r="M6" s="4689"/>
    </row>
    <row r="7" spans="1:13" ht="27.9" customHeight="1">
      <c r="A7" s="4672" t="s">
        <v>2311</v>
      </c>
      <c r="B7" s="4576" t="s">
        <v>2312</v>
      </c>
      <c r="C7" s="1812" t="s">
        <v>2313</v>
      </c>
      <c r="D7" s="1846" t="s">
        <v>2316</v>
      </c>
      <c r="E7" s="1813" t="s">
        <v>2321</v>
      </c>
      <c r="F7" s="1848">
        <v>2300</v>
      </c>
      <c r="G7" s="1837">
        <v>1</v>
      </c>
      <c r="H7" s="1837">
        <v>1</v>
      </c>
      <c r="I7" s="1837" t="s">
        <v>942</v>
      </c>
      <c r="J7" s="1852" t="s">
        <v>942</v>
      </c>
      <c r="K7" s="1852" t="s">
        <v>942</v>
      </c>
      <c r="L7" s="1854">
        <v>2.1059999999999999</v>
      </c>
      <c r="M7" s="1838"/>
    </row>
    <row r="8" spans="1:13" ht="27.9" customHeight="1">
      <c r="A8" s="4672"/>
      <c r="B8" s="4576"/>
      <c r="C8" s="1846" t="s">
        <v>2064</v>
      </c>
      <c r="D8" s="1846" t="s">
        <v>2317</v>
      </c>
      <c r="E8" s="1837" t="s">
        <v>2064</v>
      </c>
      <c r="F8" s="1848">
        <v>2300</v>
      </c>
      <c r="G8" s="1837">
        <v>1</v>
      </c>
      <c r="H8" s="1837">
        <v>1</v>
      </c>
      <c r="I8" s="1837" t="s">
        <v>942</v>
      </c>
      <c r="J8" s="1852" t="s">
        <v>942</v>
      </c>
      <c r="K8" s="1852" t="s">
        <v>942</v>
      </c>
      <c r="L8" s="1852">
        <v>9.3000000000000007</v>
      </c>
      <c r="M8" s="1838"/>
    </row>
    <row r="9" spans="1:13" ht="27.9" customHeight="1">
      <c r="A9" s="4672"/>
      <c r="B9" s="4576"/>
      <c r="C9" s="1812" t="s">
        <v>2314</v>
      </c>
      <c r="D9" s="1812"/>
      <c r="E9" s="1837" t="s">
        <v>2064</v>
      </c>
      <c r="F9" s="1848">
        <v>2300</v>
      </c>
      <c r="G9" s="1837">
        <v>1</v>
      </c>
      <c r="H9" s="1837">
        <v>1</v>
      </c>
      <c r="I9" s="1837" t="s">
        <v>2323</v>
      </c>
      <c r="J9" s="1852"/>
      <c r="K9" s="1852"/>
      <c r="L9" s="1852"/>
      <c r="M9" s="1838"/>
    </row>
    <row r="10" spans="1:13" ht="27.9" customHeight="1">
      <c r="A10" s="4672"/>
      <c r="B10" s="4576"/>
      <c r="C10" s="1812" t="s">
        <v>2315</v>
      </c>
      <c r="D10" s="1812" t="s">
        <v>2318</v>
      </c>
      <c r="E10" s="1813" t="s">
        <v>2322</v>
      </c>
      <c r="F10" s="1848">
        <v>2300</v>
      </c>
      <c r="G10" s="1837">
        <v>5</v>
      </c>
      <c r="H10" s="1837">
        <v>5</v>
      </c>
      <c r="I10" s="1837" t="s">
        <v>942</v>
      </c>
      <c r="J10" s="1854">
        <v>1.9930000000000001</v>
      </c>
      <c r="K10" s="1854">
        <v>1.9359999999999999</v>
      </c>
      <c r="L10" s="1854">
        <v>1.9690000000000001</v>
      </c>
      <c r="M10" s="1838"/>
    </row>
    <row r="11" spans="1:13" ht="27.9" customHeight="1">
      <c r="A11" s="4672"/>
      <c r="B11" s="4576"/>
      <c r="C11" s="1812" t="s">
        <v>2064</v>
      </c>
      <c r="D11" s="1812" t="s">
        <v>2319</v>
      </c>
      <c r="E11" s="1837" t="s">
        <v>2064</v>
      </c>
      <c r="F11" s="1848">
        <v>2300</v>
      </c>
      <c r="G11" s="1837">
        <v>5</v>
      </c>
      <c r="H11" s="1837">
        <v>5</v>
      </c>
      <c r="I11" s="1837" t="s">
        <v>942</v>
      </c>
      <c r="J11" s="1853">
        <v>4.7</v>
      </c>
      <c r="K11" s="1853">
        <v>5.2</v>
      </c>
      <c r="L11" s="1853">
        <v>4.9000000000000004</v>
      </c>
      <c r="M11" s="1838"/>
    </row>
    <row r="12" spans="1:13" ht="27.9" customHeight="1">
      <c r="A12" s="4672"/>
      <c r="B12" s="4576"/>
      <c r="C12" s="1812" t="s">
        <v>2064</v>
      </c>
      <c r="D12" s="1812" t="s">
        <v>2320</v>
      </c>
      <c r="E12" s="1837" t="s">
        <v>2064</v>
      </c>
      <c r="F12" s="1848">
        <v>2300</v>
      </c>
      <c r="G12" s="1837">
        <v>5</v>
      </c>
      <c r="H12" s="1837">
        <v>5</v>
      </c>
      <c r="I12" s="1837" t="s">
        <v>2324</v>
      </c>
      <c r="J12" s="1853">
        <v>94.6</v>
      </c>
      <c r="K12" s="1853">
        <v>91.9</v>
      </c>
      <c r="L12" s="1853">
        <v>93.5</v>
      </c>
      <c r="M12" s="1838"/>
    </row>
    <row r="13" spans="1:13" ht="27.9" customHeight="1">
      <c r="A13" s="4672" t="s">
        <v>2325</v>
      </c>
      <c r="B13" s="4576" t="s">
        <v>2326</v>
      </c>
      <c r="C13" s="1812" t="s">
        <v>2327</v>
      </c>
      <c r="D13" s="1846" t="s">
        <v>2316</v>
      </c>
      <c r="E13" s="1813" t="s">
        <v>2332</v>
      </c>
      <c r="F13" s="1848">
        <v>5500</v>
      </c>
      <c r="G13" s="1837">
        <v>1</v>
      </c>
      <c r="H13" s="1837">
        <v>1</v>
      </c>
      <c r="I13" s="1837" t="s">
        <v>942</v>
      </c>
      <c r="J13" s="1852" t="s">
        <v>942</v>
      </c>
      <c r="K13" s="1852" t="s">
        <v>942</v>
      </c>
      <c r="L13" s="1854">
        <v>2.2229999999999999</v>
      </c>
      <c r="M13" s="1838"/>
    </row>
    <row r="14" spans="1:13" ht="27.9" customHeight="1">
      <c r="A14" s="4672"/>
      <c r="B14" s="4576"/>
      <c r="C14" s="1846" t="s">
        <v>2064</v>
      </c>
      <c r="D14" s="1846" t="s">
        <v>2317</v>
      </c>
      <c r="E14" s="1837" t="s">
        <v>2064</v>
      </c>
      <c r="F14" s="1848">
        <v>5500</v>
      </c>
      <c r="G14" s="1837">
        <v>1</v>
      </c>
      <c r="H14" s="1837">
        <v>1</v>
      </c>
      <c r="I14" s="1837" t="s">
        <v>942</v>
      </c>
      <c r="J14" s="1852" t="s">
        <v>942</v>
      </c>
      <c r="K14" s="1852" t="s">
        <v>942</v>
      </c>
      <c r="L14" s="1853">
        <v>5.6</v>
      </c>
      <c r="M14" s="1838"/>
    </row>
    <row r="15" spans="1:13" ht="27.9" customHeight="1">
      <c r="A15" s="4672"/>
      <c r="B15" s="4576"/>
      <c r="C15" s="1812" t="s">
        <v>2328</v>
      </c>
      <c r="D15" s="1812"/>
      <c r="E15" s="1837" t="s">
        <v>2064</v>
      </c>
      <c r="F15" s="1848">
        <v>5500</v>
      </c>
      <c r="G15" s="1837">
        <v>1</v>
      </c>
      <c r="H15" s="1837">
        <v>1</v>
      </c>
      <c r="I15" s="1837" t="s">
        <v>2334</v>
      </c>
      <c r="J15" s="1852" t="s">
        <v>942</v>
      </c>
      <c r="K15" s="1852" t="s">
        <v>942</v>
      </c>
      <c r="L15" s="1853">
        <v>50.5</v>
      </c>
      <c r="M15" s="1838"/>
    </row>
    <row r="16" spans="1:13" ht="27.9" customHeight="1">
      <c r="A16" s="4672"/>
      <c r="B16" s="4576"/>
      <c r="C16" s="1845" t="s">
        <v>2329</v>
      </c>
      <c r="D16" s="1812"/>
      <c r="E16" s="1813"/>
      <c r="F16" s="1848">
        <v>5500</v>
      </c>
      <c r="G16" s="1837">
        <v>1</v>
      </c>
      <c r="H16" s="1837">
        <v>1</v>
      </c>
      <c r="I16" s="1812" t="s">
        <v>2335</v>
      </c>
      <c r="J16" s="1854" t="s">
        <v>942</v>
      </c>
      <c r="K16" s="1854" t="s">
        <v>942</v>
      </c>
      <c r="L16" s="1854" t="s">
        <v>2336</v>
      </c>
      <c r="M16" s="1838"/>
    </row>
    <row r="17" spans="1:13" ht="27.9" customHeight="1">
      <c r="A17" s="4672"/>
      <c r="B17" s="4576"/>
      <c r="C17" s="1833" t="s">
        <v>2330</v>
      </c>
      <c r="D17" s="1833"/>
      <c r="E17" s="1840"/>
      <c r="F17" s="1849">
        <v>5500</v>
      </c>
      <c r="G17" s="1840">
        <v>1</v>
      </c>
      <c r="H17" s="1840">
        <v>1</v>
      </c>
      <c r="I17" s="1840" t="s">
        <v>942</v>
      </c>
      <c r="J17" s="1856" t="s">
        <v>942</v>
      </c>
      <c r="K17" s="1856" t="s">
        <v>942</v>
      </c>
      <c r="L17" s="1856" t="s">
        <v>942</v>
      </c>
      <c r="M17" s="1857"/>
    </row>
    <row r="18" spans="1:13" ht="27.9" customHeight="1">
      <c r="A18" s="4672"/>
      <c r="B18" s="4576"/>
      <c r="C18" s="1834" t="s">
        <v>2331</v>
      </c>
      <c r="D18" s="1834" t="s">
        <v>2318</v>
      </c>
      <c r="E18" s="1842" t="s">
        <v>2333</v>
      </c>
      <c r="F18" s="1850">
        <v>5500</v>
      </c>
      <c r="G18" s="1842">
        <v>6</v>
      </c>
      <c r="H18" s="1842">
        <v>6</v>
      </c>
      <c r="I18" s="1842" t="s">
        <v>942</v>
      </c>
      <c r="J18" s="1859">
        <v>2.1779999999999999</v>
      </c>
      <c r="K18" s="1859">
        <v>2.1179999999999999</v>
      </c>
      <c r="L18" s="1859">
        <v>2.1459999999999999</v>
      </c>
      <c r="M18" s="1858"/>
    </row>
    <row r="19" spans="1:13" ht="27.9" customHeight="1">
      <c r="A19" s="4672"/>
      <c r="B19" s="4576"/>
      <c r="C19" s="1812" t="s">
        <v>2064</v>
      </c>
      <c r="D19" s="1812" t="s">
        <v>2319</v>
      </c>
      <c r="E19" s="1837" t="s">
        <v>2064</v>
      </c>
      <c r="F19" s="1848">
        <v>5500</v>
      </c>
      <c r="G19" s="1837">
        <v>6</v>
      </c>
      <c r="H19" s="1837">
        <v>6</v>
      </c>
      <c r="I19" s="1837" t="s">
        <v>942</v>
      </c>
      <c r="J19" s="1853">
        <v>5</v>
      </c>
      <c r="K19" s="1853">
        <v>4.3</v>
      </c>
      <c r="L19" s="1853">
        <v>4.5999999999999996</v>
      </c>
      <c r="M19" s="1838"/>
    </row>
    <row r="20" spans="1:13" ht="50.1" customHeight="1">
      <c r="A20" s="4672"/>
      <c r="B20" s="4576"/>
      <c r="C20" s="1812" t="s">
        <v>2064</v>
      </c>
      <c r="D20" s="1812" t="s">
        <v>2320</v>
      </c>
      <c r="E20" s="1837" t="s">
        <v>2064</v>
      </c>
      <c r="F20" s="1848">
        <v>5500</v>
      </c>
      <c r="G20" s="1837">
        <v>6</v>
      </c>
      <c r="H20" s="1837">
        <v>6</v>
      </c>
      <c r="I20" s="1855" t="s">
        <v>2337</v>
      </c>
      <c r="J20" s="1853">
        <v>98</v>
      </c>
      <c r="K20" s="1853">
        <v>97.3</v>
      </c>
      <c r="L20" s="1853">
        <v>97.5</v>
      </c>
      <c r="M20" s="1838"/>
    </row>
    <row r="21" spans="1:13" ht="27.9" customHeight="1">
      <c r="A21" s="4669" t="s">
        <v>2338</v>
      </c>
      <c r="B21" s="4673" t="s">
        <v>2339</v>
      </c>
      <c r="C21" s="1846" t="s">
        <v>2341</v>
      </c>
      <c r="D21" s="4587" t="s">
        <v>2348</v>
      </c>
      <c r="E21" s="1813" t="s">
        <v>2351</v>
      </c>
      <c r="F21" s="1848">
        <v>85</v>
      </c>
      <c r="G21" s="1837">
        <v>1</v>
      </c>
      <c r="H21" s="1837">
        <v>1</v>
      </c>
      <c r="I21" s="1845" t="s">
        <v>2354</v>
      </c>
      <c r="J21" s="1853">
        <v>8.5</v>
      </c>
      <c r="K21" s="1853">
        <v>7</v>
      </c>
      <c r="L21" s="1853">
        <v>7.6</v>
      </c>
      <c r="M21" s="1838"/>
    </row>
    <row r="22" spans="1:13" ht="27.9" customHeight="1">
      <c r="A22" s="4670"/>
      <c r="B22" s="4674"/>
      <c r="C22" s="1812" t="s">
        <v>2342</v>
      </c>
      <c r="D22" s="4678"/>
      <c r="E22" s="1813" t="s">
        <v>2064</v>
      </c>
      <c r="F22" s="1848">
        <v>85</v>
      </c>
      <c r="G22" s="1837">
        <v>1</v>
      </c>
      <c r="H22" s="1837">
        <v>1</v>
      </c>
      <c r="I22" s="1845" t="s">
        <v>2355</v>
      </c>
      <c r="J22" s="1853">
        <v>4.3</v>
      </c>
      <c r="K22" s="1853">
        <v>3.6</v>
      </c>
      <c r="L22" s="1853">
        <v>4</v>
      </c>
      <c r="M22" s="1839"/>
    </row>
    <row r="23" spans="1:13" ht="27.9" customHeight="1">
      <c r="A23" s="4670"/>
      <c r="B23" s="4674"/>
      <c r="C23" s="1846" t="s">
        <v>2343</v>
      </c>
      <c r="D23" s="4679"/>
      <c r="E23" s="1837" t="s">
        <v>2064</v>
      </c>
      <c r="F23" s="1848">
        <v>85</v>
      </c>
      <c r="G23" s="1837">
        <v>1</v>
      </c>
      <c r="H23" s="1837">
        <v>1</v>
      </c>
      <c r="I23" s="1845" t="s">
        <v>2358</v>
      </c>
      <c r="J23" s="1862">
        <v>28.3</v>
      </c>
      <c r="K23" s="1862">
        <v>26.5</v>
      </c>
      <c r="L23" s="1862">
        <v>27.7</v>
      </c>
      <c r="M23" s="1863" t="s">
        <v>2361</v>
      </c>
    </row>
    <row r="24" spans="1:13" ht="27.9" customHeight="1">
      <c r="A24" s="4670"/>
      <c r="B24" s="4675" t="s">
        <v>2340</v>
      </c>
      <c r="C24" s="1846" t="s">
        <v>2341</v>
      </c>
      <c r="D24" s="4587" t="s">
        <v>2349</v>
      </c>
      <c r="E24" s="1813" t="s">
        <v>2352</v>
      </c>
      <c r="F24" s="1848">
        <v>90</v>
      </c>
      <c r="G24" s="1837">
        <v>4</v>
      </c>
      <c r="H24" s="1837">
        <v>4</v>
      </c>
      <c r="I24" s="1845" t="s">
        <v>2356</v>
      </c>
      <c r="J24" s="1853">
        <v>8.5</v>
      </c>
      <c r="K24" s="1853">
        <v>7</v>
      </c>
      <c r="L24" s="1853">
        <v>7.6</v>
      </c>
      <c r="M24" s="1838"/>
    </row>
    <row r="25" spans="1:13" ht="27.9" customHeight="1">
      <c r="A25" s="4670"/>
      <c r="B25" s="4676"/>
      <c r="C25" s="1812" t="s">
        <v>2342</v>
      </c>
      <c r="D25" s="4678"/>
      <c r="E25" s="1813" t="s">
        <v>2064</v>
      </c>
      <c r="F25" s="1848">
        <v>90</v>
      </c>
      <c r="G25" s="1837">
        <v>4</v>
      </c>
      <c r="H25" s="1837">
        <v>4</v>
      </c>
      <c r="I25" s="1845" t="s">
        <v>2355</v>
      </c>
      <c r="J25" s="1853">
        <v>4.3</v>
      </c>
      <c r="K25" s="1853">
        <v>3.6</v>
      </c>
      <c r="L25" s="1853">
        <v>4</v>
      </c>
      <c r="M25" s="1839"/>
    </row>
    <row r="26" spans="1:13" ht="27.9" customHeight="1">
      <c r="A26" s="4670"/>
      <c r="B26" s="4676"/>
      <c r="C26" s="1846" t="s">
        <v>2343</v>
      </c>
      <c r="D26" s="4678"/>
      <c r="E26" s="1837" t="s">
        <v>2064</v>
      </c>
      <c r="F26" s="1848">
        <v>90</v>
      </c>
      <c r="G26" s="1837">
        <v>4</v>
      </c>
      <c r="H26" s="1837">
        <v>4</v>
      </c>
      <c r="I26" s="1845" t="s">
        <v>2359</v>
      </c>
      <c r="J26" s="1862">
        <v>30.3</v>
      </c>
      <c r="K26" s="1862">
        <v>28.5</v>
      </c>
      <c r="L26" s="1862">
        <v>29.7</v>
      </c>
      <c r="M26" s="1863" t="s">
        <v>2362</v>
      </c>
    </row>
    <row r="27" spans="1:13" ht="27.9" customHeight="1">
      <c r="A27" s="4670"/>
      <c r="B27" s="4676"/>
      <c r="C27" s="1812" t="s">
        <v>2344</v>
      </c>
      <c r="D27" s="4679"/>
      <c r="E27" s="1837" t="s">
        <v>2064</v>
      </c>
      <c r="F27" s="1848">
        <v>90</v>
      </c>
      <c r="G27" s="1837">
        <v>4</v>
      </c>
      <c r="H27" s="1837">
        <v>4</v>
      </c>
      <c r="I27" s="1845" t="s">
        <v>2360</v>
      </c>
      <c r="J27" s="1854">
        <v>0.01</v>
      </c>
      <c r="K27" s="1854">
        <v>8.0000000000000002E-3</v>
      </c>
      <c r="L27" s="1854">
        <v>8.9999999999999993E-3</v>
      </c>
      <c r="M27" s="1838"/>
    </row>
    <row r="28" spans="1:13" ht="27.9" customHeight="1">
      <c r="A28" s="4670"/>
      <c r="B28" s="4677" t="s">
        <v>2345</v>
      </c>
      <c r="C28" s="1833" t="s">
        <v>2341</v>
      </c>
      <c r="D28" s="4587" t="s">
        <v>2350</v>
      </c>
      <c r="E28" s="1860" t="s">
        <v>2353</v>
      </c>
      <c r="F28" s="1849">
        <v>120</v>
      </c>
      <c r="G28" s="1840">
        <v>3</v>
      </c>
      <c r="H28" s="1840">
        <v>3</v>
      </c>
      <c r="I28" s="1845" t="s">
        <v>2356</v>
      </c>
      <c r="J28" s="1856">
        <v>8.5</v>
      </c>
      <c r="K28" s="1856">
        <v>7</v>
      </c>
      <c r="L28" s="1856">
        <v>7.6</v>
      </c>
      <c r="M28" s="1841"/>
    </row>
    <row r="29" spans="1:13" ht="27.9" customHeight="1">
      <c r="A29" s="4670"/>
      <c r="B29" s="4576"/>
      <c r="C29" s="1812" t="s">
        <v>2346</v>
      </c>
      <c r="D29" s="4680"/>
      <c r="E29" s="1836" t="s">
        <v>2064</v>
      </c>
      <c r="F29" s="1848">
        <v>120</v>
      </c>
      <c r="G29" s="1837">
        <v>3</v>
      </c>
      <c r="H29" s="1837">
        <v>3</v>
      </c>
      <c r="I29" s="1845" t="s">
        <v>2355</v>
      </c>
      <c r="J29" s="1853">
        <v>4.3</v>
      </c>
      <c r="K29" s="1853">
        <v>3.6</v>
      </c>
      <c r="L29" s="1853">
        <v>4</v>
      </c>
      <c r="M29" s="1839"/>
    </row>
    <row r="30" spans="1:13" ht="27.9" customHeight="1">
      <c r="A30" s="4670"/>
      <c r="B30" s="4576"/>
      <c r="C30" s="1812" t="s">
        <v>2343</v>
      </c>
      <c r="D30" s="4680"/>
      <c r="E30" s="1837" t="s">
        <v>2064</v>
      </c>
      <c r="F30" s="1848">
        <v>120</v>
      </c>
      <c r="G30" s="1837">
        <v>3</v>
      </c>
      <c r="H30" s="1837">
        <v>3</v>
      </c>
      <c r="I30" s="1845" t="s">
        <v>2359</v>
      </c>
      <c r="J30" s="1862">
        <v>28.3</v>
      </c>
      <c r="K30" s="1862">
        <v>26.5</v>
      </c>
      <c r="L30" s="1862">
        <v>27.7</v>
      </c>
      <c r="M30" s="1863" t="s">
        <v>2363</v>
      </c>
    </row>
    <row r="31" spans="1:13" ht="27.9" customHeight="1" thickBot="1">
      <c r="A31" s="4671"/>
      <c r="B31" s="4577"/>
      <c r="C31" s="1847" t="s">
        <v>2347</v>
      </c>
      <c r="D31" s="4681"/>
      <c r="E31" s="1843" t="s">
        <v>2064</v>
      </c>
      <c r="F31" s="1851">
        <v>120</v>
      </c>
      <c r="G31" s="1843">
        <v>3</v>
      </c>
      <c r="H31" s="1843">
        <v>3</v>
      </c>
      <c r="I31" s="1861" t="s">
        <v>2357</v>
      </c>
      <c r="J31" s="1864">
        <v>167.5</v>
      </c>
      <c r="K31" s="1864">
        <v>156</v>
      </c>
      <c r="L31" s="1864">
        <v>160</v>
      </c>
      <c r="M31" s="1844"/>
    </row>
  </sheetData>
  <mergeCells count="24">
    <mergeCell ref="A1:M1"/>
    <mergeCell ref="A3:B3"/>
    <mergeCell ref="C3:H3"/>
    <mergeCell ref="K3:M3"/>
    <mergeCell ref="A5:A6"/>
    <mergeCell ref="B5:B6"/>
    <mergeCell ref="E5:E6"/>
    <mergeCell ref="F5:F6"/>
    <mergeCell ref="G5:H5"/>
    <mergeCell ref="I5:I6"/>
    <mergeCell ref="J5:L5"/>
    <mergeCell ref="M5:M6"/>
    <mergeCell ref="B7:B12"/>
    <mergeCell ref="C5:D6"/>
    <mergeCell ref="A21:A31"/>
    <mergeCell ref="A13:A20"/>
    <mergeCell ref="B13:B20"/>
    <mergeCell ref="B21:B23"/>
    <mergeCell ref="B24:B27"/>
    <mergeCell ref="B28:B31"/>
    <mergeCell ref="D21:D23"/>
    <mergeCell ref="D24:D27"/>
    <mergeCell ref="D28:D31"/>
    <mergeCell ref="A7:A12"/>
  </mergeCells>
  <phoneticPr fontId="14"/>
  <pageMargins left="0.51181102362204722" right="0.11811023622047245" top="0.55118110236220474" bottom="0.35433070866141736" header="0.31496062992125984" footer="0.31496062992125984"/>
  <pageSetup paperSize="9" scale="96" orientation="portrait"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view="pageBreakPreview" zoomScaleNormal="95" zoomScaleSheetLayoutView="100" workbookViewId="0">
      <selection activeCell="C7" sqref="C7"/>
    </sheetView>
  </sheetViews>
  <sheetFormatPr defaultRowHeight="13.2"/>
  <cols>
    <col min="1" max="1" width="12.44140625" style="37" customWidth="1"/>
    <col min="2" max="3" width="6.88671875" style="37" bestFit="1" customWidth="1"/>
    <col min="4" max="6" width="6.88671875" style="37" customWidth="1"/>
    <col min="7" max="8" width="6.88671875" style="37" bestFit="1" customWidth="1"/>
    <col min="9" max="11" width="6.88671875" style="37" customWidth="1"/>
    <col min="12" max="13" width="6.88671875" style="37" bestFit="1" customWidth="1"/>
    <col min="14" max="14" width="6.88671875" style="37" customWidth="1"/>
    <col min="15" max="15" width="12.44140625" style="37" customWidth="1"/>
    <col min="16" max="17" width="6.88671875" style="37" bestFit="1" customWidth="1"/>
    <col min="18" max="18" width="6.88671875" style="37" customWidth="1"/>
    <col min="19" max="258" width="8.88671875" style="37"/>
    <col min="259" max="259" width="12.44140625" style="37" customWidth="1"/>
    <col min="260" max="261" width="6.88671875" style="37" bestFit="1" customWidth="1"/>
    <col min="262" max="262" width="6.88671875" style="37" customWidth="1"/>
    <col min="263" max="263" width="12.44140625" style="37" customWidth="1"/>
    <col min="264" max="265" width="6.88671875" style="37" bestFit="1" customWidth="1"/>
    <col min="266" max="266" width="6.88671875" style="37" customWidth="1"/>
    <col min="267" max="267" width="12.44140625" style="37" customWidth="1"/>
    <col min="268" max="269" width="6.88671875" style="37" bestFit="1" customWidth="1"/>
    <col min="270" max="270" width="6.88671875" style="37" customWidth="1"/>
    <col min="271" max="271" width="12.44140625" style="37" customWidth="1"/>
    <col min="272" max="273" width="6.88671875" style="37" bestFit="1" customWidth="1"/>
    <col min="274" max="274" width="6.88671875" style="37" customWidth="1"/>
    <col min="275" max="514" width="8.88671875" style="37"/>
    <col min="515" max="515" width="12.44140625" style="37" customWidth="1"/>
    <col min="516" max="517" width="6.88671875" style="37" bestFit="1" customWidth="1"/>
    <col min="518" max="518" width="6.88671875" style="37" customWidth="1"/>
    <col min="519" max="519" width="12.44140625" style="37" customWidth="1"/>
    <col min="520" max="521" width="6.88671875" style="37" bestFit="1" customWidth="1"/>
    <col min="522" max="522" width="6.88671875" style="37" customWidth="1"/>
    <col min="523" max="523" width="12.44140625" style="37" customWidth="1"/>
    <col min="524" max="525" width="6.88671875" style="37" bestFit="1" customWidth="1"/>
    <col min="526" max="526" width="6.88671875" style="37" customWidth="1"/>
    <col min="527" max="527" width="12.44140625" style="37" customWidth="1"/>
    <col min="528" max="529" width="6.88671875" style="37" bestFit="1" customWidth="1"/>
    <col min="530" max="530" width="6.88671875" style="37" customWidth="1"/>
    <col min="531" max="770" width="8.88671875" style="37"/>
    <col min="771" max="771" width="12.44140625" style="37" customWidth="1"/>
    <col min="772" max="773" width="6.88671875" style="37" bestFit="1" customWidth="1"/>
    <col min="774" max="774" width="6.88671875" style="37" customWidth="1"/>
    <col min="775" max="775" width="12.44140625" style="37" customWidth="1"/>
    <col min="776" max="777" width="6.88671875" style="37" bestFit="1" customWidth="1"/>
    <col min="778" max="778" width="6.88671875" style="37" customWidth="1"/>
    <col min="779" max="779" width="12.44140625" style="37" customWidth="1"/>
    <col min="780" max="781" width="6.88671875" style="37" bestFit="1" customWidth="1"/>
    <col min="782" max="782" width="6.88671875" style="37" customWidth="1"/>
    <col min="783" max="783" width="12.44140625" style="37" customWidth="1"/>
    <col min="784" max="785" width="6.88671875" style="37" bestFit="1" customWidth="1"/>
    <col min="786" max="786" width="6.88671875" style="37" customWidth="1"/>
    <col min="787" max="1026" width="8.88671875" style="37"/>
    <col min="1027" max="1027" width="12.44140625" style="37" customWidth="1"/>
    <col min="1028" max="1029" width="6.88671875" style="37" bestFit="1" customWidth="1"/>
    <col min="1030" max="1030" width="6.88671875" style="37" customWidth="1"/>
    <col min="1031" max="1031" width="12.44140625" style="37" customWidth="1"/>
    <col min="1032" max="1033" width="6.88671875" style="37" bestFit="1" customWidth="1"/>
    <col min="1034" max="1034" width="6.88671875" style="37" customWidth="1"/>
    <col min="1035" max="1035" width="12.44140625" style="37" customWidth="1"/>
    <col min="1036" max="1037" width="6.88671875" style="37" bestFit="1" customWidth="1"/>
    <col min="1038" max="1038" width="6.88671875" style="37" customWidth="1"/>
    <col min="1039" max="1039" width="12.44140625" style="37" customWidth="1"/>
    <col min="1040" max="1041" width="6.88671875" style="37" bestFit="1" customWidth="1"/>
    <col min="1042" max="1042" width="6.88671875" style="37" customWidth="1"/>
    <col min="1043" max="1282" width="8.88671875" style="37"/>
    <col min="1283" max="1283" width="12.44140625" style="37" customWidth="1"/>
    <col min="1284" max="1285" width="6.88671875" style="37" bestFit="1" customWidth="1"/>
    <col min="1286" max="1286" width="6.88671875" style="37" customWidth="1"/>
    <col min="1287" max="1287" width="12.44140625" style="37" customWidth="1"/>
    <col min="1288" max="1289" width="6.88671875" style="37" bestFit="1" customWidth="1"/>
    <col min="1290" max="1290" width="6.88671875" style="37" customWidth="1"/>
    <col min="1291" max="1291" width="12.44140625" style="37" customWidth="1"/>
    <col min="1292" max="1293" width="6.88671875" style="37" bestFit="1" customWidth="1"/>
    <col min="1294" max="1294" width="6.88671875" style="37" customWidth="1"/>
    <col min="1295" max="1295" width="12.44140625" style="37" customWidth="1"/>
    <col min="1296" max="1297" width="6.88671875" style="37" bestFit="1" customWidth="1"/>
    <col min="1298" max="1298" width="6.88671875" style="37" customWidth="1"/>
    <col min="1299" max="1538" width="8.88671875" style="37"/>
    <col min="1539" max="1539" width="12.44140625" style="37" customWidth="1"/>
    <col min="1540" max="1541" width="6.88671875" style="37" bestFit="1" customWidth="1"/>
    <col min="1542" max="1542" width="6.88671875" style="37" customWidth="1"/>
    <col min="1543" max="1543" width="12.44140625" style="37" customWidth="1"/>
    <col min="1544" max="1545" width="6.88671875" style="37" bestFit="1" customWidth="1"/>
    <col min="1546" max="1546" width="6.88671875" style="37" customWidth="1"/>
    <col min="1547" max="1547" width="12.44140625" style="37" customWidth="1"/>
    <col min="1548" max="1549" width="6.88671875" style="37" bestFit="1" customWidth="1"/>
    <col min="1550" max="1550" width="6.88671875" style="37" customWidth="1"/>
    <col min="1551" max="1551" width="12.44140625" style="37" customWidth="1"/>
    <col min="1552" max="1553" width="6.88671875" style="37" bestFit="1" customWidth="1"/>
    <col min="1554" max="1554" width="6.88671875" style="37" customWidth="1"/>
    <col min="1555" max="1794" width="8.88671875" style="37"/>
    <col min="1795" max="1795" width="12.44140625" style="37" customWidth="1"/>
    <col min="1796" max="1797" width="6.88671875" style="37" bestFit="1" customWidth="1"/>
    <col min="1798" max="1798" width="6.88671875" style="37" customWidth="1"/>
    <col min="1799" max="1799" width="12.44140625" style="37" customWidth="1"/>
    <col min="1800" max="1801" width="6.88671875" style="37" bestFit="1" customWidth="1"/>
    <col min="1802" max="1802" width="6.88671875" style="37" customWidth="1"/>
    <col min="1803" max="1803" width="12.44140625" style="37" customWidth="1"/>
    <col min="1804" max="1805" width="6.88671875" style="37" bestFit="1" customWidth="1"/>
    <col min="1806" max="1806" width="6.88671875" style="37" customWidth="1"/>
    <col min="1807" max="1807" width="12.44140625" style="37" customWidth="1"/>
    <col min="1808" max="1809" width="6.88671875" style="37" bestFit="1" customWidth="1"/>
    <col min="1810" max="1810" width="6.88671875" style="37" customWidth="1"/>
    <col min="1811" max="2050" width="8.88671875" style="37"/>
    <col min="2051" max="2051" width="12.44140625" style="37" customWidth="1"/>
    <col min="2052" max="2053" width="6.88671875" style="37" bestFit="1" customWidth="1"/>
    <col min="2054" max="2054" width="6.88671875" style="37" customWidth="1"/>
    <col min="2055" max="2055" width="12.44140625" style="37" customWidth="1"/>
    <col min="2056" max="2057" width="6.88671875" style="37" bestFit="1" customWidth="1"/>
    <col min="2058" max="2058" width="6.88671875" style="37" customWidth="1"/>
    <col min="2059" max="2059" width="12.44140625" style="37" customWidth="1"/>
    <col min="2060" max="2061" width="6.88671875" style="37" bestFit="1" customWidth="1"/>
    <col min="2062" max="2062" width="6.88671875" style="37" customWidth="1"/>
    <col min="2063" max="2063" width="12.44140625" style="37" customWidth="1"/>
    <col min="2064" max="2065" width="6.88671875" style="37" bestFit="1" customWidth="1"/>
    <col min="2066" max="2066" width="6.88671875" style="37" customWidth="1"/>
    <col min="2067" max="2306" width="8.88671875" style="37"/>
    <col min="2307" max="2307" width="12.44140625" style="37" customWidth="1"/>
    <col min="2308" max="2309" width="6.88671875" style="37" bestFit="1" customWidth="1"/>
    <col min="2310" max="2310" width="6.88671875" style="37" customWidth="1"/>
    <col min="2311" max="2311" width="12.44140625" style="37" customWidth="1"/>
    <col min="2312" max="2313" width="6.88671875" style="37" bestFit="1" customWidth="1"/>
    <col min="2314" max="2314" width="6.88671875" style="37" customWidth="1"/>
    <col min="2315" max="2315" width="12.44140625" style="37" customWidth="1"/>
    <col min="2316" max="2317" width="6.88671875" style="37" bestFit="1" customWidth="1"/>
    <col min="2318" max="2318" width="6.88671875" style="37" customWidth="1"/>
    <col min="2319" max="2319" width="12.44140625" style="37" customWidth="1"/>
    <col min="2320" max="2321" width="6.88671875" style="37" bestFit="1" customWidth="1"/>
    <col min="2322" max="2322" width="6.88671875" style="37" customWidth="1"/>
    <col min="2323" max="2562" width="8.88671875" style="37"/>
    <col min="2563" max="2563" width="12.44140625" style="37" customWidth="1"/>
    <col min="2564" max="2565" width="6.88671875" style="37" bestFit="1" customWidth="1"/>
    <col min="2566" max="2566" width="6.88671875" style="37" customWidth="1"/>
    <col min="2567" max="2567" width="12.44140625" style="37" customWidth="1"/>
    <col min="2568" max="2569" width="6.88671875" style="37" bestFit="1" customWidth="1"/>
    <col min="2570" max="2570" width="6.88671875" style="37" customWidth="1"/>
    <col min="2571" max="2571" width="12.44140625" style="37" customWidth="1"/>
    <col min="2572" max="2573" width="6.88671875" style="37" bestFit="1" customWidth="1"/>
    <col min="2574" max="2574" width="6.88671875" style="37" customWidth="1"/>
    <col min="2575" max="2575" width="12.44140625" style="37" customWidth="1"/>
    <col min="2576" max="2577" width="6.88671875" style="37" bestFit="1" customWidth="1"/>
    <col min="2578" max="2578" width="6.88671875" style="37" customWidth="1"/>
    <col min="2579" max="2818" width="8.88671875" style="37"/>
    <col min="2819" max="2819" width="12.44140625" style="37" customWidth="1"/>
    <col min="2820" max="2821" width="6.88671875" style="37" bestFit="1" customWidth="1"/>
    <col min="2822" max="2822" width="6.88671875" style="37" customWidth="1"/>
    <col min="2823" max="2823" width="12.44140625" style="37" customWidth="1"/>
    <col min="2824" max="2825" width="6.88671875" style="37" bestFit="1" customWidth="1"/>
    <col min="2826" max="2826" width="6.88671875" style="37" customWidth="1"/>
    <col min="2827" max="2827" width="12.44140625" style="37" customWidth="1"/>
    <col min="2828" max="2829" width="6.88671875" style="37" bestFit="1" customWidth="1"/>
    <col min="2830" max="2830" width="6.88671875" style="37" customWidth="1"/>
    <col min="2831" max="2831" width="12.44140625" style="37" customWidth="1"/>
    <col min="2832" max="2833" width="6.88671875" style="37" bestFit="1" customWidth="1"/>
    <col min="2834" max="2834" width="6.88671875" style="37" customWidth="1"/>
    <col min="2835" max="3074" width="8.88671875" style="37"/>
    <col min="3075" max="3075" width="12.44140625" style="37" customWidth="1"/>
    <col min="3076" max="3077" width="6.88671875" style="37" bestFit="1" customWidth="1"/>
    <col min="3078" max="3078" width="6.88671875" style="37" customWidth="1"/>
    <col min="3079" max="3079" width="12.44140625" style="37" customWidth="1"/>
    <col min="3080" max="3081" width="6.88671875" style="37" bestFit="1" customWidth="1"/>
    <col min="3082" max="3082" width="6.88671875" style="37" customWidth="1"/>
    <col min="3083" max="3083" width="12.44140625" style="37" customWidth="1"/>
    <col min="3084" max="3085" width="6.88671875" style="37" bestFit="1" customWidth="1"/>
    <col min="3086" max="3086" width="6.88671875" style="37" customWidth="1"/>
    <col min="3087" max="3087" width="12.44140625" style="37" customWidth="1"/>
    <col min="3088" max="3089" width="6.88671875" style="37" bestFit="1" customWidth="1"/>
    <col min="3090" max="3090" width="6.88671875" style="37" customWidth="1"/>
    <col min="3091" max="3330" width="8.88671875" style="37"/>
    <col min="3331" max="3331" width="12.44140625" style="37" customWidth="1"/>
    <col min="3332" max="3333" width="6.88671875" style="37" bestFit="1" customWidth="1"/>
    <col min="3334" max="3334" width="6.88671875" style="37" customWidth="1"/>
    <col min="3335" max="3335" width="12.44140625" style="37" customWidth="1"/>
    <col min="3336" max="3337" width="6.88671875" style="37" bestFit="1" customWidth="1"/>
    <col min="3338" max="3338" width="6.88671875" style="37" customWidth="1"/>
    <col min="3339" max="3339" width="12.44140625" style="37" customWidth="1"/>
    <col min="3340" max="3341" width="6.88671875" style="37" bestFit="1" customWidth="1"/>
    <col min="3342" max="3342" width="6.88671875" style="37" customWidth="1"/>
    <col min="3343" max="3343" width="12.44140625" style="37" customWidth="1"/>
    <col min="3344" max="3345" width="6.88671875" style="37" bestFit="1" customWidth="1"/>
    <col min="3346" max="3346" width="6.88671875" style="37" customWidth="1"/>
    <col min="3347" max="3586" width="8.88671875" style="37"/>
    <col min="3587" max="3587" width="12.44140625" style="37" customWidth="1"/>
    <col min="3588" max="3589" width="6.88671875" style="37" bestFit="1" customWidth="1"/>
    <col min="3590" max="3590" width="6.88671875" style="37" customWidth="1"/>
    <col min="3591" max="3591" width="12.44140625" style="37" customWidth="1"/>
    <col min="3592" max="3593" width="6.88671875" style="37" bestFit="1" customWidth="1"/>
    <col min="3594" max="3594" width="6.88671875" style="37" customWidth="1"/>
    <col min="3595" max="3595" width="12.44140625" style="37" customWidth="1"/>
    <col min="3596" max="3597" width="6.88671875" style="37" bestFit="1" customWidth="1"/>
    <col min="3598" max="3598" width="6.88671875" style="37" customWidth="1"/>
    <col min="3599" max="3599" width="12.44140625" style="37" customWidth="1"/>
    <col min="3600" max="3601" width="6.88671875" style="37" bestFit="1" customWidth="1"/>
    <col min="3602" max="3602" width="6.88671875" style="37" customWidth="1"/>
    <col min="3603" max="3842" width="8.88671875" style="37"/>
    <col min="3843" max="3843" width="12.44140625" style="37" customWidth="1"/>
    <col min="3844" max="3845" width="6.88671875" style="37" bestFit="1" customWidth="1"/>
    <col min="3846" max="3846" width="6.88671875" style="37" customWidth="1"/>
    <col min="3847" max="3847" width="12.44140625" style="37" customWidth="1"/>
    <col min="3848" max="3849" width="6.88671875" style="37" bestFit="1" customWidth="1"/>
    <col min="3850" max="3850" width="6.88671875" style="37" customWidth="1"/>
    <col min="3851" max="3851" width="12.44140625" style="37" customWidth="1"/>
    <col min="3852" max="3853" width="6.88671875" style="37" bestFit="1" customWidth="1"/>
    <col min="3854" max="3854" width="6.88671875" style="37" customWidth="1"/>
    <col min="3855" max="3855" width="12.44140625" style="37" customWidth="1"/>
    <col min="3856" max="3857" width="6.88671875" style="37" bestFit="1" customWidth="1"/>
    <col min="3858" max="3858" width="6.88671875" style="37" customWidth="1"/>
    <col min="3859" max="4098" width="8.88671875" style="37"/>
    <col min="4099" max="4099" width="12.44140625" style="37" customWidth="1"/>
    <col min="4100" max="4101" width="6.88671875" style="37" bestFit="1" customWidth="1"/>
    <col min="4102" max="4102" width="6.88671875" style="37" customWidth="1"/>
    <col min="4103" max="4103" width="12.44140625" style="37" customWidth="1"/>
    <col min="4104" max="4105" width="6.88671875" style="37" bestFit="1" customWidth="1"/>
    <col min="4106" max="4106" width="6.88671875" style="37" customWidth="1"/>
    <col min="4107" max="4107" width="12.44140625" style="37" customWidth="1"/>
    <col min="4108" max="4109" width="6.88671875" style="37" bestFit="1" customWidth="1"/>
    <col min="4110" max="4110" width="6.88671875" style="37" customWidth="1"/>
    <col min="4111" max="4111" width="12.44140625" style="37" customWidth="1"/>
    <col min="4112" max="4113" width="6.88671875" style="37" bestFit="1" customWidth="1"/>
    <col min="4114" max="4114" width="6.88671875" style="37" customWidth="1"/>
    <col min="4115" max="4354" width="8.88671875" style="37"/>
    <col min="4355" max="4355" width="12.44140625" style="37" customWidth="1"/>
    <col min="4356" max="4357" width="6.88671875" style="37" bestFit="1" customWidth="1"/>
    <col min="4358" max="4358" width="6.88671875" style="37" customWidth="1"/>
    <col min="4359" max="4359" width="12.44140625" style="37" customWidth="1"/>
    <col min="4360" max="4361" width="6.88671875" style="37" bestFit="1" customWidth="1"/>
    <col min="4362" max="4362" width="6.88671875" style="37" customWidth="1"/>
    <col min="4363" max="4363" width="12.44140625" style="37" customWidth="1"/>
    <col min="4364" max="4365" width="6.88671875" style="37" bestFit="1" customWidth="1"/>
    <col min="4366" max="4366" width="6.88671875" style="37" customWidth="1"/>
    <col min="4367" max="4367" width="12.44140625" style="37" customWidth="1"/>
    <col min="4368" max="4369" width="6.88671875" style="37" bestFit="1" customWidth="1"/>
    <col min="4370" max="4370" width="6.88671875" style="37" customWidth="1"/>
    <col min="4371" max="4610" width="8.88671875" style="37"/>
    <col min="4611" max="4611" width="12.44140625" style="37" customWidth="1"/>
    <col min="4612" max="4613" width="6.88671875" style="37" bestFit="1" customWidth="1"/>
    <col min="4614" max="4614" width="6.88671875" style="37" customWidth="1"/>
    <col min="4615" max="4615" width="12.44140625" style="37" customWidth="1"/>
    <col min="4616" max="4617" width="6.88671875" style="37" bestFit="1" customWidth="1"/>
    <col min="4618" max="4618" width="6.88671875" style="37" customWidth="1"/>
    <col min="4619" max="4619" width="12.44140625" style="37" customWidth="1"/>
    <col min="4620" max="4621" width="6.88671875" style="37" bestFit="1" customWidth="1"/>
    <col min="4622" max="4622" width="6.88671875" style="37" customWidth="1"/>
    <col min="4623" max="4623" width="12.44140625" style="37" customWidth="1"/>
    <col min="4624" max="4625" width="6.88671875" style="37" bestFit="1" customWidth="1"/>
    <col min="4626" max="4626" width="6.88671875" style="37" customWidth="1"/>
    <col min="4627" max="4866" width="8.88671875" style="37"/>
    <col min="4867" max="4867" width="12.44140625" style="37" customWidth="1"/>
    <col min="4868" max="4869" width="6.88671875" style="37" bestFit="1" customWidth="1"/>
    <col min="4870" max="4870" width="6.88671875" style="37" customWidth="1"/>
    <col min="4871" max="4871" width="12.44140625" style="37" customWidth="1"/>
    <col min="4872" max="4873" width="6.88671875" style="37" bestFit="1" customWidth="1"/>
    <col min="4874" max="4874" width="6.88671875" style="37" customWidth="1"/>
    <col min="4875" max="4875" width="12.44140625" style="37" customWidth="1"/>
    <col min="4876" max="4877" width="6.88671875" style="37" bestFit="1" customWidth="1"/>
    <col min="4878" max="4878" width="6.88671875" style="37" customWidth="1"/>
    <col min="4879" max="4879" width="12.44140625" style="37" customWidth="1"/>
    <col min="4880" max="4881" width="6.88671875" style="37" bestFit="1" customWidth="1"/>
    <col min="4882" max="4882" width="6.88671875" style="37" customWidth="1"/>
    <col min="4883" max="5122" width="8.88671875" style="37"/>
    <col min="5123" max="5123" width="12.44140625" style="37" customWidth="1"/>
    <col min="5124" max="5125" width="6.88671875" style="37" bestFit="1" customWidth="1"/>
    <col min="5126" max="5126" width="6.88671875" style="37" customWidth="1"/>
    <col min="5127" max="5127" width="12.44140625" style="37" customWidth="1"/>
    <col min="5128" max="5129" width="6.88671875" style="37" bestFit="1" customWidth="1"/>
    <col min="5130" max="5130" width="6.88671875" style="37" customWidth="1"/>
    <col min="5131" max="5131" width="12.44140625" style="37" customWidth="1"/>
    <col min="5132" max="5133" width="6.88671875" style="37" bestFit="1" customWidth="1"/>
    <col min="5134" max="5134" width="6.88671875" style="37" customWidth="1"/>
    <col min="5135" max="5135" width="12.44140625" style="37" customWidth="1"/>
    <col min="5136" max="5137" width="6.88671875" style="37" bestFit="1" customWidth="1"/>
    <col min="5138" max="5138" width="6.88671875" style="37" customWidth="1"/>
    <col min="5139" max="5378" width="8.88671875" style="37"/>
    <col min="5379" max="5379" width="12.44140625" style="37" customWidth="1"/>
    <col min="5380" max="5381" width="6.88671875" style="37" bestFit="1" customWidth="1"/>
    <col min="5382" max="5382" width="6.88671875" style="37" customWidth="1"/>
    <col min="5383" max="5383" width="12.44140625" style="37" customWidth="1"/>
    <col min="5384" max="5385" width="6.88671875" style="37" bestFit="1" customWidth="1"/>
    <col min="5386" max="5386" width="6.88671875" style="37" customWidth="1"/>
    <col min="5387" max="5387" width="12.44140625" style="37" customWidth="1"/>
    <col min="5388" max="5389" width="6.88671875" style="37" bestFit="1" customWidth="1"/>
    <col min="5390" max="5390" width="6.88671875" style="37" customWidth="1"/>
    <col min="5391" max="5391" width="12.44140625" style="37" customWidth="1"/>
    <col min="5392" max="5393" width="6.88671875" style="37" bestFit="1" customWidth="1"/>
    <col min="5394" max="5394" width="6.88671875" style="37" customWidth="1"/>
    <col min="5395" max="5634" width="8.88671875" style="37"/>
    <col min="5635" max="5635" width="12.44140625" style="37" customWidth="1"/>
    <col min="5636" max="5637" width="6.88671875" style="37" bestFit="1" customWidth="1"/>
    <col min="5638" max="5638" width="6.88671875" style="37" customWidth="1"/>
    <col min="5639" max="5639" width="12.44140625" style="37" customWidth="1"/>
    <col min="5640" max="5641" width="6.88671875" style="37" bestFit="1" customWidth="1"/>
    <col min="5642" max="5642" width="6.88671875" style="37" customWidth="1"/>
    <col min="5643" max="5643" width="12.44140625" style="37" customWidth="1"/>
    <col min="5644" max="5645" width="6.88671875" style="37" bestFit="1" customWidth="1"/>
    <col min="5646" max="5646" width="6.88671875" style="37" customWidth="1"/>
    <col min="5647" max="5647" width="12.44140625" style="37" customWidth="1"/>
    <col min="5648" max="5649" width="6.88671875" style="37" bestFit="1" customWidth="1"/>
    <col min="5650" max="5650" width="6.88671875" style="37" customWidth="1"/>
    <col min="5651" max="5890" width="8.88671875" style="37"/>
    <col min="5891" max="5891" width="12.44140625" style="37" customWidth="1"/>
    <col min="5892" max="5893" width="6.88671875" style="37" bestFit="1" customWidth="1"/>
    <col min="5894" max="5894" width="6.88671875" style="37" customWidth="1"/>
    <col min="5895" max="5895" width="12.44140625" style="37" customWidth="1"/>
    <col min="5896" max="5897" width="6.88671875" style="37" bestFit="1" customWidth="1"/>
    <col min="5898" max="5898" width="6.88671875" style="37" customWidth="1"/>
    <col min="5899" max="5899" width="12.44140625" style="37" customWidth="1"/>
    <col min="5900" max="5901" width="6.88671875" style="37" bestFit="1" customWidth="1"/>
    <col min="5902" max="5902" width="6.88671875" style="37" customWidth="1"/>
    <col min="5903" max="5903" width="12.44140625" style="37" customWidth="1"/>
    <col min="5904" max="5905" width="6.88671875" style="37" bestFit="1" customWidth="1"/>
    <col min="5906" max="5906" width="6.88671875" style="37" customWidth="1"/>
    <col min="5907" max="6146" width="8.88671875" style="37"/>
    <col min="6147" max="6147" width="12.44140625" style="37" customWidth="1"/>
    <col min="6148" max="6149" width="6.88671875" style="37" bestFit="1" customWidth="1"/>
    <col min="6150" max="6150" width="6.88671875" style="37" customWidth="1"/>
    <col min="6151" max="6151" width="12.44140625" style="37" customWidth="1"/>
    <col min="6152" max="6153" width="6.88671875" style="37" bestFit="1" customWidth="1"/>
    <col min="6154" max="6154" width="6.88671875" style="37" customWidth="1"/>
    <col min="6155" max="6155" width="12.44140625" style="37" customWidth="1"/>
    <col min="6156" max="6157" width="6.88671875" style="37" bestFit="1" customWidth="1"/>
    <col min="6158" max="6158" width="6.88671875" style="37" customWidth="1"/>
    <col min="6159" max="6159" width="12.44140625" style="37" customWidth="1"/>
    <col min="6160" max="6161" width="6.88671875" style="37" bestFit="1" customWidth="1"/>
    <col min="6162" max="6162" width="6.88671875" style="37" customWidth="1"/>
    <col min="6163" max="6402" width="8.88671875" style="37"/>
    <col min="6403" max="6403" width="12.44140625" style="37" customWidth="1"/>
    <col min="6404" max="6405" width="6.88671875" style="37" bestFit="1" customWidth="1"/>
    <col min="6406" max="6406" width="6.88671875" style="37" customWidth="1"/>
    <col min="6407" max="6407" width="12.44140625" style="37" customWidth="1"/>
    <col min="6408" max="6409" width="6.88671875" style="37" bestFit="1" customWidth="1"/>
    <col min="6410" max="6410" width="6.88671875" style="37" customWidth="1"/>
    <col min="6411" max="6411" width="12.44140625" style="37" customWidth="1"/>
    <col min="6412" max="6413" width="6.88671875" style="37" bestFit="1" customWidth="1"/>
    <col min="6414" max="6414" width="6.88671875" style="37" customWidth="1"/>
    <col min="6415" max="6415" width="12.44140625" style="37" customWidth="1"/>
    <col min="6416" max="6417" width="6.88671875" style="37" bestFit="1" customWidth="1"/>
    <col min="6418" max="6418" width="6.88671875" style="37" customWidth="1"/>
    <col min="6419" max="6658" width="8.88671875" style="37"/>
    <col min="6659" max="6659" width="12.44140625" style="37" customWidth="1"/>
    <col min="6660" max="6661" width="6.88671875" style="37" bestFit="1" customWidth="1"/>
    <col min="6662" max="6662" width="6.88671875" style="37" customWidth="1"/>
    <col min="6663" max="6663" width="12.44140625" style="37" customWidth="1"/>
    <col min="6664" max="6665" width="6.88671875" style="37" bestFit="1" customWidth="1"/>
    <col min="6666" max="6666" width="6.88671875" style="37" customWidth="1"/>
    <col min="6667" max="6667" width="12.44140625" style="37" customWidth="1"/>
    <col min="6668" max="6669" width="6.88671875" style="37" bestFit="1" customWidth="1"/>
    <col min="6670" max="6670" width="6.88671875" style="37" customWidth="1"/>
    <col min="6671" max="6671" width="12.44140625" style="37" customWidth="1"/>
    <col min="6672" max="6673" width="6.88671875" style="37" bestFit="1" customWidth="1"/>
    <col min="6674" max="6674" width="6.88671875" style="37" customWidth="1"/>
    <col min="6675" max="6914" width="8.88671875" style="37"/>
    <col min="6915" max="6915" width="12.44140625" style="37" customWidth="1"/>
    <col min="6916" max="6917" width="6.88671875" style="37" bestFit="1" customWidth="1"/>
    <col min="6918" max="6918" width="6.88671875" style="37" customWidth="1"/>
    <col min="6919" max="6919" width="12.44140625" style="37" customWidth="1"/>
    <col min="6920" max="6921" width="6.88671875" style="37" bestFit="1" customWidth="1"/>
    <col min="6922" max="6922" width="6.88671875" style="37" customWidth="1"/>
    <col min="6923" max="6923" width="12.44140625" style="37" customWidth="1"/>
    <col min="6924" max="6925" width="6.88671875" style="37" bestFit="1" customWidth="1"/>
    <col min="6926" max="6926" width="6.88671875" style="37" customWidth="1"/>
    <col min="6927" max="6927" width="12.44140625" style="37" customWidth="1"/>
    <col min="6928" max="6929" width="6.88671875" style="37" bestFit="1" customWidth="1"/>
    <col min="6930" max="6930" width="6.88671875" style="37" customWidth="1"/>
    <col min="6931" max="7170" width="8.88671875" style="37"/>
    <col min="7171" max="7171" width="12.44140625" style="37" customWidth="1"/>
    <col min="7172" max="7173" width="6.88671875" style="37" bestFit="1" customWidth="1"/>
    <col min="7174" max="7174" width="6.88671875" style="37" customWidth="1"/>
    <col min="7175" max="7175" width="12.44140625" style="37" customWidth="1"/>
    <col min="7176" max="7177" width="6.88671875" style="37" bestFit="1" customWidth="1"/>
    <col min="7178" max="7178" width="6.88671875" style="37" customWidth="1"/>
    <col min="7179" max="7179" width="12.44140625" style="37" customWidth="1"/>
    <col min="7180" max="7181" width="6.88671875" style="37" bestFit="1" customWidth="1"/>
    <col min="7182" max="7182" width="6.88671875" style="37" customWidth="1"/>
    <col min="7183" max="7183" width="12.44140625" style="37" customWidth="1"/>
    <col min="7184" max="7185" width="6.88671875" style="37" bestFit="1" customWidth="1"/>
    <col min="7186" max="7186" width="6.88671875" style="37" customWidth="1"/>
    <col min="7187" max="7426" width="8.88671875" style="37"/>
    <col min="7427" max="7427" width="12.44140625" style="37" customWidth="1"/>
    <col min="7428" max="7429" width="6.88671875" style="37" bestFit="1" customWidth="1"/>
    <col min="7430" max="7430" width="6.88671875" style="37" customWidth="1"/>
    <col min="7431" max="7431" width="12.44140625" style="37" customWidth="1"/>
    <col min="7432" max="7433" width="6.88671875" style="37" bestFit="1" customWidth="1"/>
    <col min="7434" max="7434" width="6.88671875" style="37" customWidth="1"/>
    <col min="7435" max="7435" width="12.44140625" style="37" customWidth="1"/>
    <col min="7436" max="7437" width="6.88671875" style="37" bestFit="1" customWidth="1"/>
    <col min="7438" max="7438" width="6.88671875" style="37" customWidth="1"/>
    <col min="7439" max="7439" width="12.44140625" style="37" customWidth="1"/>
    <col min="7440" max="7441" width="6.88671875" style="37" bestFit="1" customWidth="1"/>
    <col min="7442" max="7442" width="6.88671875" style="37" customWidth="1"/>
    <col min="7443" max="7682" width="8.88671875" style="37"/>
    <col min="7683" max="7683" width="12.44140625" style="37" customWidth="1"/>
    <col min="7684" max="7685" width="6.88671875" style="37" bestFit="1" customWidth="1"/>
    <col min="7686" max="7686" width="6.88671875" style="37" customWidth="1"/>
    <col min="7687" max="7687" width="12.44140625" style="37" customWidth="1"/>
    <col min="7688" max="7689" width="6.88671875" style="37" bestFit="1" customWidth="1"/>
    <col min="7690" max="7690" width="6.88671875" style="37" customWidth="1"/>
    <col min="7691" max="7691" width="12.44140625" style="37" customWidth="1"/>
    <col min="7692" max="7693" width="6.88671875" style="37" bestFit="1" customWidth="1"/>
    <col min="7694" max="7694" width="6.88671875" style="37" customWidth="1"/>
    <col min="7695" max="7695" width="12.44140625" style="37" customWidth="1"/>
    <col min="7696" max="7697" width="6.88671875" style="37" bestFit="1" customWidth="1"/>
    <col min="7698" max="7698" width="6.88671875" style="37" customWidth="1"/>
    <col min="7699" max="7938" width="8.88671875" style="37"/>
    <col min="7939" max="7939" width="12.44140625" style="37" customWidth="1"/>
    <col min="7940" max="7941" width="6.88671875" style="37" bestFit="1" customWidth="1"/>
    <col min="7942" max="7942" width="6.88671875" style="37" customWidth="1"/>
    <col min="7943" max="7943" width="12.44140625" style="37" customWidth="1"/>
    <col min="7944" max="7945" width="6.88671875" style="37" bestFit="1" customWidth="1"/>
    <col min="7946" max="7946" width="6.88671875" style="37" customWidth="1"/>
    <col min="7947" max="7947" width="12.44140625" style="37" customWidth="1"/>
    <col min="7948" max="7949" width="6.88671875" style="37" bestFit="1" customWidth="1"/>
    <col min="7950" max="7950" width="6.88671875" style="37" customWidth="1"/>
    <col min="7951" max="7951" width="12.44140625" style="37" customWidth="1"/>
    <col min="7952" max="7953" width="6.88671875" style="37" bestFit="1" customWidth="1"/>
    <col min="7954" max="7954" width="6.88671875" style="37" customWidth="1"/>
    <col min="7955" max="8194" width="8.88671875" style="37"/>
    <col min="8195" max="8195" width="12.44140625" style="37" customWidth="1"/>
    <col min="8196" max="8197" width="6.88671875" style="37" bestFit="1" customWidth="1"/>
    <col min="8198" max="8198" width="6.88671875" style="37" customWidth="1"/>
    <col min="8199" max="8199" width="12.44140625" style="37" customWidth="1"/>
    <col min="8200" max="8201" width="6.88671875" style="37" bestFit="1" customWidth="1"/>
    <col min="8202" max="8202" width="6.88671875" style="37" customWidth="1"/>
    <col min="8203" max="8203" width="12.44140625" style="37" customWidth="1"/>
    <col min="8204" max="8205" width="6.88671875" style="37" bestFit="1" customWidth="1"/>
    <col min="8206" max="8206" width="6.88671875" style="37" customWidth="1"/>
    <col min="8207" max="8207" width="12.44140625" style="37" customWidth="1"/>
    <col min="8208" max="8209" width="6.88671875" style="37" bestFit="1" customWidth="1"/>
    <col min="8210" max="8210" width="6.88671875" style="37" customWidth="1"/>
    <col min="8211" max="8450" width="8.88671875" style="37"/>
    <col min="8451" max="8451" width="12.44140625" style="37" customWidth="1"/>
    <col min="8452" max="8453" width="6.88671875" style="37" bestFit="1" customWidth="1"/>
    <col min="8454" max="8454" width="6.88671875" style="37" customWidth="1"/>
    <col min="8455" max="8455" width="12.44140625" style="37" customWidth="1"/>
    <col min="8456" max="8457" width="6.88671875" style="37" bestFit="1" customWidth="1"/>
    <col min="8458" max="8458" width="6.88671875" style="37" customWidth="1"/>
    <col min="8459" max="8459" width="12.44140625" style="37" customWidth="1"/>
    <col min="8460" max="8461" width="6.88671875" style="37" bestFit="1" customWidth="1"/>
    <col min="8462" max="8462" width="6.88671875" style="37" customWidth="1"/>
    <col min="8463" max="8463" width="12.44140625" style="37" customWidth="1"/>
    <col min="8464" max="8465" width="6.88671875" style="37" bestFit="1" customWidth="1"/>
    <col min="8466" max="8466" width="6.88671875" style="37" customWidth="1"/>
    <col min="8467" max="8706" width="8.88671875" style="37"/>
    <col min="8707" max="8707" width="12.44140625" style="37" customWidth="1"/>
    <col min="8708" max="8709" width="6.88671875" style="37" bestFit="1" customWidth="1"/>
    <col min="8710" max="8710" width="6.88671875" style="37" customWidth="1"/>
    <col min="8711" max="8711" width="12.44140625" style="37" customWidth="1"/>
    <col min="8712" max="8713" width="6.88671875" style="37" bestFit="1" customWidth="1"/>
    <col min="8714" max="8714" width="6.88671875" style="37" customWidth="1"/>
    <col min="8715" max="8715" width="12.44140625" style="37" customWidth="1"/>
    <col min="8716" max="8717" width="6.88671875" style="37" bestFit="1" customWidth="1"/>
    <col min="8718" max="8718" width="6.88671875" style="37" customWidth="1"/>
    <col min="8719" max="8719" width="12.44140625" style="37" customWidth="1"/>
    <col min="8720" max="8721" width="6.88671875" style="37" bestFit="1" customWidth="1"/>
    <col min="8722" max="8722" width="6.88671875" style="37" customWidth="1"/>
    <col min="8723" max="8962" width="8.88671875" style="37"/>
    <col min="8963" max="8963" width="12.44140625" style="37" customWidth="1"/>
    <col min="8964" max="8965" width="6.88671875" style="37" bestFit="1" customWidth="1"/>
    <col min="8966" max="8966" width="6.88671875" style="37" customWidth="1"/>
    <col min="8967" max="8967" width="12.44140625" style="37" customWidth="1"/>
    <col min="8968" max="8969" width="6.88671875" style="37" bestFit="1" customWidth="1"/>
    <col min="8970" max="8970" width="6.88671875" style="37" customWidth="1"/>
    <col min="8971" max="8971" width="12.44140625" style="37" customWidth="1"/>
    <col min="8972" max="8973" width="6.88671875" style="37" bestFit="1" customWidth="1"/>
    <col min="8974" max="8974" width="6.88671875" style="37" customWidth="1"/>
    <col min="8975" max="8975" width="12.44140625" style="37" customWidth="1"/>
    <col min="8976" max="8977" width="6.88671875" style="37" bestFit="1" customWidth="1"/>
    <col min="8978" max="8978" width="6.88671875" style="37" customWidth="1"/>
    <col min="8979" max="9218" width="8.88671875" style="37"/>
    <col min="9219" max="9219" width="12.44140625" style="37" customWidth="1"/>
    <col min="9220" max="9221" width="6.88671875" style="37" bestFit="1" customWidth="1"/>
    <col min="9222" max="9222" width="6.88671875" style="37" customWidth="1"/>
    <col min="9223" max="9223" width="12.44140625" style="37" customWidth="1"/>
    <col min="9224" max="9225" width="6.88671875" style="37" bestFit="1" customWidth="1"/>
    <col min="9226" max="9226" width="6.88671875" style="37" customWidth="1"/>
    <col min="9227" max="9227" width="12.44140625" style="37" customWidth="1"/>
    <col min="9228" max="9229" width="6.88671875" style="37" bestFit="1" customWidth="1"/>
    <col min="9230" max="9230" width="6.88671875" style="37" customWidth="1"/>
    <col min="9231" max="9231" width="12.44140625" style="37" customWidth="1"/>
    <col min="9232" max="9233" width="6.88671875" style="37" bestFit="1" customWidth="1"/>
    <col min="9234" max="9234" width="6.88671875" style="37" customWidth="1"/>
    <col min="9235" max="9474" width="8.88671875" style="37"/>
    <col min="9475" max="9475" width="12.44140625" style="37" customWidth="1"/>
    <col min="9476" max="9477" width="6.88671875" style="37" bestFit="1" customWidth="1"/>
    <col min="9478" max="9478" width="6.88671875" style="37" customWidth="1"/>
    <col min="9479" max="9479" width="12.44140625" style="37" customWidth="1"/>
    <col min="9480" max="9481" width="6.88671875" style="37" bestFit="1" customWidth="1"/>
    <col min="9482" max="9482" width="6.88671875" style="37" customWidth="1"/>
    <col min="9483" max="9483" width="12.44140625" style="37" customWidth="1"/>
    <col min="9484" max="9485" width="6.88671875" style="37" bestFit="1" customWidth="1"/>
    <col min="9486" max="9486" width="6.88671875" style="37" customWidth="1"/>
    <col min="9487" max="9487" width="12.44140625" style="37" customWidth="1"/>
    <col min="9488" max="9489" width="6.88671875" style="37" bestFit="1" customWidth="1"/>
    <col min="9490" max="9490" width="6.88671875" style="37" customWidth="1"/>
    <col min="9491" max="9730" width="8.88671875" style="37"/>
    <col min="9731" max="9731" width="12.44140625" style="37" customWidth="1"/>
    <col min="9732" max="9733" width="6.88671875" style="37" bestFit="1" customWidth="1"/>
    <col min="9734" max="9734" width="6.88671875" style="37" customWidth="1"/>
    <col min="9735" max="9735" width="12.44140625" style="37" customWidth="1"/>
    <col min="9736" max="9737" width="6.88671875" style="37" bestFit="1" customWidth="1"/>
    <col min="9738" max="9738" width="6.88671875" style="37" customWidth="1"/>
    <col min="9739" max="9739" width="12.44140625" style="37" customWidth="1"/>
    <col min="9740" max="9741" width="6.88671875" style="37" bestFit="1" customWidth="1"/>
    <col min="9742" max="9742" width="6.88671875" style="37" customWidth="1"/>
    <col min="9743" max="9743" width="12.44140625" style="37" customWidth="1"/>
    <col min="9744" max="9745" width="6.88671875" style="37" bestFit="1" customWidth="1"/>
    <col min="9746" max="9746" width="6.88671875" style="37" customWidth="1"/>
    <col min="9747" max="9986" width="8.88671875" style="37"/>
    <col min="9987" max="9987" width="12.44140625" style="37" customWidth="1"/>
    <col min="9988" max="9989" width="6.88671875" style="37" bestFit="1" customWidth="1"/>
    <col min="9990" max="9990" width="6.88671875" style="37" customWidth="1"/>
    <col min="9991" max="9991" width="12.44140625" style="37" customWidth="1"/>
    <col min="9992" max="9993" width="6.88671875" style="37" bestFit="1" customWidth="1"/>
    <col min="9994" max="9994" width="6.88671875" style="37" customWidth="1"/>
    <col min="9995" max="9995" width="12.44140625" style="37" customWidth="1"/>
    <col min="9996" max="9997" width="6.88671875" style="37" bestFit="1" customWidth="1"/>
    <col min="9998" max="9998" width="6.88671875" style="37" customWidth="1"/>
    <col min="9999" max="9999" width="12.44140625" style="37" customWidth="1"/>
    <col min="10000" max="10001" width="6.88671875" style="37" bestFit="1" customWidth="1"/>
    <col min="10002" max="10002" width="6.88671875" style="37" customWidth="1"/>
    <col min="10003" max="10242" width="8.88671875" style="37"/>
    <col min="10243" max="10243" width="12.44140625" style="37" customWidth="1"/>
    <col min="10244" max="10245" width="6.88671875" style="37" bestFit="1" customWidth="1"/>
    <col min="10246" max="10246" width="6.88671875" style="37" customWidth="1"/>
    <col min="10247" max="10247" width="12.44140625" style="37" customWidth="1"/>
    <col min="10248" max="10249" width="6.88671875" style="37" bestFit="1" customWidth="1"/>
    <col min="10250" max="10250" width="6.88671875" style="37" customWidth="1"/>
    <col min="10251" max="10251" width="12.44140625" style="37" customWidth="1"/>
    <col min="10252" max="10253" width="6.88671875" style="37" bestFit="1" customWidth="1"/>
    <col min="10254" max="10254" width="6.88671875" style="37" customWidth="1"/>
    <col min="10255" max="10255" width="12.44140625" style="37" customWidth="1"/>
    <col min="10256" max="10257" width="6.88671875" style="37" bestFit="1" customWidth="1"/>
    <col min="10258" max="10258" width="6.88671875" style="37" customWidth="1"/>
    <col min="10259" max="10498" width="8.88671875" style="37"/>
    <col min="10499" max="10499" width="12.44140625" style="37" customWidth="1"/>
    <col min="10500" max="10501" width="6.88671875" style="37" bestFit="1" customWidth="1"/>
    <col min="10502" max="10502" width="6.88671875" style="37" customWidth="1"/>
    <col min="10503" max="10503" width="12.44140625" style="37" customWidth="1"/>
    <col min="10504" max="10505" width="6.88671875" style="37" bestFit="1" customWidth="1"/>
    <col min="10506" max="10506" width="6.88671875" style="37" customWidth="1"/>
    <col min="10507" max="10507" width="12.44140625" style="37" customWidth="1"/>
    <col min="10508" max="10509" width="6.88671875" style="37" bestFit="1" customWidth="1"/>
    <col min="10510" max="10510" width="6.88671875" style="37" customWidth="1"/>
    <col min="10511" max="10511" width="12.44140625" style="37" customWidth="1"/>
    <col min="10512" max="10513" width="6.88671875" style="37" bestFit="1" customWidth="1"/>
    <col min="10514" max="10514" width="6.88671875" style="37" customWidth="1"/>
    <col min="10515" max="10754" width="8.88671875" style="37"/>
    <col min="10755" max="10755" width="12.44140625" style="37" customWidth="1"/>
    <col min="10756" max="10757" width="6.88671875" style="37" bestFit="1" customWidth="1"/>
    <col min="10758" max="10758" width="6.88671875" style="37" customWidth="1"/>
    <col min="10759" max="10759" width="12.44140625" style="37" customWidth="1"/>
    <col min="10760" max="10761" width="6.88671875" style="37" bestFit="1" customWidth="1"/>
    <col min="10762" max="10762" width="6.88671875" style="37" customWidth="1"/>
    <col min="10763" max="10763" width="12.44140625" style="37" customWidth="1"/>
    <col min="10764" max="10765" width="6.88671875" style="37" bestFit="1" customWidth="1"/>
    <col min="10766" max="10766" width="6.88671875" style="37" customWidth="1"/>
    <col min="10767" max="10767" width="12.44140625" style="37" customWidth="1"/>
    <col min="10768" max="10769" width="6.88671875" style="37" bestFit="1" customWidth="1"/>
    <col min="10770" max="10770" width="6.88671875" style="37" customWidth="1"/>
    <col min="10771" max="11010" width="8.88671875" style="37"/>
    <col min="11011" max="11011" width="12.44140625" style="37" customWidth="1"/>
    <col min="11012" max="11013" width="6.88671875" style="37" bestFit="1" customWidth="1"/>
    <col min="11014" max="11014" width="6.88671875" style="37" customWidth="1"/>
    <col min="11015" max="11015" width="12.44140625" style="37" customWidth="1"/>
    <col min="11016" max="11017" width="6.88671875" style="37" bestFit="1" customWidth="1"/>
    <col min="11018" max="11018" width="6.88671875" style="37" customWidth="1"/>
    <col min="11019" max="11019" width="12.44140625" style="37" customWidth="1"/>
    <col min="11020" max="11021" width="6.88671875" style="37" bestFit="1" customWidth="1"/>
    <col min="11022" max="11022" width="6.88671875" style="37" customWidth="1"/>
    <col min="11023" max="11023" width="12.44140625" style="37" customWidth="1"/>
    <col min="11024" max="11025" width="6.88671875" style="37" bestFit="1" customWidth="1"/>
    <col min="11026" max="11026" width="6.88671875" style="37" customWidth="1"/>
    <col min="11027" max="11266" width="8.88671875" style="37"/>
    <col min="11267" max="11267" width="12.44140625" style="37" customWidth="1"/>
    <col min="11268" max="11269" width="6.88671875" style="37" bestFit="1" customWidth="1"/>
    <col min="11270" max="11270" width="6.88671875" style="37" customWidth="1"/>
    <col min="11271" max="11271" width="12.44140625" style="37" customWidth="1"/>
    <col min="11272" max="11273" width="6.88671875" style="37" bestFit="1" customWidth="1"/>
    <col min="11274" max="11274" width="6.88671875" style="37" customWidth="1"/>
    <col min="11275" max="11275" width="12.44140625" style="37" customWidth="1"/>
    <col min="11276" max="11277" width="6.88671875" style="37" bestFit="1" customWidth="1"/>
    <col min="11278" max="11278" width="6.88671875" style="37" customWidth="1"/>
    <col min="11279" max="11279" width="12.44140625" style="37" customWidth="1"/>
    <col min="11280" max="11281" width="6.88671875" style="37" bestFit="1" customWidth="1"/>
    <col min="11282" max="11282" width="6.88671875" style="37" customWidth="1"/>
    <col min="11283" max="11522" width="8.88671875" style="37"/>
    <col min="11523" max="11523" width="12.44140625" style="37" customWidth="1"/>
    <col min="11524" max="11525" width="6.88671875" style="37" bestFit="1" customWidth="1"/>
    <col min="11526" max="11526" width="6.88671875" style="37" customWidth="1"/>
    <col min="11527" max="11527" width="12.44140625" style="37" customWidth="1"/>
    <col min="11528" max="11529" width="6.88671875" style="37" bestFit="1" customWidth="1"/>
    <col min="11530" max="11530" width="6.88671875" style="37" customWidth="1"/>
    <col min="11531" max="11531" width="12.44140625" style="37" customWidth="1"/>
    <col min="11532" max="11533" width="6.88671875" style="37" bestFit="1" customWidth="1"/>
    <col min="11534" max="11534" width="6.88671875" style="37" customWidth="1"/>
    <col min="11535" max="11535" width="12.44140625" style="37" customWidth="1"/>
    <col min="11536" max="11537" width="6.88671875" style="37" bestFit="1" customWidth="1"/>
    <col min="11538" max="11538" width="6.88671875" style="37" customWidth="1"/>
    <col min="11539" max="11778" width="8.88671875" style="37"/>
    <col min="11779" max="11779" width="12.44140625" style="37" customWidth="1"/>
    <col min="11780" max="11781" width="6.88671875" style="37" bestFit="1" customWidth="1"/>
    <col min="11782" max="11782" width="6.88671875" style="37" customWidth="1"/>
    <col min="11783" max="11783" width="12.44140625" style="37" customWidth="1"/>
    <col min="11784" max="11785" width="6.88671875" style="37" bestFit="1" customWidth="1"/>
    <col min="11786" max="11786" width="6.88671875" style="37" customWidth="1"/>
    <col min="11787" max="11787" width="12.44140625" style="37" customWidth="1"/>
    <col min="11788" max="11789" width="6.88671875" style="37" bestFit="1" customWidth="1"/>
    <col min="11790" max="11790" width="6.88671875" style="37" customWidth="1"/>
    <col min="11791" max="11791" width="12.44140625" style="37" customWidth="1"/>
    <col min="11792" max="11793" width="6.88671875" style="37" bestFit="1" customWidth="1"/>
    <col min="11794" max="11794" width="6.88671875" style="37" customWidth="1"/>
    <col min="11795" max="12034" width="8.88671875" style="37"/>
    <col min="12035" max="12035" width="12.44140625" style="37" customWidth="1"/>
    <col min="12036" max="12037" width="6.88671875" style="37" bestFit="1" customWidth="1"/>
    <col min="12038" max="12038" width="6.88671875" style="37" customWidth="1"/>
    <col min="12039" max="12039" width="12.44140625" style="37" customWidth="1"/>
    <col min="12040" max="12041" width="6.88671875" style="37" bestFit="1" customWidth="1"/>
    <col min="12042" max="12042" width="6.88671875" style="37" customWidth="1"/>
    <col min="12043" max="12043" width="12.44140625" style="37" customWidth="1"/>
    <col min="12044" max="12045" width="6.88671875" style="37" bestFit="1" customWidth="1"/>
    <col min="12046" max="12046" width="6.88671875" style="37" customWidth="1"/>
    <col min="12047" max="12047" width="12.44140625" style="37" customWidth="1"/>
    <col min="12048" max="12049" width="6.88671875" style="37" bestFit="1" customWidth="1"/>
    <col min="12050" max="12050" width="6.88671875" style="37" customWidth="1"/>
    <col min="12051" max="12290" width="8.88671875" style="37"/>
    <col min="12291" max="12291" width="12.44140625" style="37" customWidth="1"/>
    <col min="12292" max="12293" width="6.88671875" style="37" bestFit="1" customWidth="1"/>
    <col min="12294" max="12294" width="6.88671875" style="37" customWidth="1"/>
    <col min="12295" max="12295" width="12.44140625" style="37" customWidth="1"/>
    <col min="12296" max="12297" width="6.88671875" style="37" bestFit="1" customWidth="1"/>
    <col min="12298" max="12298" width="6.88671875" style="37" customWidth="1"/>
    <col min="12299" max="12299" width="12.44140625" style="37" customWidth="1"/>
    <col min="12300" max="12301" width="6.88671875" style="37" bestFit="1" customWidth="1"/>
    <col min="12302" max="12302" width="6.88671875" style="37" customWidth="1"/>
    <col min="12303" max="12303" width="12.44140625" style="37" customWidth="1"/>
    <col min="12304" max="12305" width="6.88671875" style="37" bestFit="1" customWidth="1"/>
    <col min="12306" max="12306" width="6.88671875" style="37" customWidth="1"/>
    <col min="12307" max="12546" width="8.88671875" style="37"/>
    <col min="12547" max="12547" width="12.44140625" style="37" customWidth="1"/>
    <col min="12548" max="12549" width="6.88671875" style="37" bestFit="1" customWidth="1"/>
    <col min="12550" max="12550" width="6.88671875" style="37" customWidth="1"/>
    <col min="12551" max="12551" width="12.44140625" style="37" customWidth="1"/>
    <col min="12552" max="12553" width="6.88671875" style="37" bestFit="1" customWidth="1"/>
    <col min="12554" max="12554" width="6.88671875" style="37" customWidth="1"/>
    <col min="12555" max="12555" width="12.44140625" style="37" customWidth="1"/>
    <col min="12556" max="12557" width="6.88671875" style="37" bestFit="1" customWidth="1"/>
    <col min="12558" max="12558" width="6.88671875" style="37" customWidth="1"/>
    <col min="12559" max="12559" width="12.44140625" style="37" customWidth="1"/>
    <col min="12560" max="12561" width="6.88671875" style="37" bestFit="1" customWidth="1"/>
    <col min="12562" max="12562" width="6.88671875" style="37" customWidth="1"/>
    <col min="12563" max="12802" width="8.88671875" style="37"/>
    <col min="12803" max="12803" width="12.44140625" style="37" customWidth="1"/>
    <col min="12804" max="12805" width="6.88671875" style="37" bestFit="1" customWidth="1"/>
    <col min="12806" max="12806" width="6.88671875" style="37" customWidth="1"/>
    <col min="12807" max="12807" width="12.44140625" style="37" customWidth="1"/>
    <col min="12808" max="12809" width="6.88671875" style="37" bestFit="1" customWidth="1"/>
    <col min="12810" max="12810" width="6.88671875" style="37" customWidth="1"/>
    <col min="12811" max="12811" width="12.44140625" style="37" customWidth="1"/>
    <col min="12812" max="12813" width="6.88671875" style="37" bestFit="1" customWidth="1"/>
    <col min="12814" max="12814" width="6.88671875" style="37" customWidth="1"/>
    <col min="12815" max="12815" width="12.44140625" style="37" customWidth="1"/>
    <col min="12816" max="12817" width="6.88671875" style="37" bestFit="1" customWidth="1"/>
    <col min="12818" max="12818" width="6.88671875" style="37" customWidth="1"/>
    <col min="12819" max="13058" width="8.88671875" style="37"/>
    <col min="13059" max="13059" width="12.44140625" style="37" customWidth="1"/>
    <col min="13060" max="13061" width="6.88671875" style="37" bestFit="1" customWidth="1"/>
    <col min="13062" max="13062" width="6.88671875" style="37" customWidth="1"/>
    <col min="13063" max="13063" width="12.44140625" style="37" customWidth="1"/>
    <col min="13064" max="13065" width="6.88671875" style="37" bestFit="1" customWidth="1"/>
    <col min="13066" max="13066" width="6.88671875" style="37" customWidth="1"/>
    <col min="13067" max="13067" width="12.44140625" style="37" customWidth="1"/>
    <col min="13068" max="13069" width="6.88671875" style="37" bestFit="1" customWidth="1"/>
    <col min="13070" max="13070" width="6.88671875" style="37" customWidth="1"/>
    <col min="13071" max="13071" width="12.44140625" style="37" customWidth="1"/>
    <col min="13072" max="13073" width="6.88671875" style="37" bestFit="1" customWidth="1"/>
    <col min="13074" max="13074" width="6.88671875" style="37" customWidth="1"/>
    <col min="13075" max="13314" width="8.88671875" style="37"/>
    <col min="13315" max="13315" width="12.44140625" style="37" customWidth="1"/>
    <col min="13316" max="13317" width="6.88671875" style="37" bestFit="1" customWidth="1"/>
    <col min="13318" max="13318" width="6.88671875" style="37" customWidth="1"/>
    <col min="13319" max="13319" width="12.44140625" style="37" customWidth="1"/>
    <col min="13320" max="13321" width="6.88671875" style="37" bestFit="1" customWidth="1"/>
    <col min="13322" max="13322" width="6.88671875" style="37" customWidth="1"/>
    <col min="13323" max="13323" width="12.44140625" style="37" customWidth="1"/>
    <col min="13324" max="13325" width="6.88671875" style="37" bestFit="1" customWidth="1"/>
    <col min="13326" max="13326" width="6.88671875" style="37" customWidth="1"/>
    <col min="13327" max="13327" width="12.44140625" style="37" customWidth="1"/>
    <col min="13328" max="13329" width="6.88671875" style="37" bestFit="1" customWidth="1"/>
    <col min="13330" max="13330" width="6.88671875" style="37" customWidth="1"/>
    <col min="13331" max="13570" width="8.88671875" style="37"/>
    <col min="13571" max="13571" width="12.44140625" style="37" customWidth="1"/>
    <col min="13572" max="13573" width="6.88671875" style="37" bestFit="1" customWidth="1"/>
    <col min="13574" max="13574" width="6.88671875" style="37" customWidth="1"/>
    <col min="13575" max="13575" width="12.44140625" style="37" customWidth="1"/>
    <col min="13576" max="13577" width="6.88671875" style="37" bestFit="1" customWidth="1"/>
    <col min="13578" max="13578" width="6.88671875" style="37" customWidth="1"/>
    <col min="13579" max="13579" width="12.44140625" style="37" customWidth="1"/>
    <col min="13580" max="13581" width="6.88671875" style="37" bestFit="1" customWidth="1"/>
    <col min="13582" max="13582" width="6.88671875" style="37" customWidth="1"/>
    <col min="13583" max="13583" width="12.44140625" style="37" customWidth="1"/>
    <col min="13584" max="13585" width="6.88671875" style="37" bestFit="1" customWidth="1"/>
    <col min="13586" max="13586" width="6.88671875" style="37" customWidth="1"/>
    <col min="13587" max="13826" width="8.88671875" style="37"/>
    <col min="13827" max="13827" width="12.44140625" style="37" customWidth="1"/>
    <col min="13828" max="13829" width="6.88671875" style="37" bestFit="1" customWidth="1"/>
    <col min="13830" max="13830" width="6.88671875" style="37" customWidth="1"/>
    <col min="13831" max="13831" width="12.44140625" style="37" customWidth="1"/>
    <col min="13832" max="13833" width="6.88671875" style="37" bestFit="1" customWidth="1"/>
    <col min="13834" max="13834" width="6.88671875" style="37" customWidth="1"/>
    <col min="13835" max="13835" width="12.44140625" style="37" customWidth="1"/>
    <col min="13836" max="13837" width="6.88671875" style="37" bestFit="1" customWidth="1"/>
    <col min="13838" max="13838" width="6.88671875" style="37" customWidth="1"/>
    <col min="13839" max="13839" width="12.44140625" style="37" customWidth="1"/>
    <col min="13840" max="13841" width="6.88671875" style="37" bestFit="1" customWidth="1"/>
    <col min="13842" max="13842" width="6.88671875" style="37" customWidth="1"/>
    <col min="13843" max="14082" width="8.88671875" style="37"/>
    <col min="14083" max="14083" width="12.44140625" style="37" customWidth="1"/>
    <col min="14084" max="14085" width="6.88671875" style="37" bestFit="1" customWidth="1"/>
    <col min="14086" max="14086" width="6.88671875" style="37" customWidth="1"/>
    <col min="14087" max="14087" width="12.44140625" style="37" customWidth="1"/>
    <col min="14088" max="14089" width="6.88671875" style="37" bestFit="1" customWidth="1"/>
    <col min="14090" max="14090" width="6.88671875" style="37" customWidth="1"/>
    <col min="14091" max="14091" width="12.44140625" style="37" customWidth="1"/>
    <col min="14092" max="14093" width="6.88671875" style="37" bestFit="1" customWidth="1"/>
    <col min="14094" max="14094" width="6.88671875" style="37" customWidth="1"/>
    <col min="14095" max="14095" width="12.44140625" style="37" customWidth="1"/>
    <col min="14096" max="14097" width="6.88671875" style="37" bestFit="1" customWidth="1"/>
    <col min="14098" max="14098" width="6.88671875" style="37" customWidth="1"/>
    <col min="14099" max="14338" width="8.88671875" style="37"/>
    <col min="14339" max="14339" width="12.44140625" style="37" customWidth="1"/>
    <col min="14340" max="14341" width="6.88671875" style="37" bestFit="1" customWidth="1"/>
    <col min="14342" max="14342" width="6.88671875" style="37" customWidth="1"/>
    <col min="14343" max="14343" width="12.44140625" style="37" customWidth="1"/>
    <col min="14344" max="14345" width="6.88671875" style="37" bestFit="1" customWidth="1"/>
    <col min="14346" max="14346" width="6.88671875" style="37" customWidth="1"/>
    <col min="14347" max="14347" width="12.44140625" style="37" customWidth="1"/>
    <col min="14348" max="14349" width="6.88671875" style="37" bestFit="1" customWidth="1"/>
    <col min="14350" max="14350" width="6.88671875" style="37" customWidth="1"/>
    <col min="14351" max="14351" width="12.44140625" style="37" customWidth="1"/>
    <col min="14352" max="14353" width="6.88671875" style="37" bestFit="1" customWidth="1"/>
    <col min="14354" max="14354" width="6.88671875" style="37" customWidth="1"/>
    <col min="14355" max="14594" width="8.88671875" style="37"/>
    <col min="14595" max="14595" width="12.44140625" style="37" customWidth="1"/>
    <col min="14596" max="14597" width="6.88671875" style="37" bestFit="1" customWidth="1"/>
    <col min="14598" max="14598" width="6.88671875" style="37" customWidth="1"/>
    <col min="14599" max="14599" width="12.44140625" style="37" customWidth="1"/>
    <col min="14600" max="14601" width="6.88671875" style="37" bestFit="1" customWidth="1"/>
    <col min="14602" max="14602" width="6.88671875" style="37" customWidth="1"/>
    <col min="14603" max="14603" width="12.44140625" style="37" customWidth="1"/>
    <col min="14604" max="14605" width="6.88671875" style="37" bestFit="1" customWidth="1"/>
    <col min="14606" max="14606" width="6.88671875" style="37" customWidth="1"/>
    <col min="14607" max="14607" width="12.44140625" style="37" customWidth="1"/>
    <col min="14608" max="14609" width="6.88671875" style="37" bestFit="1" customWidth="1"/>
    <col min="14610" max="14610" width="6.88671875" style="37" customWidth="1"/>
    <col min="14611" max="14850" width="8.88671875" style="37"/>
    <col min="14851" max="14851" width="12.44140625" style="37" customWidth="1"/>
    <col min="14852" max="14853" width="6.88671875" style="37" bestFit="1" customWidth="1"/>
    <col min="14854" max="14854" width="6.88671875" style="37" customWidth="1"/>
    <col min="14855" max="14855" width="12.44140625" style="37" customWidth="1"/>
    <col min="14856" max="14857" width="6.88671875" style="37" bestFit="1" customWidth="1"/>
    <col min="14858" max="14858" width="6.88671875" style="37" customWidth="1"/>
    <col min="14859" max="14859" width="12.44140625" style="37" customWidth="1"/>
    <col min="14860" max="14861" width="6.88671875" style="37" bestFit="1" customWidth="1"/>
    <col min="14862" max="14862" width="6.88671875" style="37" customWidth="1"/>
    <col min="14863" max="14863" width="12.44140625" style="37" customWidth="1"/>
    <col min="14864" max="14865" width="6.88671875" style="37" bestFit="1" customWidth="1"/>
    <col min="14866" max="14866" width="6.88671875" style="37" customWidth="1"/>
    <col min="14867" max="15106" width="8.88671875" style="37"/>
    <col min="15107" max="15107" width="12.44140625" style="37" customWidth="1"/>
    <col min="15108" max="15109" width="6.88671875" style="37" bestFit="1" customWidth="1"/>
    <col min="15110" max="15110" width="6.88671875" style="37" customWidth="1"/>
    <col min="15111" max="15111" width="12.44140625" style="37" customWidth="1"/>
    <col min="15112" max="15113" width="6.88671875" style="37" bestFit="1" customWidth="1"/>
    <col min="15114" max="15114" width="6.88671875" style="37" customWidth="1"/>
    <col min="15115" max="15115" width="12.44140625" style="37" customWidth="1"/>
    <col min="15116" max="15117" width="6.88671875" style="37" bestFit="1" customWidth="1"/>
    <col min="15118" max="15118" width="6.88671875" style="37" customWidth="1"/>
    <col min="15119" max="15119" width="12.44140625" style="37" customWidth="1"/>
    <col min="15120" max="15121" width="6.88671875" style="37" bestFit="1" customWidth="1"/>
    <col min="15122" max="15122" width="6.88671875" style="37" customWidth="1"/>
    <col min="15123" max="15362" width="8.88671875" style="37"/>
    <col min="15363" max="15363" width="12.44140625" style="37" customWidth="1"/>
    <col min="15364" max="15365" width="6.88671875" style="37" bestFit="1" customWidth="1"/>
    <col min="15366" max="15366" width="6.88671875" style="37" customWidth="1"/>
    <col min="15367" max="15367" width="12.44140625" style="37" customWidth="1"/>
    <col min="15368" max="15369" width="6.88671875" style="37" bestFit="1" customWidth="1"/>
    <col min="15370" max="15370" width="6.88671875" style="37" customWidth="1"/>
    <col min="15371" max="15371" width="12.44140625" style="37" customWidth="1"/>
    <col min="15372" max="15373" width="6.88671875" style="37" bestFit="1" customWidth="1"/>
    <col min="15374" max="15374" width="6.88671875" style="37" customWidth="1"/>
    <col min="15375" max="15375" width="12.44140625" style="37" customWidth="1"/>
    <col min="15376" max="15377" width="6.88671875" style="37" bestFit="1" customWidth="1"/>
    <col min="15378" max="15378" width="6.88671875" style="37" customWidth="1"/>
    <col min="15379" max="15618" width="8.88671875" style="37"/>
    <col min="15619" max="15619" width="12.44140625" style="37" customWidth="1"/>
    <col min="15620" max="15621" width="6.88671875" style="37" bestFit="1" customWidth="1"/>
    <col min="15622" max="15622" width="6.88671875" style="37" customWidth="1"/>
    <col min="15623" max="15623" width="12.44140625" style="37" customWidth="1"/>
    <col min="15624" max="15625" width="6.88671875" style="37" bestFit="1" customWidth="1"/>
    <col min="15626" max="15626" width="6.88671875" style="37" customWidth="1"/>
    <col min="15627" max="15627" width="12.44140625" style="37" customWidth="1"/>
    <col min="15628" max="15629" width="6.88671875" style="37" bestFit="1" customWidth="1"/>
    <col min="15630" max="15630" width="6.88671875" style="37" customWidth="1"/>
    <col min="15631" max="15631" width="12.44140625" style="37" customWidth="1"/>
    <col min="15632" max="15633" width="6.88671875" style="37" bestFit="1" customWidth="1"/>
    <col min="15634" max="15634" width="6.88671875" style="37" customWidth="1"/>
    <col min="15635" max="15874" width="8.88671875" style="37"/>
    <col min="15875" max="15875" width="12.44140625" style="37" customWidth="1"/>
    <col min="15876" max="15877" width="6.88671875" style="37" bestFit="1" customWidth="1"/>
    <col min="15878" max="15878" width="6.88671875" style="37" customWidth="1"/>
    <col min="15879" max="15879" width="12.44140625" style="37" customWidth="1"/>
    <col min="15880" max="15881" width="6.88671875" style="37" bestFit="1" customWidth="1"/>
    <col min="15882" max="15882" width="6.88671875" style="37" customWidth="1"/>
    <col min="15883" max="15883" width="12.44140625" style="37" customWidth="1"/>
    <col min="15884" max="15885" width="6.88671875" style="37" bestFit="1" customWidth="1"/>
    <col min="15886" max="15886" width="6.88671875" style="37" customWidth="1"/>
    <col min="15887" max="15887" width="12.44140625" style="37" customWidth="1"/>
    <col min="15888" max="15889" width="6.88671875" style="37" bestFit="1" customWidth="1"/>
    <col min="15890" max="15890" width="6.88671875" style="37" customWidth="1"/>
    <col min="15891" max="16130" width="8.88671875" style="37"/>
    <col min="16131" max="16131" width="12.44140625" style="37" customWidth="1"/>
    <col min="16132" max="16133" width="6.88671875" style="37" bestFit="1" customWidth="1"/>
    <col min="16134" max="16134" width="6.88671875" style="37" customWidth="1"/>
    <col min="16135" max="16135" width="12.44140625" style="37" customWidth="1"/>
    <col min="16136" max="16137" width="6.88671875" style="37" bestFit="1" customWidth="1"/>
    <col min="16138" max="16138" width="6.88671875" style="37" customWidth="1"/>
    <col min="16139" max="16139" width="12.44140625" style="37" customWidth="1"/>
    <col min="16140" max="16141" width="6.88671875" style="37" bestFit="1" customWidth="1"/>
    <col min="16142" max="16142" width="6.88671875" style="37" customWidth="1"/>
    <col min="16143" max="16143" width="12.44140625" style="37" customWidth="1"/>
    <col min="16144" max="16145" width="6.88671875" style="37" bestFit="1" customWidth="1"/>
    <col min="16146" max="16146" width="6.88671875" style="37" customWidth="1"/>
    <col min="16147" max="16384" width="8.88671875" style="37"/>
  </cols>
  <sheetData>
    <row r="1" spans="1:18">
      <c r="A1" s="1706"/>
      <c r="B1" s="1707"/>
      <c r="C1" s="1707"/>
      <c r="D1" s="1707"/>
      <c r="E1" s="1707"/>
      <c r="F1" s="1707"/>
      <c r="G1" s="1707"/>
      <c r="H1" s="1707"/>
      <c r="I1" s="1707"/>
      <c r="J1" s="1707"/>
      <c r="K1" s="1707"/>
      <c r="L1" s="1707"/>
      <c r="M1" s="1707"/>
      <c r="N1" s="1707"/>
      <c r="O1" s="1707"/>
      <c r="P1" s="1707"/>
      <c r="Q1" s="1708"/>
      <c r="R1" s="1708"/>
    </row>
    <row r="2" spans="1:18" ht="16.2">
      <c r="A2" s="4599" t="s">
        <v>2221</v>
      </c>
      <c r="B2" s="4599"/>
      <c r="C2" s="4599"/>
      <c r="D2" s="4599"/>
      <c r="E2" s="4599"/>
      <c r="F2" s="4599"/>
      <c r="G2" s="4599"/>
      <c r="H2" s="4599"/>
      <c r="I2" s="4599"/>
      <c r="J2" s="4599"/>
      <c r="K2" s="4599"/>
      <c r="L2" s="4599"/>
      <c r="M2" s="4599"/>
      <c r="N2" s="4599"/>
      <c r="O2" s="4599"/>
      <c r="P2" s="4599"/>
      <c r="Q2" s="4599"/>
      <c r="R2" s="4599"/>
    </row>
    <row r="3" spans="1:18">
      <c r="A3" s="1707"/>
      <c r="B3" s="1707"/>
      <c r="C3" s="1707"/>
      <c r="D3" s="1707"/>
      <c r="E3" s="1707"/>
      <c r="F3" s="1707"/>
      <c r="G3" s="1707"/>
      <c r="H3" s="1707"/>
      <c r="I3" s="1707"/>
      <c r="J3" s="1707"/>
      <c r="K3" s="1707"/>
      <c r="L3" s="1707"/>
      <c r="M3" s="1707"/>
      <c r="N3" s="1707"/>
      <c r="O3" s="1707"/>
      <c r="P3" s="1707"/>
      <c r="Q3" s="1708"/>
      <c r="R3" s="1708"/>
    </row>
    <row r="4" spans="1:18">
      <c r="A4" s="1707"/>
      <c r="B4" s="1709" t="s">
        <v>2202</v>
      </c>
      <c r="C4" s="4600" t="s">
        <v>2226</v>
      </c>
      <c r="D4" s="4600"/>
      <c r="E4" s="4600"/>
      <c r="F4" s="4600"/>
      <c r="G4" s="4600"/>
      <c r="H4" s="1707"/>
      <c r="I4" s="1707"/>
      <c r="J4" s="1707"/>
      <c r="K4" s="1707"/>
      <c r="L4" s="1707"/>
      <c r="M4" s="1707"/>
      <c r="N4" s="1707"/>
      <c r="O4" s="1707"/>
      <c r="P4" s="1707"/>
      <c r="Q4" s="1708"/>
      <c r="R4" s="1708"/>
    </row>
    <row r="5" spans="1:18">
      <c r="A5" s="1707"/>
      <c r="B5" s="1710"/>
      <c r="C5" s="1711"/>
      <c r="D5" s="1711"/>
      <c r="E5" s="1711"/>
      <c r="F5" s="1711"/>
      <c r="G5" s="1712"/>
      <c r="H5" s="1707"/>
      <c r="I5" s="1707"/>
      <c r="J5" s="1707"/>
      <c r="K5" s="1707"/>
      <c r="L5" s="1707"/>
      <c r="M5" s="1707"/>
      <c r="N5" s="1707"/>
      <c r="O5" s="1707"/>
      <c r="P5" s="1707"/>
      <c r="Q5" s="1708"/>
      <c r="R5" s="1708"/>
    </row>
    <row r="6" spans="1:18">
      <c r="A6" s="1707"/>
      <c r="B6" s="1709" t="s">
        <v>2203</v>
      </c>
      <c r="C6" s="4600" t="s">
        <v>2441</v>
      </c>
      <c r="D6" s="4600"/>
      <c r="E6" s="4600"/>
      <c r="F6" s="4600"/>
      <c r="G6" s="4600"/>
      <c r="H6" s="1707"/>
      <c r="I6" s="1707"/>
      <c r="J6" s="1708"/>
      <c r="K6" s="1708"/>
      <c r="L6" s="1708"/>
      <c r="M6" s="1708"/>
      <c r="N6" s="1709" t="s">
        <v>2204</v>
      </c>
      <c r="O6" s="4600"/>
      <c r="P6" s="4600"/>
      <c r="Q6" s="4600"/>
      <c r="R6" s="1709"/>
    </row>
    <row r="7" spans="1:18" ht="13.8" thickBot="1">
      <c r="A7" s="1708"/>
      <c r="B7" s="1708"/>
      <c r="C7" s="1708"/>
      <c r="D7" s="1708"/>
      <c r="E7" s="1708"/>
      <c r="F7" s="1708"/>
      <c r="G7" s="1708"/>
      <c r="H7" s="1708"/>
      <c r="I7" s="1708"/>
      <c r="J7" s="1708"/>
      <c r="K7" s="1708"/>
      <c r="L7" s="1708"/>
      <c r="M7" s="1708"/>
      <c r="N7" s="1708"/>
      <c r="O7" s="1708"/>
      <c r="P7" s="1708"/>
      <c r="Q7" s="1708"/>
      <c r="R7" s="1708"/>
    </row>
    <row r="8" spans="1:18">
      <c r="A8" s="4601" t="s">
        <v>2224</v>
      </c>
      <c r="B8" s="1746"/>
      <c r="C8" s="1747"/>
      <c r="D8" s="1747"/>
      <c r="E8" s="1747"/>
      <c r="F8" s="1747"/>
      <c r="G8" s="1747"/>
      <c r="H8" s="1747"/>
      <c r="I8" s="1747"/>
      <c r="J8" s="1747"/>
      <c r="K8" s="1747"/>
      <c r="L8" s="1747"/>
      <c r="M8" s="1747"/>
      <c r="N8" s="1748"/>
      <c r="O8" s="4605" t="s">
        <v>2205</v>
      </c>
      <c r="P8" s="4606"/>
      <c r="Q8" s="4606"/>
      <c r="R8" s="4607"/>
    </row>
    <row r="9" spans="1:18">
      <c r="A9" s="4602"/>
      <c r="B9" s="1749"/>
      <c r="C9" s="1717"/>
      <c r="D9" s="1717"/>
      <c r="E9" s="1717"/>
      <c r="F9" s="1717"/>
      <c r="G9" s="1717"/>
      <c r="H9" s="1717"/>
      <c r="I9" s="1717"/>
      <c r="J9" s="1717"/>
      <c r="K9" s="1717"/>
      <c r="L9" s="1717"/>
      <c r="M9" s="1717"/>
      <c r="N9" s="1718"/>
      <c r="O9" s="4608"/>
      <c r="P9" s="4609"/>
      <c r="Q9" s="4609"/>
      <c r="R9" s="4610"/>
    </row>
    <row r="10" spans="1:18">
      <c r="A10" s="4602"/>
      <c r="B10" s="1749"/>
      <c r="C10" s="1717"/>
      <c r="D10" s="1717"/>
      <c r="E10" s="1717"/>
      <c r="F10" s="1717"/>
      <c r="G10" s="1717"/>
      <c r="H10" s="1717"/>
      <c r="I10" s="1717"/>
      <c r="J10" s="1717"/>
      <c r="K10" s="1717"/>
      <c r="L10" s="1717"/>
      <c r="M10" s="1717"/>
      <c r="N10" s="1718"/>
      <c r="O10" s="1713"/>
      <c r="P10" s="1714"/>
      <c r="Q10" s="1714"/>
      <c r="R10" s="1715"/>
    </row>
    <row r="11" spans="1:18">
      <c r="A11" s="4602"/>
      <c r="B11" s="1749"/>
      <c r="C11" s="1717"/>
      <c r="D11" s="1717"/>
      <c r="E11" s="1717"/>
      <c r="F11" s="1717"/>
      <c r="G11" s="1717"/>
      <c r="H11" s="1717"/>
      <c r="I11" s="1717"/>
      <c r="J11" s="1717"/>
      <c r="K11" s="1717"/>
      <c r="L11" s="1717"/>
      <c r="M11" s="1717"/>
      <c r="N11" s="1718"/>
      <c r="O11" s="1716"/>
      <c r="P11" s="1717"/>
      <c r="Q11" s="1717"/>
      <c r="R11" s="1718"/>
    </row>
    <row r="12" spans="1:18">
      <c r="A12" s="4603"/>
      <c r="B12" s="1749"/>
      <c r="C12" s="1717"/>
      <c r="D12" s="1717"/>
      <c r="E12" s="1717"/>
      <c r="F12" s="1717"/>
      <c r="G12" s="1717"/>
      <c r="H12" s="1717"/>
      <c r="I12" s="1717"/>
      <c r="J12" s="1717"/>
      <c r="K12" s="1717"/>
      <c r="L12" s="1717"/>
      <c r="M12" s="1717"/>
      <c r="N12" s="1718"/>
      <c r="O12" s="1716"/>
      <c r="P12" s="1717"/>
      <c r="Q12" s="1717"/>
      <c r="R12" s="1718"/>
    </row>
    <row r="13" spans="1:18" ht="13.35" customHeight="1" thickBot="1">
      <c r="A13" s="4604"/>
      <c r="B13" s="1750"/>
      <c r="C13" s="1751"/>
      <c r="D13" s="1751"/>
      <c r="E13" s="1751"/>
      <c r="F13" s="1751"/>
      <c r="G13" s="1751"/>
      <c r="H13" s="1751"/>
      <c r="I13" s="1751"/>
      <c r="J13" s="1751"/>
      <c r="K13" s="1751"/>
      <c r="L13" s="1751"/>
      <c r="M13" s="1751"/>
      <c r="N13" s="1752"/>
      <c r="O13" s="1716"/>
      <c r="P13" s="1717"/>
      <c r="Q13" s="1717"/>
      <c r="R13" s="1718"/>
    </row>
    <row r="14" spans="1:18">
      <c r="A14" s="1753"/>
      <c r="B14" s="1758"/>
      <c r="C14" s="1759"/>
      <c r="D14" s="1759"/>
      <c r="E14" s="1759"/>
      <c r="F14" s="1759"/>
      <c r="G14" s="1759"/>
      <c r="H14" s="1759"/>
      <c r="I14" s="1759"/>
      <c r="J14" s="1759"/>
      <c r="K14" s="1759"/>
      <c r="L14" s="1759"/>
      <c r="M14" s="1759"/>
      <c r="N14" s="1760"/>
      <c r="O14" s="1719"/>
      <c r="P14" s="1720"/>
      <c r="Q14" s="1720"/>
      <c r="R14" s="1721"/>
    </row>
    <row r="15" spans="1:18">
      <c r="A15" s="4611" t="s">
        <v>2225</v>
      </c>
      <c r="B15" s="4612" t="s">
        <v>2227</v>
      </c>
      <c r="C15" s="1765"/>
      <c r="D15" s="1766"/>
      <c r="E15" s="1766"/>
      <c r="F15" s="1766"/>
      <c r="G15" s="1766"/>
      <c r="H15" s="1766"/>
      <c r="I15" s="1766"/>
      <c r="J15" s="1766"/>
      <c r="K15" s="1766"/>
      <c r="L15" s="1766"/>
      <c r="M15" s="1767"/>
      <c r="N15" s="1721"/>
      <c r="O15" s="1719"/>
      <c r="P15" s="1720"/>
      <c r="Q15" s="1720"/>
      <c r="R15" s="1721"/>
    </row>
    <row r="16" spans="1:18">
      <c r="A16" s="4611"/>
      <c r="B16" s="4613"/>
      <c r="C16" s="1768"/>
      <c r="D16" s="1769"/>
      <c r="E16" s="1769"/>
      <c r="F16" s="1769"/>
      <c r="G16" s="1769"/>
      <c r="H16" s="1769"/>
      <c r="I16" s="1769"/>
      <c r="J16" s="1769"/>
      <c r="K16" s="1769"/>
      <c r="L16" s="1769"/>
      <c r="M16" s="1770"/>
      <c r="N16" s="1721"/>
      <c r="O16" s="1719"/>
      <c r="P16" s="1720"/>
      <c r="Q16" s="1720"/>
      <c r="R16" s="1721"/>
    </row>
    <row r="17" spans="1:18">
      <c r="A17" s="1754"/>
      <c r="B17" s="1761"/>
      <c r="C17" s="1768"/>
      <c r="D17" s="1769"/>
      <c r="E17" s="1769"/>
      <c r="F17" s="1769"/>
      <c r="G17" s="1769"/>
      <c r="H17" s="1769"/>
      <c r="I17" s="1769"/>
      <c r="J17" s="1769"/>
      <c r="K17" s="1769"/>
      <c r="L17" s="1769"/>
      <c r="M17" s="1770"/>
      <c r="N17" s="1721"/>
      <c r="O17" s="1719"/>
      <c r="P17" s="1720"/>
      <c r="Q17" s="1720"/>
      <c r="R17" s="1721"/>
    </row>
    <row r="18" spans="1:18" ht="13.8" thickBot="1">
      <c r="A18" s="1757" t="s">
        <v>2228</v>
      </c>
      <c r="B18" s="4614">
        <v>0</v>
      </c>
      <c r="C18" s="1771"/>
      <c r="D18" s="1772"/>
      <c r="E18" s="1772"/>
      <c r="F18" s="1772"/>
      <c r="G18" s="1772"/>
      <c r="H18" s="1772"/>
      <c r="I18" s="1772"/>
      <c r="J18" s="1772"/>
      <c r="K18" s="1772"/>
      <c r="L18" s="1772"/>
      <c r="M18" s="1773"/>
      <c r="N18" s="1721"/>
      <c r="O18" s="1719"/>
      <c r="P18" s="1720"/>
      <c r="Q18" s="1720"/>
      <c r="R18" s="1721"/>
    </row>
    <row r="19" spans="1:18">
      <c r="A19" s="1757"/>
      <c r="B19" s="4614"/>
      <c r="C19" s="1774"/>
      <c r="D19" s="1775"/>
      <c r="E19" s="1775"/>
      <c r="F19" s="1775"/>
      <c r="G19" s="1775"/>
      <c r="H19" s="1775"/>
      <c r="I19" s="1775"/>
      <c r="J19" s="1775"/>
      <c r="K19" s="1775"/>
      <c r="L19" s="1775"/>
      <c r="M19" s="1776"/>
      <c r="N19" s="1721"/>
      <c r="O19" s="1719"/>
      <c r="P19" s="1720"/>
      <c r="Q19" s="1720"/>
      <c r="R19" s="1721"/>
    </row>
    <row r="20" spans="1:18">
      <c r="A20" s="1757"/>
      <c r="B20" s="1761"/>
      <c r="C20" s="1768"/>
      <c r="D20" s="1769"/>
      <c r="E20" s="1769"/>
      <c r="F20" s="1769"/>
      <c r="G20" s="1769"/>
      <c r="H20" s="1769"/>
      <c r="I20" s="1769"/>
      <c r="J20" s="1769"/>
      <c r="K20" s="1769"/>
      <c r="L20" s="1769"/>
      <c r="M20" s="1770"/>
      <c r="N20" s="1721"/>
      <c r="O20" s="1719"/>
      <c r="P20" s="1720"/>
      <c r="Q20" s="1720"/>
      <c r="R20" s="1721"/>
    </row>
    <row r="21" spans="1:18">
      <c r="A21" s="1757"/>
      <c r="B21" s="4613">
        <v>-10</v>
      </c>
      <c r="C21" s="1768"/>
      <c r="D21" s="1769"/>
      <c r="E21" s="1769"/>
      <c r="F21" s="1769"/>
      <c r="G21" s="1769"/>
      <c r="H21" s="1769"/>
      <c r="I21" s="1769"/>
      <c r="J21" s="1769"/>
      <c r="K21" s="1769"/>
      <c r="L21" s="1769"/>
      <c r="M21" s="1770"/>
      <c r="N21" s="1721"/>
      <c r="O21" s="1719"/>
      <c r="P21" s="1720"/>
      <c r="Q21" s="1720"/>
      <c r="R21" s="1721"/>
    </row>
    <row r="22" spans="1:18">
      <c r="A22" s="1756"/>
      <c r="B22" s="4613"/>
      <c r="C22" s="1777"/>
      <c r="D22" s="1778"/>
      <c r="E22" s="1778"/>
      <c r="F22" s="1778"/>
      <c r="G22" s="1778"/>
      <c r="H22" s="1778"/>
      <c r="I22" s="1778"/>
      <c r="J22" s="1778"/>
      <c r="K22" s="1778"/>
      <c r="L22" s="1778"/>
      <c r="M22" s="1779"/>
      <c r="N22" s="1721"/>
      <c r="O22" s="1719"/>
      <c r="P22" s="1720"/>
      <c r="Q22" s="1720"/>
      <c r="R22" s="1721"/>
    </row>
    <row r="23" spans="1:18" ht="13.8" thickBot="1">
      <c r="A23" s="1755"/>
      <c r="B23" s="1762"/>
      <c r="C23" s="1763"/>
      <c r="D23" s="1763"/>
      <c r="E23" s="1763"/>
      <c r="F23" s="1763"/>
      <c r="G23" s="1763"/>
      <c r="H23" s="1763"/>
      <c r="I23" s="1763"/>
      <c r="J23" s="1763"/>
      <c r="K23" s="1763"/>
      <c r="L23" s="1763"/>
      <c r="M23" s="1763"/>
      <c r="N23" s="1764"/>
      <c r="O23" s="1719"/>
      <c r="P23" s="1720"/>
      <c r="Q23" s="1720"/>
      <c r="R23" s="1721"/>
    </row>
    <row r="24" spans="1:18" ht="15.75" customHeight="1">
      <c r="A24" s="1722" t="s">
        <v>2206</v>
      </c>
      <c r="B24" s="4615" t="s">
        <v>2229</v>
      </c>
      <c r="C24" s="4615"/>
      <c r="D24" s="4616"/>
      <c r="E24" s="4626" t="s">
        <v>2206</v>
      </c>
      <c r="F24" s="4618"/>
      <c r="G24" s="4615" t="s">
        <v>2231</v>
      </c>
      <c r="H24" s="4615"/>
      <c r="I24" s="4615"/>
      <c r="J24" s="4617" t="s">
        <v>2206</v>
      </c>
      <c r="K24" s="4618"/>
      <c r="L24" s="4615" t="s">
        <v>2231</v>
      </c>
      <c r="M24" s="4615"/>
      <c r="N24" s="4616"/>
      <c r="O24" s="1723"/>
      <c r="P24" s="4619"/>
      <c r="Q24" s="4619"/>
      <c r="R24" s="4620"/>
    </row>
    <row r="25" spans="1:18" ht="15.75" customHeight="1">
      <c r="A25" s="1724" t="s">
        <v>2207</v>
      </c>
      <c r="B25" s="4621" t="s">
        <v>2230</v>
      </c>
      <c r="C25" s="4621"/>
      <c r="D25" s="4622"/>
      <c r="E25" s="4623" t="s">
        <v>2207</v>
      </c>
      <c r="F25" s="4624"/>
      <c r="G25" s="4621" t="s">
        <v>2230</v>
      </c>
      <c r="H25" s="4621"/>
      <c r="I25" s="4621"/>
      <c r="J25" s="4625" t="s">
        <v>2207</v>
      </c>
      <c r="K25" s="4624"/>
      <c r="L25" s="4621" t="s">
        <v>2230</v>
      </c>
      <c r="M25" s="4621"/>
      <c r="N25" s="4622"/>
      <c r="O25" s="1723"/>
      <c r="P25" s="4619"/>
      <c r="Q25" s="4619"/>
      <c r="R25" s="4620"/>
    </row>
    <row r="26" spans="1:18" ht="15.75" customHeight="1">
      <c r="A26" s="1726" t="s">
        <v>2208</v>
      </c>
      <c r="B26" s="1725" t="s">
        <v>2209</v>
      </c>
      <c r="C26" s="1725" t="s">
        <v>2210</v>
      </c>
      <c r="D26" s="1727" t="s">
        <v>2211</v>
      </c>
      <c r="E26" s="4627" t="s">
        <v>2208</v>
      </c>
      <c r="F26" s="4628"/>
      <c r="G26" s="1725" t="s">
        <v>2209</v>
      </c>
      <c r="H26" s="1725" t="s">
        <v>2210</v>
      </c>
      <c r="I26" s="1725" t="s">
        <v>2211</v>
      </c>
      <c r="J26" s="4629" t="s">
        <v>2208</v>
      </c>
      <c r="K26" s="4628"/>
      <c r="L26" s="1725" t="s">
        <v>2209</v>
      </c>
      <c r="M26" s="1725" t="s">
        <v>2210</v>
      </c>
      <c r="N26" s="1727" t="s">
        <v>2211</v>
      </c>
      <c r="O26" s="1728"/>
      <c r="P26" s="1710"/>
      <c r="Q26" s="1710"/>
      <c r="R26" s="1729"/>
    </row>
    <row r="27" spans="1:18">
      <c r="A27" s="1724"/>
      <c r="B27" s="1730"/>
      <c r="C27" s="1730"/>
      <c r="D27" s="1731"/>
      <c r="E27" s="4630">
        <v>45323</v>
      </c>
      <c r="F27" s="4631"/>
      <c r="G27" s="1782">
        <v>18</v>
      </c>
      <c r="H27" s="1788">
        <v>20.5</v>
      </c>
      <c r="I27" s="1787">
        <f>H27-G27</f>
        <v>2.5</v>
      </c>
      <c r="J27" s="4692">
        <v>45355</v>
      </c>
      <c r="K27" s="4631"/>
      <c r="L27" s="1782">
        <v>18</v>
      </c>
      <c r="M27" s="1788">
        <v>20.6</v>
      </c>
      <c r="N27" s="1784">
        <f>M27-L27</f>
        <v>2.6000000000000014</v>
      </c>
      <c r="O27" s="1723"/>
      <c r="P27" s="1732"/>
      <c r="Q27" s="1732"/>
      <c r="R27" s="1733"/>
    </row>
    <row r="28" spans="1:18">
      <c r="A28" s="1724" t="s">
        <v>2212</v>
      </c>
      <c r="B28" s="1783">
        <f>(SUM(G27:G36,L27:L36))/D32</f>
        <v>18</v>
      </c>
      <c r="C28" s="1783">
        <f>(SUM(H27:H36,M27:M36))/D32</f>
        <v>20.592307692307692</v>
      </c>
      <c r="D28" s="1784">
        <f>C28-B28</f>
        <v>2.592307692307692</v>
      </c>
      <c r="E28" s="4630">
        <v>45324</v>
      </c>
      <c r="F28" s="4631"/>
      <c r="G28" s="1782">
        <v>18</v>
      </c>
      <c r="H28" s="1788">
        <v>20.2</v>
      </c>
      <c r="I28" s="1787">
        <f t="shared" ref="I28:I36" si="0">H28-G28</f>
        <v>2.1999999999999993</v>
      </c>
      <c r="J28" s="4692">
        <v>45356</v>
      </c>
      <c r="K28" s="4631"/>
      <c r="L28" s="1782">
        <v>18</v>
      </c>
      <c r="M28" s="1788">
        <v>20.399999999999999</v>
      </c>
      <c r="N28" s="1784">
        <f t="shared" ref="N28:N29" si="1">M28-L28</f>
        <v>2.3999999999999986</v>
      </c>
      <c r="O28" s="1723"/>
      <c r="P28" s="1732"/>
      <c r="Q28" s="1732"/>
      <c r="R28" s="1733"/>
    </row>
    <row r="29" spans="1:18">
      <c r="A29" s="1724" t="s">
        <v>2213</v>
      </c>
      <c r="B29" s="1782">
        <v>18</v>
      </c>
      <c r="C29" s="1785">
        <f>MAX(H27:H36,M27:M36)</f>
        <v>21.4</v>
      </c>
      <c r="D29" s="1784">
        <f>C29-B29</f>
        <v>3.3999999999999986</v>
      </c>
      <c r="E29" s="4630">
        <v>45325</v>
      </c>
      <c r="F29" s="4631"/>
      <c r="G29" s="1782">
        <v>18</v>
      </c>
      <c r="H29" s="1788">
        <v>21.4</v>
      </c>
      <c r="I29" s="1787">
        <f t="shared" si="0"/>
        <v>3.3999999999999986</v>
      </c>
      <c r="J29" s="4692">
        <v>45357</v>
      </c>
      <c r="K29" s="4631"/>
      <c r="L29" s="1782">
        <v>18</v>
      </c>
      <c r="M29" s="1788">
        <v>20.9</v>
      </c>
      <c r="N29" s="1784">
        <f t="shared" si="1"/>
        <v>2.8999999999999986</v>
      </c>
      <c r="O29" s="1723"/>
      <c r="P29" s="1732"/>
      <c r="Q29" s="1732"/>
      <c r="R29" s="1733"/>
    </row>
    <row r="30" spans="1:18">
      <c r="A30" s="1724" t="s">
        <v>2214</v>
      </c>
      <c r="B30" s="1782">
        <v>18</v>
      </c>
      <c r="C30" s="1785">
        <f>MIN(H27:H36,M27:M36)</f>
        <v>20.2</v>
      </c>
      <c r="D30" s="1784">
        <f>C30-B30</f>
        <v>2.1999999999999993</v>
      </c>
      <c r="E30" s="4630">
        <v>45330</v>
      </c>
      <c r="F30" s="4631"/>
      <c r="G30" s="1782">
        <v>18</v>
      </c>
      <c r="H30" s="1788">
        <v>20.6</v>
      </c>
      <c r="I30" s="1787">
        <f t="shared" si="0"/>
        <v>2.6000000000000014</v>
      </c>
      <c r="J30" s="4625"/>
      <c r="K30" s="4624"/>
      <c r="L30" s="1730"/>
      <c r="M30" s="1730"/>
      <c r="N30" s="1780"/>
      <c r="O30" s="1723"/>
      <c r="P30" s="1732"/>
      <c r="Q30" s="1732"/>
      <c r="R30" s="1733"/>
    </row>
    <row r="31" spans="1:18">
      <c r="A31" s="1724" t="s">
        <v>2215</v>
      </c>
      <c r="B31" s="1783">
        <f>MODE(G27:G36,L27:L36)</f>
        <v>18</v>
      </c>
      <c r="C31" s="1785">
        <f>MODE(H27:H36,M27:M36)</f>
        <v>20.6</v>
      </c>
      <c r="D31" s="1784">
        <f>C31-B31</f>
        <v>2.6000000000000014</v>
      </c>
      <c r="E31" s="4630">
        <v>45331</v>
      </c>
      <c r="F31" s="4631"/>
      <c r="G31" s="1782">
        <v>18</v>
      </c>
      <c r="H31" s="1788">
        <v>20.2</v>
      </c>
      <c r="I31" s="1787">
        <f t="shared" si="0"/>
        <v>2.1999999999999993</v>
      </c>
      <c r="J31" s="4625"/>
      <c r="K31" s="4624"/>
      <c r="L31" s="1730"/>
      <c r="M31" s="1730"/>
      <c r="N31" s="1780"/>
      <c r="O31" s="1723"/>
      <c r="P31" s="1732"/>
      <c r="Q31" s="1732"/>
      <c r="R31" s="1733"/>
    </row>
    <row r="32" spans="1:18">
      <c r="A32" s="1724" t="s">
        <v>2216</v>
      </c>
      <c r="B32" s="1730"/>
      <c r="C32" s="1781" t="s">
        <v>2232</v>
      </c>
      <c r="D32" s="1786">
        <f>COUNTA(E27:F36,J27:K36)</f>
        <v>13</v>
      </c>
      <c r="E32" s="4630">
        <v>45332</v>
      </c>
      <c r="F32" s="4631"/>
      <c r="G32" s="1782">
        <v>18</v>
      </c>
      <c r="H32" s="1788">
        <v>20.6</v>
      </c>
      <c r="I32" s="1787">
        <f t="shared" si="0"/>
        <v>2.6000000000000014</v>
      </c>
      <c r="J32" s="4625"/>
      <c r="K32" s="4624"/>
      <c r="L32" s="1730"/>
      <c r="M32" s="1730"/>
      <c r="N32" s="1780"/>
      <c r="O32" s="1723"/>
      <c r="P32" s="1732"/>
      <c r="Q32" s="1732"/>
      <c r="R32" s="1733"/>
    </row>
    <row r="33" spans="1:18">
      <c r="A33" s="1724" t="s">
        <v>2217</v>
      </c>
      <c r="B33" s="1730"/>
      <c r="C33" s="1791" t="s">
        <v>2233</v>
      </c>
      <c r="D33" s="1792" t="str">
        <f>"±"&amp;ROUND(STDEV(I27:I36,N27:N36),2)</f>
        <v>±0.36</v>
      </c>
      <c r="E33" s="4630">
        <v>45340</v>
      </c>
      <c r="F33" s="4631"/>
      <c r="G33" s="1782">
        <v>18</v>
      </c>
      <c r="H33" s="1788">
        <v>20.399999999999999</v>
      </c>
      <c r="I33" s="1787">
        <f t="shared" si="0"/>
        <v>2.3999999999999986</v>
      </c>
      <c r="J33" s="4625"/>
      <c r="K33" s="4624"/>
      <c r="L33" s="1730"/>
      <c r="M33" s="1730"/>
      <c r="N33" s="1780"/>
      <c r="O33" s="1723"/>
      <c r="P33" s="1732"/>
      <c r="Q33" s="1732"/>
      <c r="R33" s="1733"/>
    </row>
    <row r="34" spans="1:18">
      <c r="A34" s="4633"/>
      <c r="B34" s="4634"/>
      <c r="C34" s="4634"/>
      <c r="D34" s="4635"/>
      <c r="E34" s="4630">
        <v>45341</v>
      </c>
      <c r="F34" s="4631"/>
      <c r="G34" s="1782">
        <v>18</v>
      </c>
      <c r="H34" s="1789">
        <v>20.2</v>
      </c>
      <c r="I34" s="1787">
        <f t="shared" si="0"/>
        <v>2.1999999999999993</v>
      </c>
      <c r="J34" s="4625"/>
      <c r="K34" s="4624"/>
      <c r="L34" s="1734"/>
      <c r="M34" s="1734"/>
      <c r="N34" s="1780"/>
      <c r="O34" s="1735"/>
      <c r="P34" s="1736"/>
      <c r="Q34" s="1736"/>
      <c r="R34" s="1737"/>
    </row>
    <row r="35" spans="1:18">
      <c r="A35" s="4636"/>
      <c r="B35" s="4637"/>
      <c r="C35" s="4637"/>
      <c r="D35" s="4638"/>
      <c r="E35" s="4630">
        <v>45349</v>
      </c>
      <c r="F35" s="4631"/>
      <c r="G35" s="1782">
        <v>18</v>
      </c>
      <c r="H35" s="1789">
        <v>21.1</v>
      </c>
      <c r="I35" s="1787">
        <f t="shared" si="0"/>
        <v>3.1000000000000014</v>
      </c>
      <c r="J35" s="4625"/>
      <c r="K35" s="4624"/>
      <c r="L35" s="1734"/>
      <c r="M35" s="1734"/>
      <c r="N35" s="1780"/>
      <c r="O35" s="1735"/>
      <c r="P35" s="1736"/>
      <c r="Q35" s="1736"/>
      <c r="R35" s="1737"/>
    </row>
    <row r="36" spans="1:18" ht="13.8" thickBot="1">
      <c r="A36" s="4639"/>
      <c r="B36" s="4640"/>
      <c r="C36" s="4640"/>
      <c r="D36" s="4641"/>
      <c r="E36" s="4690">
        <v>45350</v>
      </c>
      <c r="F36" s="4691"/>
      <c r="G36" s="1805">
        <v>18</v>
      </c>
      <c r="H36" s="1790">
        <v>20.6</v>
      </c>
      <c r="I36" s="1806">
        <f t="shared" si="0"/>
        <v>2.6000000000000014</v>
      </c>
      <c r="J36" s="4644"/>
      <c r="K36" s="4643"/>
      <c r="L36" s="1738"/>
      <c r="M36" s="1738"/>
      <c r="N36" s="1804"/>
      <c r="O36" s="1739"/>
      <c r="P36" s="1740"/>
      <c r="Q36" s="1740"/>
      <c r="R36" s="1741"/>
    </row>
  </sheetData>
  <mergeCells count="45">
    <mergeCell ref="B25:D25"/>
    <mergeCell ref="G25:I25"/>
    <mergeCell ref="L25:N25"/>
    <mergeCell ref="P25:R25"/>
    <mergeCell ref="A34:D36"/>
    <mergeCell ref="E25:F25"/>
    <mergeCell ref="E26:F26"/>
    <mergeCell ref="E27:F27"/>
    <mergeCell ref="E28:F28"/>
    <mergeCell ref="E29:F29"/>
    <mergeCell ref="E30:F30"/>
    <mergeCell ref="E31:F31"/>
    <mergeCell ref="E32:F32"/>
    <mergeCell ref="E33:F33"/>
    <mergeCell ref="E34:F34"/>
    <mergeCell ref="E35:F35"/>
    <mergeCell ref="P24:R24"/>
    <mergeCell ref="A2:R2"/>
    <mergeCell ref="C4:G4"/>
    <mergeCell ref="C6:G6"/>
    <mergeCell ref="O6:Q6"/>
    <mergeCell ref="A8:A13"/>
    <mergeCell ref="O8:R9"/>
    <mergeCell ref="A15:A16"/>
    <mergeCell ref="E24:F24"/>
    <mergeCell ref="B18:B19"/>
    <mergeCell ref="B15:B16"/>
    <mergeCell ref="B21:B22"/>
    <mergeCell ref="B24:D24"/>
    <mergeCell ref="G24:I24"/>
    <mergeCell ref="L24:N24"/>
    <mergeCell ref="E36:F36"/>
    <mergeCell ref="J24:K24"/>
    <mergeCell ref="J25:K25"/>
    <mergeCell ref="J26:K26"/>
    <mergeCell ref="J27:K27"/>
    <mergeCell ref="J28:K28"/>
    <mergeCell ref="J29:K29"/>
    <mergeCell ref="J30:K30"/>
    <mergeCell ref="J31:K31"/>
    <mergeCell ref="J32:K32"/>
    <mergeCell ref="J33:K33"/>
    <mergeCell ref="J34:K34"/>
    <mergeCell ref="J35:K35"/>
    <mergeCell ref="J36:K36"/>
  </mergeCells>
  <phoneticPr fontId="14"/>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24"/>
  <sheetViews>
    <sheetView view="pageBreakPreview" zoomScale="80" zoomScaleNormal="70" zoomScaleSheetLayoutView="80" workbookViewId="0">
      <selection activeCell="P4" sqref="P4"/>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ht="9.75" customHeight="1"/>
    <row r="2" spans="1:21" ht="11.25" customHeight="1">
      <c r="A2" s="3"/>
      <c r="B2" s="4"/>
      <c r="C2" s="4"/>
      <c r="D2" s="4"/>
      <c r="E2" s="4"/>
      <c r="F2" s="4"/>
      <c r="G2" s="4"/>
      <c r="H2" s="4"/>
      <c r="I2" s="4"/>
      <c r="J2" s="4"/>
      <c r="K2" s="4"/>
      <c r="L2" s="4"/>
      <c r="M2" s="4"/>
      <c r="N2" s="4"/>
      <c r="O2" s="4"/>
      <c r="P2" s="4"/>
      <c r="Q2" s="4"/>
      <c r="R2" s="4"/>
      <c r="S2" s="4"/>
      <c r="T2" s="4"/>
      <c r="U2" s="5"/>
    </row>
    <row r="3" spans="1:21" ht="19.5" customHeight="1">
      <c r="A3" s="7"/>
      <c r="B3" s="2"/>
      <c r="C3" s="2"/>
      <c r="D3" s="2"/>
      <c r="E3" s="2"/>
      <c r="F3" s="2"/>
      <c r="G3" s="2"/>
      <c r="H3" s="2"/>
      <c r="I3" s="2"/>
      <c r="J3" s="2"/>
      <c r="K3" s="2"/>
      <c r="L3" s="2"/>
      <c r="M3" s="2"/>
      <c r="N3" s="137"/>
      <c r="O3" s="137"/>
      <c r="P3" s="4698">
        <v>45413</v>
      </c>
      <c r="Q3" s="4698"/>
      <c r="R3" s="4698"/>
      <c r="S3" s="4698"/>
      <c r="T3" s="4698"/>
      <c r="U3" s="203"/>
    </row>
    <row r="4" spans="1:21" ht="8.25" customHeight="1">
      <c r="A4" s="7"/>
      <c r="B4" s="2"/>
      <c r="C4" s="2"/>
      <c r="D4" s="2"/>
      <c r="E4" s="2"/>
      <c r="F4" s="2"/>
      <c r="G4" s="2"/>
      <c r="H4" s="2"/>
      <c r="I4" s="2"/>
      <c r="J4" s="2"/>
      <c r="K4" s="2"/>
      <c r="L4" s="2"/>
      <c r="M4" s="2"/>
      <c r="N4" s="2"/>
      <c r="O4" s="2"/>
      <c r="P4" s="2"/>
      <c r="Q4" s="2"/>
      <c r="R4" s="2"/>
      <c r="S4" s="2"/>
      <c r="T4" s="2"/>
      <c r="U4" s="8"/>
    </row>
    <row r="5" spans="1:21" ht="19.5" customHeight="1">
      <c r="A5" s="446" t="str">
        <f>入力シート!C5</f>
        <v>久留米市長</v>
      </c>
      <c r="B5" s="167"/>
      <c r="C5" s="167"/>
      <c r="D5" s="167"/>
      <c r="E5" s="167"/>
      <c r="F5" s="167"/>
      <c r="G5" s="167"/>
      <c r="H5" s="2"/>
      <c r="I5" s="2"/>
      <c r="J5" s="2"/>
      <c r="K5" s="2"/>
      <c r="L5" s="2"/>
      <c r="M5" s="2"/>
      <c r="N5" s="2"/>
      <c r="O5" s="2"/>
      <c r="P5" s="2"/>
      <c r="Q5" s="2"/>
      <c r="R5" s="2"/>
      <c r="S5" s="2"/>
      <c r="T5" s="2"/>
      <c r="U5" s="8"/>
    </row>
    <row r="6" spans="1:21" ht="22.5" customHeight="1">
      <c r="A6" s="7"/>
      <c r="B6" s="2"/>
      <c r="C6" s="2"/>
      <c r="D6" s="2"/>
      <c r="E6" s="2"/>
      <c r="F6" s="2"/>
      <c r="G6" s="2"/>
      <c r="H6" s="2"/>
      <c r="I6" s="2"/>
      <c r="J6" s="2"/>
      <c r="K6" s="2984" t="s">
        <v>724</v>
      </c>
      <c r="L6" s="2984"/>
      <c r="M6" s="2978" t="s">
        <v>50</v>
      </c>
      <c r="N6" s="2978"/>
      <c r="O6" s="2979" t="str">
        <f>入力シート!C25</f>
        <v>久留米市〇〇町１２３</v>
      </c>
      <c r="P6" s="2979"/>
      <c r="Q6" s="2979"/>
      <c r="R6" s="2979"/>
      <c r="S6" s="2979"/>
      <c r="T6" s="2979"/>
      <c r="U6" s="2980"/>
    </row>
    <row r="7" spans="1:21" ht="22.5" customHeight="1">
      <c r="A7" s="7"/>
      <c r="B7" s="2"/>
      <c r="C7" s="2"/>
      <c r="D7" s="2"/>
      <c r="E7" s="2"/>
      <c r="F7" s="2"/>
      <c r="G7" s="2"/>
      <c r="H7" s="2"/>
      <c r="I7" s="2"/>
      <c r="J7" s="2"/>
      <c r="K7" s="2"/>
      <c r="L7" s="2"/>
      <c r="M7" s="2978" t="s">
        <v>63</v>
      </c>
      <c r="N7" s="2978"/>
      <c r="O7" s="2979" t="str">
        <f>入力シート!C26</f>
        <v>(株）○○○○建設</v>
      </c>
      <c r="P7" s="2979"/>
      <c r="Q7" s="2979"/>
      <c r="R7" s="2979"/>
      <c r="S7" s="2979"/>
      <c r="T7" s="2979"/>
      <c r="U7" s="2980"/>
    </row>
    <row r="8" spans="1:21" ht="22.5" customHeight="1">
      <c r="A8" s="7"/>
      <c r="B8" s="2"/>
      <c r="C8" s="2"/>
      <c r="D8" s="2"/>
      <c r="E8" s="2"/>
      <c r="F8" s="2"/>
      <c r="G8" s="2"/>
      <c r="H8" s="2"/>
      <c r="I8" s="2"/>
      <c r="J8" s="2"/>
      <c r="K8" s="2"/>
      <c r="L8" s="2"/>
      <c r="M8" s="2978" t="s">
        <v>51</v>
      </c>
      <c r="N8" s="2978"/>
      <c r="O8" s="3006" t="str">
        <f>入力シート!C27</f>
        <v>代表取締役　久留米一郎</v>
      </c>
      <c r="P8" s="3006"/>
      <c r="Q8" s="3006"/>
      <c r="R8" s="3006"/>
      <c r="S8" s="3006"/>
      <c r="T8" s="3006"/>
      <c r="U8" s="3007"/>
    </row>
    <row r="9" spans="1:21" ht="9" customHeight="1">
      <c r="A9" s="7"/>
      <c r="B9" s="2"/>
      <c r="C9" s="2"/>
      <c r="D9" s="2"/>
      <c r="E9" s="2"/>
      <c r="F9" s="2"/>
      <c r="G9" s="2"/>
      <c r="H9" s="2"/>
      <c r="I9" s="2"/>
      <c r="J9" s="2"/>
      <c r="K9" s="2"/>
      <c r="L9" s="2"/>
      <c r="M9" s="2"/>
      <c r="N9" s="2"/>
      <c r="O9" s="2"/>
      <c r="P9" s="2"/>
      <c r="Q9" s="2"/>
      <c r="R9" s="2"/>
      <c r="S9" s="2"/>
      <c r="T9" s="2"/>
      <c r="U9" s="8"/>
    </row>
    <row r="10" spans="1:21" ht="24.75" customHeight="1">
      <c r="A10" s="7"/>
      <c r="B10" s="2981" t="s">
        <v>48</v>
      </c>
      <c r="C10" s="2981"/>
      <c r="D10" s="2981"/>
      <c r="E10" s="2981"/>
      <c r="F10" s="2981"/>
      <c r="G10" s="2981"/>
      <c r="H10" s="2981"/>
      <c r="I10" s="2981"/>
      <c r="J10" s="2981"/>
      <c r="K10" s="2981"/>
      <c r="L10" s="2981"/>
      <c r="M10" s="2981"/>
      <c r="N10" s="2981"/>
      <c r="O10" s="2981"/>
      <c r="P10" s="2981"/>
      <c r="Q10" s="2981"/>
      <c r="R10" s="2981"/>
      <c r="S10" s="2981"/>
      <c r="T10" s="2981"/>
      <c r="U10" s="8"/>
    </row>
    <row r="11" spans="1:21" ht="9" customHeight="1">
      <c r="A11" s="7"/>
      <c r="B11" s="2"/>
      <c r="C11" s="2"/>
      <c r="D11" s="2"/>
      <c r="E11" s="2"/>
      <c r="F11" s="2"/>
      <c r="G11" s="2"/>
      <c r="H11" s="2"/>
      <c r="I11" s="2"/>
      <c r="J11" s="2"/>
      <c r="K11" s="2"/>
      <c r="L11" s="2"/>
      <c r="M11" s="2"/>
      <c r="N11" s="2"/>
      <c r="O11" s="2"/>
      <c r="P11" s="2"/>
      <c r="Q11" s="2"/>
      <c r="R11" s="2"/>
      <c r="S11" s="2"/>
      <c r="T11" s="2"/>
      <c r="U11" s="8"/>
    </row>
    <row r="12" spans="1:21" ht="39" customHeight="1">
      <c r="A12" s="7"/>
      <c r="B12" s="2958" t="s">
        <v>60</v>
      </c>
      <c r="C12" s="2958"/>
      <c r="D12" s="2958"/>
      <c r="E12" s="2969" t="str">
        <f>入力シート!C9</f>
        <v>〇〇整備事業</v>
      </c>
      <c r="F12" s="2969"/>
      <c r="G12" s="2969"/>
      <c r="H12" s="2969"/>
      <c r="I12" s="2969"/>
      <c r="J12" s="2958" t="s">
        <v>54</v>
      </c>
      <c r="K12" s="2958"/>
      <c r="L12" s="2958"/>
      <c r="M12" s="2969" t="str">
        <f>入力シート!C10</f>
        <v>○○校区道路改良工事</v>
      </c>
      <c r="N12" s="2969"/>
      <c r="O12" s="2969"/>
      <c r="P12" s="2969"/>
      <c r="Q12" s="2969"/>
      <c r="R12" s="2969"/>
      <c r="S12" s="2969"/>
      <c r="T12" s="2969"/>
      <c r="U12" s="8"/>
    </row>
    <row r="13" spans="1:21" ht="30.75" customHeight="1">
      <c r="A13" s="7"/>
      <c r="B13" s="2965" t="s">
        <v>64</v>
      </c>
      <c r="C13" s="2966"/>
      <c r="D13" s="2967" t="s">
        <v>66</v>
      </c>
      <c r="E13" s="2969" t="str">
        <f>入力シート!C11</f>
        <v>市道B○○○号線</v>
      </c>
      <c r="F13" s="2969"/>
      <c r="G13" s="2969"/>
      <c r="H13" s="2969"/>
      <c r="I13" s="2969"/>
      <c r="J13" s="2958" t="s">
        <v>55</v>
      </c>
      <c r="K13" s="2958"/>
      <c r="L13" s="2958"/>
      <c r="M13" s="2970" t="str">
        <f>入力シート!C12</f>
        <v>久留米市○○町</v>
      </c>
      <c r="N13" s="2971"/>
      <c r="O13" s="2971"/>
      <c r="P13" s="2971"/>
      <c r="Q13" s="2971"/>
      <c r="R13" s="2971"/>
      <c r="S13" s="2971"/>
      <c r="T13" s="2972"/>
      <c r="U13" s="8"/>
    </row>
    <row r="14" spans="1:21" ht="30.75" customHeight="1">
      <c r="A14" s="7"/>
      <c r="B14" s="2976" t="s">
        <v>65</v>
      </c>
      <c r="C14" s="2977"/>
      <c r="D14" s="2968"/>
      <c r="E14" s="2969"/>
      <c r="F14" s="2969"/>
      <c r="G14" s="2969"/>
      <c r="H14" s="2969"/>
      <c r="I14" s="2969"/>
      <c r="J14" s="2958"/>
      <c r="K14" s="2958"/>
      <c r="L14" s="2958"/>
      <c r="M14" s="2973"/>
      <c r="N14" s="2974"/>
      <c r="O14" s="2974"/>
      <c r="P14" s="2974"/>
      <c r="Q14" s="2974"/>
      <c r="R14" s="2974"/>
      <c r="S14" s="2974"/>
      <c r="T14" s="2975"/>
      <c r="U14" s="8"/>
    </row>
    <row r="15" spans="1:21" ht="30.75" customHeight="1">
      <c r="A15" s="7"/>
      <c r="B15" s="2958" t="s">
        <v>56</v>
      </c>
      <c r="C15" s="2958"/>
      <c r="D15" s="2958"/>
      <c r="E15" s="2959">
        <f>入力シート!C14</f>
        <v>45384</v>
      </c>
      <c r="F15" s="2960"/>
      <c r="G15" s="2960"/>
      <c r="H15" s="2960"/>
      <c r="I15" s="2960"/>
      <c r="J15" s="2960"/>
      <c r="K15" s="2960"/>
      <c r="L15" s="9" t="s">
        <v>14</v>
      </c>
      <c r="M15" s="2960">
        <f>入力シート!C15</f>
        <v>45473</v>
      </c>
      <c r="N15" s="2960"/>
      <c r="O15" s="2960"/>
      <c r="P15" s="2960"/>
      <c r="Q15" s="2960"/>
      <c r="R15" s="2960"/>
      <c r="S15" s="2960"/>
      <c r="T15" s="10"/>
      <c r="U15" s="8"/>
    </row>
    <row r="16" spans="1:21" ht="30.75" customHeight="1">
      <c r="A16" s="7"/>
      <c r="B16" s="2997" t="s">
        <v>42</v>
      </c>
      <c r="C16" s="2998"/>
      <c r="D16" s="2998"/>
      <c r="E16" s="2998"/>
      <c r="F16" s="2998"/>
      <c r="G16" s="2999"/>
      <c r="H16" s="4697"/>
      <c r="I16" s="4697"/>
      <c r="J16" s="4697"/>
      <c r="K16" s="4697"/>
      <c r="L16" s="4697"/>
      <c r="M16" s="4697"/>
      <c r="N16" s="4697"/>
      <c r="O16" s="127" t="s">
        <v>342</v>
      </c>
      <c r="P16" s="11"/>
      <c r="Q16" s="11"/>
      <c r="R16" s="11"/>
      <c r="S16" s="11"/>
      <c r="T16" s="12"/>
      <c r="U16" s="8"/>
    </row>
    <row r="17" spans="1:21" ht="30.75" customHeight="1">
      <c r="A17" s="7"/>
      <c r="B17" s="2997" t="s">
        <v>43</v>
      </c>
      <c r="C17" s="2998"/>
      <c r="D17" s="2998"/>
      <c r="E17" s="2998"/>
      <c r="F17" s="2998"/>
      <c r="G17" s="2999"/>
      <c r="H17" s="4693"/>
      <c r="I17" s="4693"/>
      <c r="J17" s="4693"/>
      <c r="K17" s="4693"/>
      <c r="L17" s="4693"/>
      <c r="M17" s="4693"/>
      <c r="N17" s="4693"/>
      <c r="O17" s="26" t="s">
        <v>266</v>
      </c>
      <c r="P17" s="26"/>
      <c r="Q17" s="26"/>
      <c r="R17" s="26"/>
      <c r="S17" s="26"/>
      <c r="T17" s="27"/>
      <c r="U17" s="8"/>
    </row>
    <row r="18" spans="1:21" ht="33" customHeight="1">
      <c r="A18" s="7"/>
      <c r="B18" s="2997" t="s">
        <v>44</v>
      </c>
      <c r="C18" s="2998"/>
      <c r="D18" s="2998"/>
      <c r="E18" s="2998"/>
      <c r="F18" s="2998"/>
      <c r="G18" s="2999"/>
      <c r="H18" s="4694"/>
      <c r="I18" s="4695"/>
      <c r="J18" s="4695"/>
      <c r="K18" s="4695"/>
      <c r="L18" s="4695"/>
      <c r="M18" s="4695"/>
      <c r="N18" s="4695"/>
      <c r="O18" s="4695"/>
      <c r="P18" s="4695"/>
      <c r="Q18" s="4695"/>
      <c r="R18" s="4695"/>
      <c r="S18" s="4695"/>
      <c r="T18" s="4696"/>
      <c r="U18" s="8"/>
    </row>
    <row r="19" spans="1:21" ht="33" customHeight="1">
      <c r="A19" s="7"/>
      <c r="B19" s="2997" t="s">
        <v>45</v>
      </c>
      <c r="C19" s="2998"/>
      <c r="D19" s="2998"/>
      <c r="E19" s="2998"/>
      <c r="F19" s="2998"/>
      <c r="G19" s="2999"/>
      <c r="H19" s="4697"/>
      <c r="I19" s="4697"/>
      <c r="J19" s="4697"/>
      <c r="K19" s="4697"/>
      <c r="L19" s="4697"/>
      <c r="M19" s="4697"/>
      <c r="N19" s="4697"/>
      <c r="O19" s="26" t="s">
        <v>343</v>
      </c>
      <c r="P19" s="26"/>
      <c r="Q19" s="26"/>
      <c r="R19" s="26"/>
      <c r="S19" s="26"/>
      <c r="T19" s="27"/>
      <c r="U19" s="8"/>
    </row>
    <row r="20" spans="1:21" ht="50.25" customHeight="1">
      <c r="A20" s="7"/>
      <c r="B20" s="2985" t="s">
        <v>2085</v>
      </c>
      <c r="C20" s="2986"/>
      <c r="D20" s="2986"/>
      <c r="E20" s="2986"/>
      <c r="F20" s="2986"/>
      <c r="G20" s="2986"/>
      <c r="H20" s="2986"/>
      <c r="I20" s="2986"/>
      <c r="J20" s="2986"/>
      <c r="K20" s="2986"/>
      <c r="L20" s="2986"/>
      <c r="M20" s="2986"/>
      <c r="N20" s="2986"/>
      <c r="O20" s="2986"/>
      <c r="P20" s="2986"/>
      <c r="Q20" s="2986"/>
      <c r="R20" s="2986"/>
      <c r="S20" s="2986"/>
      <c r="T20" s="2987"/>
      <c r="U20" s="8"/>
    </row>
    <row r="21" spans="1:21" ht="50.25" customHeight="1">
      <c r="A21" s="7"/>
      <c r="B21" s="2988" t="s">
        <v>269</v>
      </c>
      <c r="C21" s="2989"/>
      <c r="D21" s="2989"/>
      <c r="E21" s="2989"/>
      <c r="F21" s="2989"/>
      <c r="G21" s="2989"/>
      <c r="H21" s="2989"/>
      <c r="I21" s="2989"/>
      <c r="J21" s="2989"/>
      <c r="K21" s="2989"/>
      <c r="L21" s="2989"/>
      <c r="M21" s="2989"/>
      <c r="N21" s="2989"/>
      <c r="O21" s="2989"/>
      <c r="P21" s="2989"/>
      <c r="Q21" s="2989"/>
      <c r="R21" s="2989"/>
      <c r="S21" s="2989"/>
      <c r="T21" s="2990"/>
      <c r="U21" s="8"/>
    </row>
    <row r="22" spans="1:21" ht="50.25" customHeight="1">
      <c r="A22" s="7"/>
      <c r="B22" s="2991"/>
      <c r="C22" s="2992"/>
      <c r="D22" s="2992"/>
      <c r="E22" s="2992"/>
      <c r="F22" s="2992"/>
      <c r="G22" s="2992"/>
      <c r="H22" s="2992"/>
      <c r="I22" s="2992"/>
      <c r="J22" s="2992"/>
      <c r="K22" s="2992"/>
      <c r="L22" s="2992"/>
      <c r="M22" s="2992"/>
      <c r="N22" s="2992"/>
      <c r="O22" s="2992"/>
      <c r="P22" s="2992"/>
      <c r="Q22" s="2992"/>
      <c r="R22" s="2992"/>
      <c r="S22" s="2992"/>
      <c r="T22" s="2993"/>
      <c r="U22" s="8"/>
    </row>
    <row r="23" spans="1:21" ht="50.25" customHeight="1">
      <c r="A23" s="7"/>
      <c r="B23" s="2994"/>
      <c r="C23" s="2995"/>
      <c r="D23" s="2995"/>
      <c r="E23" s="2995"/>
      <c r="F23" s="2995"/>
      <c r="G23" s="2995"/>
      <c r="H23" s="2995"/>
      <c r="I23" s="2995"/>
      <c r="J23" s="2995"/>
      <c r="K23" s="2995"/>
      <c r="L23" s="2995"/>
      <c r="M23" s="2995"/>
      <c r="N23" s="2995"/>
      <c r="O23" s="2995"/>
      <c r="P23" s="2995"/>
      <c r="Q23" s="2995"/>
      <c r="R23" s="2995"/>
      <c r="S23" s="2995"/>
      <c r="T23" s="2996"/>
      <c r="U23" s="8"/>
    </row>
    <row r="24" spans="1:21">
      <c r="A24" s="6"/>
      <c r="B24" s="13"/>
      <c r="C24" s="13"/>
      <c r="D24" s="13"/>
      <c r="E24" s="13"/>
      <c r="F24" s="13"/>
      <c r="G24" s="13"/>
      <c r="H24" s="13"/>
      <c r="I24" s="13"/>
      <c r="J24" s="13"/>
      <c r="K24" s="13"/>
      <c r="L24" s="13"/>
      <c r="M24" s="13"/>
      <c r="N24" s="13"/>
      <c r="O24" s="13"/>
      <c r="P24" s="13"/>
      <c r="Q24" s="13"/>
      <c r="R24" s="13"/>
      <c r="S24" s="13"/>
      <c r="T24" s="13"/>
      <c r="U24" s="14"/>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Y76"/>
  <sheetViews>
    <sheetView view="pageBreakPreview" zoomScaleNormal="100" zoomScaleSheetLayoutView="100" workbookViewId="0"/>
  </sheetViews>
  <sheetFormatPr defaultRowHeight="13.2"/>
  <cols>
    <col min="1" max="1" width="23.109375" style="372" bestFit="1" customWidth="1"/>
    <col min="2" max="2" width="3.44140625" style="373" customWidth="1"/>
    <col min="3" max="3" width="5.109375" style="372" bestFit="1" customWidth="1"/>
    <col min="4" max="4" width="3.88671875" style="372" customWidth="1"/>
    <col min="5" max="5" width="3.33203125" style="372" customWidth="1"/>
    <col min="6" max="6" width="3.88671875" style="372" customWidth="1"/>
    <col min="7" max="7" width="3.33203125" style="372" customWidth="1"/>
    <col min="8" max="8" width="4.109375" style="372" customWidth="1"/>
    <col min="9" max="9" width="3.33203125" style="372" customWidth="1"/>
    <col min="10" max="10" width="10.44140625" style="372" customWidth="1"/>
    <col min="11" max="11" width="3.88671875" style="372" customWidth="1"/>
    <col min="12" max="12" width="9" style="372"/>
    <col min="13" max="13" width="4.88671875" style="372" customWidth="1"/>
    <col min="14" max="19" width="3.6640625" style="372" customWidth="1"/>
    <col min="20" max="256" width="9" style="372"/>
    <col min="257" max="257" width="23.109375" style="372" bestFit="1" customWidth="1"/>
    <col min="258" max="258" width="3.44140625" style="372" customWidth="1"/>
    <col min="259" max="259" width="5.109375" style="372" bestFit="1" customWidth="1"/>
    <col min="260" max="260" width="3.88671875" style="372" customWidth="1"/>
    <col min="261" max="261" width="3.33203125" style="372" customWidth="1"/>
    <col min="262" max="262" width="3.88671875" style="372" customWidth="1"/>
    <col min="263" max="263" width="3.33203125" style="372" customWidth="1"/>
    <col min="264" max="264" width="4.109375" style="372" customWidth="1"/>
    <col min="265" max="265" width="3.33203125" style="372" customWidth="1"/>
    <col min="266" max="266" width="10.44140625" style="372" customWidth="1"/>
    <col min="267" max="267" width="3.88671875" style="372" customWidth="1"/>
    <col min="268" max="268" width="9" style="372"/>
    <col min="269" max="269" width="4.88671875" style="372" customWidth="1"/>
    <col min="270" max="275" width="3.6640625" style="372" customWidth="1"/>
    <col min="276" max="512" width="9" style="372"/>
    <col min="513" max="513" width="23.109375" style="372" bestFit="1" customWidth="1"/>
    <col min="514" max="514" width="3.44140625" style="372" customWidth="1"/>
    <col min="515" max="515" width="5.109375" style="372" bestFit="1" customWidth="1"/>
    <col min="516" max="516" width="3.88671875" style="372" customWidth="1"/>
    <col min="517" max="517" width="3.33203125" style="372" customWidth="1"/>
    <col min="518" max="518" width="3.88671875" style="372" customWidth="1"/>
    <col min="519" max="519" width="3.33203125" style="372" customWidth="1"/>
    <col min="520" max="520" width="4.109375" style="372" customWidth="1"/>
    <col min="521" max="521" width="3.33203125" style="372" customWidth="1"/>
    <col min="522" max="522" width="10.44140625" style="372" customWidth="1"/>
    <col min="523" max="523" width="3.88671875" style="372" customWidth="1"/>
    <col min="524" max="524" width="9" style="372"/>
    <col min="525" max="525" width="4.88671875" style="372" customWidth="1"/>
    <col min="526" max="531" width="3.6640625" style="372" customWidth="1"/>
    <col min="532" max="768" width="9" style="372"/>
    <col min="769" max="769" width="23.109375" style="372" bestFit="1" customWidth="1"/>
    <col min="770" max="770" width="3.44140625" style="372" customWidth="1"/>
    <col min="771" max="771" width="5.109375" style="372" bestFit="1" customWidth="1"/>
    <col min="772" max="772" width="3.88671875" style="372" customWidth="1"/>
    <col min="773" max="773" width="3.33203125" style="372" customWidth="1"/>
    <col min="774" max="774" width="3.88671875" style="372" customWidth="1"/>
    <col min="775" max="775" width="3.33203125" style="372" customWidth="1"/>
    <col min="776" max="776" width="4.109375" style="372" customWidth="1"/>
    <col min="777" max="777" width="3.33203125" style="372" customWidth="1"/>
    <col min="778" max="778" width="10.44140625" style="372" customWidth="1"/>
    <col min="779" max="779" width="3.88671875" style="372" customWidth="1"/>
    <col min="780" max="780" width="9" style="372"/>
    <col min="781" max="781" width="4.88671875" style="372" customWidth="1"/>
    <col min="782" max="787" width="3.6640625" style="372" customWidth="1"/>
    <col min="788" max="1024" width="9" style="372"/>
    <col min="1025" max="1025" width="23.109375" style="372" bestFit="1" customWidth="1"/>
    <col min="1026" max="1026" width="3.44140625" style="372" customWidth="1"/>
    <col min="1027" max="1027" width="5.109375" style="372" bestFit="1" customWidth="1"/>
    <col min="1028" max="1028" width="3.88671875" style="372" customWidth="1"/>
    <col min="1029" max="1029" width="3.33203125" style="372" customWidth="1"/>
    <col min="1030" max="1030" width="3.88671875" style="372" customWidth="1"/>
    <col min="1031" max="1031" width="3.33203125" style="372" customWidth="1"/>
    <col min="1032" max="1032" width="4.109375" style="372" customWidth="1"/>
    <col min="1033" max="1033" width="3.33203125" style="372" customWidth="1"/>
    <col min="1034" max="1034" width="10.44140625" style="372" customWidth="1"/>
    <col min="1035" max="1035" width="3.88671875" style="372" customWidth="1"/>
    <col min="1036" max="1036" width="9" style="372"/>
    <col min="1037" max="1037" width="4.88671875" style="372" customWidth="1"/>
    <col min="1038" max="1043" width="3.6640625" style="372" customWidth="1"/>
    <col min="1044" max="1280" width="9" style="372"/>
    <col min="1281" max="1281" width="23.109375" style="372" bestFit="1" customWidth="1"/>
    <col min="1282" max="1282" width="3.44140625" style="372" customWidth="1"/>
    <col min="1283" max="1283" width="5.109375" style="372" bestFit="1" customWidth="1"/>
    <col min="1284" max="1284" width="3.88671875" style="372" customWidth="1"/>
    <col min="1285" max="1285" width="3.33203125" style="372" customWidth="1"/>
    <col min="1286" max="1286" width="3.88671875" style="372" customWidth="1"/>
    <col min="1287" max="1287" width="3.33203125" style="372" customWidth="1"/>
    <col min="1288" max="1288" width="4.109375" style="372" customWidth="1"/>
    <col min="1289" max="1289" width="3.33203125" style="372" customWidth="1"/>
    <col min="1290" max="1290" width="10.44140625" style="372" customWidth="1"/>
    <col min="1291" max="1291" width="3.88671875" style="372" customWidth="1"/>
    <col min="1292" max="1292" width="9" style="372"/>
    <col min="1293" max="1293" width="4.88671875" style="372" customWidth="1"/>
    <col min="1294" max="1299" width="3.6640625" style="372" customWidth="1"/>
    <col min="1300" max="1536" width="9" style="372"/>
    <col min="1537" max="1537" width="23.109375" style="372" bestFit="1" customWidth="1"/>
    <col min="1538" max="1538" width="3.44140625" style="372" customWidth="1"/>
    <col min="1539" max="1539" width="5.109375" style="372" bestFit="1" customWidth="1"/>
    <col min="1540" max="1540" width="3.88671875" style="372" customWidth="1"/>
    <col min="1541" max="1541" width="3.33203125" style="372" customWidth="1"/>
    <col min="1542" max="1542" width="3.88671875" style="372" customWidth="1"/>
    <col min="1543" max="1543" width="3.33203125" style="372" customWidth="1"/>
    <col min="1544" max="1544" width="4.109375" style="372" customWidth="1"/>
    <col min="1545" max="1545" width="3.33203125" style="372" customWidth="1"/>
    <col min="1546" max="1546" width="10.44140625" style="372" customWidth="1"/>
    <col min="1547" max="1547" width="3.88671875" style="372" customWidth="1"/>
    <col min="1548" max="1548" width="9" style="372"/>
    <col min="1549" max="1549" width="4.88671875" style="372" customWidth="1"/>
    <col min="1550" max="1555" width="3.6640625" style="372" customWidth="1"/>
    <col min="1556" max="1792" width="9" style="372"/>
    <col min="1793" max="1793" width="23.109375" style="372" bestFit="1" customWidth="1"/>
    <col min="1794" max="1794" width="3.44140625" style="372" customWidth="1"/>
    <col min="1795" max="1795" width="5.109375" style="372" bestFit="1" customWidth="1"/>
    <col min="1796" max="1796" width="3.88671875" style="372" customWidth="1"/>
    <col min="1797" max="1797" width="3.33203125" style="372" customWidth="1"/>
    <col min="1798" max="1798" width="3.88671875" style="372" customWidth="1"/>
    <col min="1799" max="1799" width="3.33203125" style="372" customWidth="1"/>
    <col min="1800" max="1800" width="4.109375" style="372" customWidth="1"/>
    <col min="1801" max="1801" width="3.33203125" style="372" customWidth="1"/>
    <col min="1802" max="1802" width="10.44140625" style="372" customWidth="1"/>
    <col min="1803" max="1803" width="3.88671875" style="372" customWidth="1"/>
    <col min="1804" max="1804" width="9" style="372"/>
    <col min="1805" max="1805" width="4.88671875" style="372" customWidth="1"/>
    <col min="1806" max="1811" width="3.6640625" style="372" customWidth="1"/>
    <col min="1812" max="2048" width="9" style="372"/>
    <col min="2049" max="2049" width="23.109375" style="372" bestFit="1" customWidth="1"/>
    <col min="2050" max="2050" width="3.44140625" style="372" customWidth="1"/>
    <col min="2051" max="2051" width="5.109375" style="372" bestFit="1" customWidth="1"/>
    <col min="2052" max="2052" width="3.88671875" style="372" customWidth="1"/>
    <col min="2053" max="2053" width="3.33203125" style="372" customWidth="1"/>
    <col min="2054" max="2054" width="3.88671875" style="372" customWidth="1"/>
    <col min="2055" max="2055" width="3.33203125" style="372" customWidth="1"/>
    <col min="2056" max="2056" width="4.109375" style="372" customWidth="1"/>
    <col min="2057" max="2057" width="3.33203125" style="372" customWidth="1"/>
    <col min="2058" max="2058" width="10.44140625" style="372" customWidth="1"/>
    <col min="2059" max="2059" width="3.88671875" style="372" customWidth="1"/>
    <col min="2060" max="2060" width="9" style="372"/>
    <col min="2061" max="2061" width="4.88671875" style="372" customWidth="1"/>
    <col min="2062" max="2067" width="3.6640625" style="372" customWidth="1"/>
    <col min="2068" max="2304" width="9" style="372"/>
    <col min="2305" max="2305" width="23.109375" style="372" bestFit="1" customWidth="1"/>
    <col min="2306" max="2306" width="3.44140625" style="372" customWidth="1"/>
    <col min="2307" max="2307" width="5.109375" style="372" bestFit="1" customWidth="1"/>
    <col min="2308" max="2308" width="3.88671875" style="372" customWidth="1"/>
    <col min="2309" max="2309" width="3.33203125" style="372" customWidth="1"/>
    <col min="2310" max="2310" width="3.88671875" style="372" customWidth="1"/>
    <col min="2311" max="2311" width="3.33203125" style="372" customWidth="1"/>
    <col min="2312" max="2312" width="4.109375" style="372" customWidth="1"/>
    <col min="2313" max="2313" width="3.33203125" style="372" customWidth="1"/>
    <col min="2314" max="2314" width="10.44140625" style="372" customWidth="1"/>
    <col min="2315" max="2315" width="3.88671875" style="372" customWidth="1"/>
    <col min="2316" max="2316" width="9" style="372"/>
    <col min="2317" max="2317" width="4.88671875" style="372" customWidth="1"/>
    <col min="2318" max="2323" width="3.6640625" style="372" customWidth="1"/>
    <col min="2324" max="2560" width="9" style="372"/>
    <col min="2561" max="2561" width="23.109375" style="372" bestFit="1" customWidth="1"/>
    <col min="2562" max="2562" width="3.44140625" style="372" customWidth="1"/>
    <col min="2563" max="2563" width="5.109375" style="372" bestFit="1" customWidth="1"/>
    <col min="2564" max="2564" width="3.88671875" style="372" customWidth="1"/>
    <col min="2565" max="2565" width="3.33203125" style="372" customWidth="1"/>
    <col min="2566" max="2566" width="3.88671875" style="372" customWidth="1"/>
    <col min="2567" max="2567" width="3.33203125" style="372" customWidth="1"/>
    <col min="2568" max="2568" width="4.109375" style="372" customWidth="1"/>
    <col min="2569" max="2569" width="3.33203125" style="372" customWidth="1"/>
    <col min="2570" max="2570" width="10.44140625" style="372" customWidth="1"/>
    <col min="2571" max="2571" width="3.88671875" style="372" customWidth="1"/>
    <col min="2572" max="2572" width="9" style="372"/>
    <col min="2573" max="2573" width="4.88671875" style="372" customWidth="1"/>
    <col min="2574" max="2579" width="3.6640625" style="372" customWidth="1"/>
    <col min="2580" max="2816" width="9" style="372"/>
    <col min="2817" max="2817" width="23.109375" style="372" bestFit="1" customWidth="1"/>
    <col min="2818" max="2818" width="3.44140625" style="372" customWidth="1"/>
    <col min="2819" max="2819" width="5.109375" style="372" bestFit="1" customWidth="1"/>
    <col min="2820" max="2820" width="3.88671875" style="372" customWidth="1"/>
    <col min="2821" max="2821" width="3.33203125" style="372" customWidth="1"/>
    <col min="2822" max="2822" width="3.88671875" style="372" customWidth="1"/>
    <col min="2823" max="2823" width="3.33203125" style="372" customWidth="1"/>
    <col min="2824" max="2824" width="4.109375" style="372" customWidth="1"/>
    <col min="2825" max="2825" width="3.33203125" style="372" customWidth="1"/>
    <col min="2826" max="2826" width="10.44140625" style="372" customWidth="1"/>
    <col min="2827" max="2827" width="3.88671875" style="372" customWidth="1"/>
    <col min="2828" max="2828" width="9" style="372"/>
    <col min="2829" max="2829" width="4.88671875" style="372" customWidth="1"/>
    <col min="2830" max="2835" width="3.6640625" style="372" customWidth="1"/>
    <col min="2836" max="3072" width="9" style="372"/>
    <col min="3073" max="3073" width="23.109375" style="372" bestFit="1" customWidth="1"/>
    <col min="3074" max="3074" width="3.44140625" style="372" customWidth="1"/>
    <col min="3075" max="3075" width="5.109375" style="372" bestFit="1" customWidth="1"/>
    <col min="3076" max="3076" width="3.88671875" style="372" customWidth="1"/>
    <col min="3077" max="3077" width="3.33203125" style="372" customWidth="1"/>
    <col min="3078" max="3078" width="3.88671875" style="372" customWidth="1"/>
    <col min="3079" max="3079" width="3.33203125" style="372" customWidth="1"/>
    <col min="3080" max="3080" width="4.109375" style="372" customWidth="1"/>
    <col min="3081" max="3081" width="3.33203125" style="372" customWidth="1"/>
    <col min="3082" max="3082" width="10.44140625" style="372" customWidth="1"/>
    <col min="3083" max="3083" width="3.88671875" style="372" customWidth="1"/>
    <col min="3084" max="3084" width="9" style="372"/>
    <col min="3085" max="3085" width="4.88671875" style="372" customWidth="1"/>
    <col min="3086" max="3091" width="3.6640625" style="372" customWidth="1"/>
    <col min="3092" max="3328" width="9" style="372"/>
    <col min="3329" max="3329" width="23.109375" style="372" bestFit="1" customWidth="1"/>
    <col min="3330" max="3330" width="3.44140625" style="372" customWidth="1"/>
    <col min="3331" max="3331" width="5.109375" style="372" bestFit="1" customWidth="1"/>
    <col min="3332" max="3332" width="3.88671875" style="372" customWidth="1"/>
    <col min="3333" max="3333" width="3.33203125" style="372" customWidth="1"/>
    <col min="3334" max="3334" width="3.88671875" style="372" customWidth="1"/>
    <col min="3335" max="3335" width="3.33203125" style="372" customWidth="1"/>
    <col min="3336" max="3336" width="4.109375" style="372" customWidth="1"/>
    <col min="3337" max="3337" width="3.33203125" style="372" customWidth="1"/>
    <col min="3338" max="3338" width="10.44140625" style="372" customWidth="1"/>
    <col min="3339" max="3339" width="3.88671875" style="372" customWidth="1"/>
    <col min="3340" max="3340" width="9" style="372"/>
    <col min="3341" max="3341" width="4.88671875" style="372" customWidth="1"/>
    <col min="3342" max="3347" width="3.6640625" style="372" customWidth="1"/>
    <col min="3348" max="3584" width="9" style="372"/>
    <col min="3585" max="3585" width="23.109375" style="372" bestFit="1" customWidth="1"/>
    <col min="3586" max="3586" width="3.44140625" style="372" customWidth="1"/>
    <col min="3587" max="3587" width="5.109375" style="372" bestFit="1" customWidth="1"/>
    <col min="3588" max="3588" width="3.88671875" style="372" customWidth="1"/>
    <col min="3589" max="3589" width="3.33203125" style="372" customWidth="1"/>
    <col min="3590" max="3590" width="3.88671875" style="372" customWidth="1"/>
    <col min="3591" max="3591" width="3.33203125" style="372" customWidth="1"/>
    <col min="3592" max="3592" width="4.109375" style="372" customWidth="1"/>
    <col min="3593" max="3593" width="3.33203125" style="372" customWidth="1"/>
    <col min="3594" max="3594" width="10.44140625" style="372" customWidth="1"/>
    <col min="3595" max="3595" width="3.88671875" style="372" customWidth="1"/>
    <col min="3596" max="3596" width="9" style="372"/>
    <col min="3597" max="3597" width="4.88671875" style="372" customWidth="1"/>
    <col min="3598" max="3603" width="3.6640625" style="372" customWidth="1"/>
    <col min="3604" max="3840" width="9" style="372"/>
    <col min="3841" max="3841" width="23.109375" style="372" bestFit="1" customWidth="1"/>
    <col min="3842" max="3842" width="3.44140625" style="372" customWidth="1"/>
    <col min="3843" max="3843" width="5.109375" style="372" bestFit="1" customWidth="1"/>
    <col min="3844" max="3844" width="3.88671875" style="372" customWidth="1"/>
    <col min="3845" max="3845" width="3.33203125" style="372" customWidth="1"/>
    <col min="3846" max="3846" width="3.88671875" style="372" customWidth="1"/>
    <col min="3847" max="3847" width="3.33203125" style="372" customWidth="1"/>
    <col min="3848" max="3848" width="4.109375" style="372" customWidth="1"/>
    <col min="3849" max="3849" width="3.33203125" style="372" customWidth="1"/>
    <col min="3850" max="3850" width="10.44140625" style="372" customWidth="1"/>
    <col min="3851" max="3851" width="3.88671875" style="372" customWidth="1"/>
    <col min="3852" max="3852" width="9" style="372"/>
    <col min="3853" max="3853" width="4.88671875" style="372" customWidth="1"/>
    <col min="3854" max="3859" width="3.6640625" style="372" customWidth="1"/>
    <col min="3860" max="4096" width="9" style="372"/>
    <col min="4097" max="4097" width="23.109375" style="372" bestFit="1" customWidth="1"/>
    <col min="4098" max="4098" width="3.44140625" style="372" customWidth="1"/>
    <col min="4099" max="4099" width="5.109375" style="372" bestFit="1" customWidth="1"/>
    <col min="4100" max="4100" width="3.88671875" style="372" customWidth="1"/>
    <col min="4101" max="4101" width="3.33203125" style="372" customWidth="1"/>
    <col min="4102" max="4102" width="3.88671875" style="372" customWidth="1"/>
    <col min="4103" max="4103" width="3.33203125" style="372" customWidth="1"/>
    <col min="4104" max="4104" width="4.109375" style="372" customWidth="1"/>
    <col min="4105" max="4105" width="3.33203125" style="372" customWidth="1"/>
    <col min="4106" max="4106" width="10.44140625" style="372" customWidth="1"/>
    <col min="4107" max="4107" width="3.88671875" style="372" customWidth="1"/>
    <col min="4108" max="4108" width="9" style="372"/>
    <col min="4109" max="4109" width="4.88671875" style="372" customWidth="1"/>
    <col min="4110" max="4115" width="3.6640625" style="372" customWidth="1"/>
    <col min="4116" max="4352" width="9" style="372"/>
    <col min="4353" max="4353" width="23.109375" style="372" bestFit="1" customWidth="1"/>
    <col min="4354" max="4354" width="3.44140625" style="372" customWidth="1"/>
    <col min="4355" max="4355" width="5.109375" style="372" bestFit="1" customWidth="1"/>
    <col min="4356" max="4356" width="3.88671875" style="372" customWidth="1"/>
    <col min="4357" max="4357" width="3.33203125" style="372" customWidth="1"/>
    <col min="4358" max="4358" width="3.88671875" style="372" customWidth="1"/>
    <col min="4359" max="4359" width="3.33203125" style="372" customWidth="1"/>
    <col min="4360" max="4360" width="4.109375" style="372" customWidth="1"/>
    <col min="4361" max="4361" width="3.33203125" style="372" customWidth="1"/>
    <col min="4362" max="4362" width="10.44140625" style="372" customWidth="1"/>
    <col min="4363" max="4363" width="3.88671875" style="372" customWidth="1"/>
    <col min="4364" max="4364" width="9" style="372"/>
    <col min="4365" max="4365" width="4.88671875" style="372" customWidth="1"/>
    <col min="4366" max="4371" width="3.6640625" style="372" customWidth="1"/>
    <col min="4372" max="4608" width="9" style="372"/>
    <col min="4609" max="4609" width="23.109375" style="372" bestFit="1" customWidth="1"/>
    <col min="4610" max="4610" width="3.44140625" style="372" customWidth="1"/>
    <col min="4611" max="4611" width="5.109375" style="372" bestFit="1" customWidth="1"/>
    <col min="4612" max="4612" width="3.88671875" style="372" customWidth="1"/>
    <col min="4613" max="4613" width="3.33203125" style="372" customWidth="1"/>
    <col min="4614" max="4614" width="3.88671875" style="372" customWidth="1"/>
    <col min="4615" max="4615" width="3.33203125" style="372" customWidth="1"/>
    <col min="4616" max="4616" width="4.109375" style="372" customWidth="1"/>
    <col min="4617" max="4617" width="3.33203125" style="372" customWidth="1"/>
    <col min="4618" max="4618" width="10.44140625" style="372" customWidth="1"/>
    <col min="4619" max="4619" width="3.88671875" style="372" customWidth="1"/>
    <col min="4620" max="4620" width="9" style="372"/>
    <col min="4621" max="4621" width="4.88671875" style="372" customWidth="1"/>
    <col min="4622" max="4627" width="3.6640625" style="372" customWidth="1"/>
    <col min="4628" max="4864" width="9" style="372"/>
    <col min="4865" max="4865" width="23.109375" style="372" bestFit="1" customWidth="1"/>
    <col min="4866" max="4866" width="3.44140625" style="372" customWidth="1"/>
    <col min="4867" max="4867" width="5.109375" style="372" bestFit="1" customWidth="1"/>
    <col min="4868" max="4868" width="3.88671875" style="372" customWidth="1"/>
    <col min="4869" max="4869" width="3.33203125" style="372" customWidth="1"/>
    <col min="4870" max="4870" width="3.88671875" style="372" customWidth="1"/>
    <col min="4871" max="4871" width="3.33203125" style="372" customWidth="1"/>
    <col min="4872" max="4872" width="4.109375" style="372" customWidth="1"/>
    <col min="4873" max="4873" width="3.33203125" style="372" customWidth="1"/>
    <col min="4874" max="4874" width="10.44140625" style="372" customWidth="1"/>
    <col min="4875" max="4875" width="3.88671875" style="372" customWidth="1"/>
    <col min="4876" max="4876" width="9" style="372"/>
    <col min="4877" max="4877" width="4.88671875" style="372" customWidth="1"/>
    <col min="4878" max="4883" width="3.6640625" style="372" customWidth="1"/>
    <col min="4884" max="5120" width="9" style="372"/>
    <col min="5121" max="5121" width="23.109375" style="372" bestFit="1" customWidth="1"/>
    <col min="5122" max="5122" width="3.44140625" style="372" customWidth="1"/>
    <col min="5123" max="5123" width="5.109375" style="372" bestFit="1" customWidth="1"/>
    <col min="5124" max="5124" width="3.88671875" style="372" customWidth="1"/>
    <col min="5125" max="5125" width="3.33203125" style="372" customWidth="1"/>
    <col min="5126" max="5126" width="3.88671875" style="372" customWidth="1"/>
    <col min="5127" max="5127" width="3.33203125" style="372" customWidth="1"/>
    <col min="5128" max="5128" width="4.109375" style="372" customWidth="1"/>
    <col min="5129" max="5129" width="3.33203125" style="372" customWidth="1"/>
    <col min="5130" max="5130" width="10.44140625" style="372" customWidth="1"/>
    <col min="5131" max="5131" width="3.88671875" style="372" customWidth="1"/>
    <col min="5132" max="5132" width="9" style="372"/>
    <col min="5133" max="5133" width="4.88671875" style="372" customWidth="1"/>
    <col min="5134" max="5139" width="3.6640625" style="372" customWidth="1"/>
    <col min="5140" max="5376" width="9" style="372"/>
    <col min="5377" max="5377" width="23.109375" style="372" bestFit="1" customWidth="1"/>
    <col min="5378" max="5378" width="3.44140625" style="372" customWidth="1"/>
    <col min="5379" max="5379" width="5.109375" style="372" bestFit="1" customWidth="1"/>
    <col min="5380" max="5380" width="3.88671875" style="372" customWidth="1"/>
    <col min="5381" max="5381" width="3.33203125" style="372" customWidth="1"/>
    <col min="5382" max="5382" width="3.88671875" style="372" customWidth="1"/>
    <col min="5383" max="5383" width="3.33203125" style="372" customWidth="1"/>
    <col min="5384" max="5384" width="4.109375" style="372" customWidth="1"/>
    <col min="5385" max="5385" width="3.33203125" style="372" customWidth="1"/>
    <col min="5386" max="5386" width="10.44140625" style="372" customWidth="1"/>
    <col min="5387" max="5387" width="3.88671875" style="372" customWidth="1"/>
    <col min="5388" max="5388" width="9" style="372"/>
    <col min="5389" max="5389" width="4.88671875" style="372" customWidth="1"/>
    <col min="5390" max="5395" width="3.6640625" style="372" customWidth="1"/>
    <col min="5396" max="5632" width="9" style="372"/>
    <col min="5633" max="5633" width="23.109375" style="372" bestFit="1" customWidth="1"/>
    <col min="5634" max="5634" width="3.44140625" style="372" customWidth="1"/>
    <col min="5635" max="5635" width="5.109375" style="372" bestFit="1" customWidth="1"/>
    <col min="5636" max="5636" width="3.88671875" style="372" customWidth="1"/>
    <col min="5637" max="5637" width="3.33203125" style="372" customWidth="1"/>
    <col min="5638" max="5638" width="3.88671875" style="372" customWidth="1"/>
    <col min="5639" max="5639" width="3.33203125" style="372" customWidth="1"/>
    <col min="5640" max="5640" width="4.109375" style="372" customWidth="1"/>
    <col min="5641" max="5641" width="3.33203125" style="372" customWidth="1"/>
    <col min="5642" max="5642" width="10.44140625" style="372" customWidth="1"/>
    <col min="5643" max="5643" width="3.88671875" style="372" customWidth="1"/>
    <col min="5644" max="5644" width="9" style="372"/>
    <col min="5645" max="5645" width="4.88671875" style="372" customWidth="1"/>
    <col min="5646" max="5651" width="3.6640625" style="372" customWidth="1"/>
    <col min="5652" max="5888" width="9" style="372"/>
    <col min="5889" max="5889" width="23.109375" style="372" bestFit="1" customWidth="1"/>
    <col min="5890" max="5890" width="3.44140625" style="372" customWidth="1"/>
    <col min="5891" max="5891" width="5.109375" style="372" bestFit="1" customWidth="1"/>
    <col min="5892" max="5892" width="3.88671875" style="372" customWidth="1"/>
    <col min="5893" max="5893" width="3.33203125" style="372" customWidth="1"/>
    <col min="5894" max="5894" width="3.88671875" style="372" customWidth="1"/>
    <col min="5895" max="5895" width="3.33203125" style="372" customWidth="1"/>
    <col min="5896" max="5896" width="4.109375" style="372" customWidth="1"/>
    <col min="5897" max="5897" width="3.33203125" style="372" customWidth="1"/>
    <col min="5898" max="5898" width="10.44140625" style="372" customWidth="1"/>
    <col min="5899" max="5899" width="3.88671875" style="372" customWidth="1"/>
    <col min="5900" max="5900" width="9" style="372"/>
    <col min="5901" max="5901" width="4.88671875" style="372" customWidth="1"/>
    <col min="5902" max="5907" width="3.6640625" style="372" customWidth="1"/>
    <col min="5908" max="6144" width="9" style="372"/>
    <col min="6145" max="6145" width="23.109375" style="372" bestFit="1" customWidth="1"/>
    <col min="6146" max="6146" width="3.44140625" style="372" customWidth="1"/>
    <col min="6147" max="6147" width="5.109375" style="372" bestFit="1" customWidth="1"/>
    <col min="6148" max="6148" width="3.88671875" style="372" customWidth="1"/>
    <col min="6149" max="6149" width="3.33203125" style="372" customWidth="1"/>
    <col min="6150" max="6150" width="3.88671875" style="372" customWidth="1"/>
    <col min="6151" max="6151" width="3.33203125" style="372" customWidth="1"/>
    <col min="6152" max="6152" width="4.109375" style="372" customWidth="1"/>
    <col min="6153" max="6153" width="3.33203125" style="372" customWidth="1"/>
    <col min="6154" max="6154" width="10.44140625" style="372" customWidth="1"/>
    <col min="6155" max="6155" width="3.88671875" style="372" customWidth="1"/>
    <col min="6156" max="6156" width="9" style="372"/>
    <col min="6157" max="6157" width="4.88671875" style="372" customWidth="1"/>
    <col min="6158" max="6163" width="3.6640625" style="372" customWidth="1"/>
    <col min="6164" max="6400" width="9" style="372"/>
    <col min="6401" max="6401" width="23.109375" style="372" bestFit="1" customWidth="1"/>
    <col min="6402" max="6402" width="3.44140625" style="372" customWidth="1"/>
    <col min="6403" max="6403" width="5.109375" style="372" bestFit="1" customWidth="1"/>
    <col min="6404" max="6404" width="3.88671875" style="372" customWidth="1"/>
    <col min="6405" max="6405" width="3.33203125" style="372" customWidth="1"/>
    <col min="6406" max="6406" width="3.88671875" style="372" customWidth="1"/>
    <col min="6407" max="6407" width="3.33203125" style="372" customWidth="1"/>
    <col min="6408" max="6408" width="4.109375" style="372" customWidth="1"/>
    <col min="6409" max="6409" width="3.33203125" style="372" customWidth="1"/>
    <col min="6410" max="6410" width="10.44140625" style="372" customWidth="1"/>
    <col min="6411" max="6411" width="3.88671875" style="372" customWidth="1"/>
    <col min="6412" max="6412" width="9" style="372"/>
    <col min="6413" max="6413" width="4.88671875" style="372" customWidth="1"/>
    <col min="6414" max="6419" width="3.6640625" style="372" customWidth="1"/>
    <col min="6420" max="6656" width="9" style="372"/>
    <col min="6657" max="6657" width="23.109375" style="372" bestFit="1" customWidth="1"/>
    <col min="6658" max="6658" width="3.44140625" style="372" customWidth="1"/>
    <col min="6659" max="6659" width="5.109375" style="372" bestFit="1" customWidth="1"/>
    <col min="6660" max="6660" width="3.88671875" style="372" customWidth="1"/>
    <col min="6661" max="6661" width="3.33203125" style="372" customWidth="1"/>
    <col min="6662" max="6662" width="3.88671875" style="372" customWidth="1"/>
    <col min="6663" max="6663" width="3.33203125" style="372" customWidth="1"/>
    <col min="6664" max="6664" width="4.109375" style="372" customWidth="1"/>
    <col min="6665" max="6665" width="3.33203125" style="372" customWidth="1"/>
    <col min="6666" max="6666" width="10.44140625" style="372" customWidth="1"/>
    <col min="6667" max="6667" width="3.88671875" style="372" customWidth="1"/>
    <col min="6668" max="6668" width="9" style="372"/>
    <col min="6669" max="6669" width="4.88671875" style="372" customWidth="1"/>
    <col min="6670" max="6675" width="3.6640625" style="372" customWidth="1"/>
    <col min="6676" max="6912" width="9" style="372"/>
    <col min="6913" max="6913" width="23.109375" style="372" bestFit="1" customWidth="1"/>
    <col min="6914" max="6914" width="3.44140625" style="372" customWidth="1"/>
    <col min="6915" max="6915" width="5.109375" style="372" bestFit="1" customWidth="1"/>
    <col min="6916" max="6916" width="3.88671875" style="372" customWidth="1"/>
    <col min="6917" max="6917" width="3.33203125" style="372" customWidth="1"/>
    <col min="6918" max="6918" width="3.88671875" style="372" customWidth="1"/>
    <col min="6919" max="6919" width="3.33203125" style="372" customWidth="1"/>
    <col min="6920" max="6920" width="4.109375" style="372" customWidth="1"/>
    <col min="6921" max="6921" width="3.33203125" style="372" customWidth="1"/>
    <col min="6922" max="6922" width="10.44140625" style="372" customWidth="1"/>
    <col min="6923" max="6923" width="3.88671875" style="372" customWidth="1"/>
    <col min="6924" max="6924" width="9" style="372"/>
    <col min="6925" max="6925" width="4.88671875" style="372" customWidth="1"/>
    <col min="6926" max="6931" width="3.6640625" style="372" customWidth="1"/>
    <col min="6932" max="7168" width="9" style="372"/>
    <col min="7169" max="7169" width="23.109375" style="372" bestFit="1" customWidth="1"/>
    <col min="7170" max="7170" width="3.44140625" style="372" customWidth="1"/>
    <col min="7171" max="7171" width="5.109375" style="372" bestFit="1" customWidth="1"/>
    <col min="7172" max="7172" width="3.88671875" style="372" customWidth="1"/>
    <col min="7173" max="7173" width="3.33203125" style="372" customWidth="1"/>
    <col min="7174" max="7174" width="3.88671875" style="372" customWidth="1"/>
    <col min="7175" max="7175" width="3.33203125" style="372" customWidth="1"/>
    <col min="7176" max="7176" width="4.109375" style="372" customWidth="1"/>
    <col min="7177" max="7177" width="3.33203125" style="372" customWidth="1"/>
    <col min="7178" max="7178" width="10.44140625" style="372" customWidth="1"/>
    <col min="7179" max="7179" width="3.88671875" style="372" customWidth="1"/>
    <col min="7180" max="7180" width="9" style="372"/>
    <col min="7181" max="7181" width="4.88671875" style="372" customWidth="1"/>
    <col min="7182" max="7187" width="3.6640625" style="372" customWidth="1"/>
    <col min="7188" max="7424" width="9" style="372"/>
    <col min="7425" max="7425" width="23.109375" style="372" bestFit="1" customWidth="1"/>
    <col min="7426" max="7426" width="3.44140625" style="372" customWidth="1"/>
    <col min="7427" max="7427" width="5.109375" style="372" bestFit="1" customWidth="1"/>
    <col min="7428" max="7428" width="3.88671875" style="372" customWidth="1"/>
    <col min="7429" max="7429" width="3.33203125" style="372" customWidth="1"/>
    <col min="7430" max="7430" width="3.88671875" style="372" customWidth="1"/>
    <col min="7431" max="7431" width="3.33203125" style="372" customWidth="1"/>
    <col min="7432" max="7432" width="4.109375" style="372" customWidth="1"/>
    <col min="7433" max="7433" width="3.33203125" style="372" customWidth="1"/>
    <col min="7434" max="7434" width="10.44140625" style="372" customWidth="1"/>
    <col min="7435" max="7435" width="3.88671875" style="372" customWidth="1"/>
    <col min="7436" max="7436" width="9" style="372"/>
    <col min="7437" max="7437" width="4.88671875" style="372" customWidth="1"/>
    <col min="7438" max="7443" width="3.6640625" style="372" customWidth="1"/>
    <col min="7444" max="7680" width="9" style="372"/>
    <col min="7681" max="7681" width="23.109375" style="372" bestFit="1" customWidth="1"/>
    <col min="7682" max="7682" width="3.44140625" style="372" customWidth="1"/>
    <col min="7683" max="7683" width="5.109375" style="372" bestFit="1" customWidth="1"/>
    <col min="7684" max="7684" width="3.88671875" style="372" customWidth="1"/>
    <col min="7685" max="7685" width="3.33203125" style="372" customWidth="1"/>
    <col min="7686" max="7686" width="3.88671875" style="372" customWidth="1"/>
    <col min="7687" max="7687" width="3.33203125" style="372" customWidth="1"/>
    <col min="7688" max="7688" width="4.109375" style="372" customWidth="1"/>
    <col min="7689" max="7689" width="3.33203125" style="372" customWidth="1"/>
    <col min="7690" max="7690" width="10.44140625" style="372" customWidth="1"/>
    <col min="7691" max="7691" width="3.88671875" style="372" customWidth="1"/>
    <col min="7692" max="7692" width="9" style="372"/>
    <col min="7693" max="7693" width="4.88671875" style="372" customWidth="1"/>
    <col min="7694" max="7699" width="3.6640625" style="372" customWidth="1"/>
    <col min="7700" max="7936" width="9" style="372"/>
    <col min="7937" max="7937" width="23.109375" style="372" bestFit="1" customWidth="1"/>
    <col min="7938" max="7938" width="3.44140625" style="372" customWidth="1"/>
    <col min="7939" max="7939" width="5.109375" style="372" bestFit="1" customWidth="1"/>
    <col min="7940" max="7940" width="3.88671875" style="372" customWidth="1"/>
    <col min="7941" max="7941" width="3.33203125" style="372" customWidth="1"/>
    <col min="7942" max="7942" width="3.88671875" style="372" customWidth="1"/>
    <col min="7943" max="7943" width="3.33203125" style="372" customWidth="1"/>
    <col min="7944" max="7944" width="4.109375" style="372" customWidth="1"/>
    <col min="7945" max="7945" width="3.33203125" style="372" customWidth="1"/>
    <col min="7946" max="7946" width="10.44140625" style="372" customWidth="1"/>
    <col min="7947" max="7947" width="3.88671875" style="372" customWidth="1"/>
    <col min="7948" max="7948" width="9" style="372"/>
    <col min="7949" max="7949" width="4.88671875" style="372" customWidth="1"/>
    <col min="7950" max="7955" width="3.6640625" style="372" customWidth="1"/>
    <col min="7956" max="8192" width="9" style="372"/>
    <col min="8193" max="8193" width="23.109375" style="372" bestFit="1" customWidth="1"/>
    <col min="8194" max="8194" width="3.44140625" style="372" customWidth="1"/>
    <col min="8195" max="8195" width="5.109375" style="372" bestFit="1" customWidth="1"/>
    <col min="8196" max="8196" width="3.88671875" style="372" customWidth="1"/>
    <col min="8197" max="8197" width="3.33203125" style="372" customWidth="1"/>
    <col min="8198" max="8198" width="3.88671875" style="372" customWidth="1"/>
    <col min="8199" max="8199" width="3.33203125" style="372" customWidth="1"/>
    <col min="8200" max="8200" width="4.109375" style="372" customWidth="1"/>
    <col min="8201" max="8201" width="3.33203125" style="372" customWidth="1"/>
    <col min="8202" max="8202" width="10.44140625" style="372" customWidth="1"/>
    <col min="8203" max="8203" width="3.88671875" style="372" customWidth="1"/>
    <col min="8204" max="8204" width="9" style="372"/>
    <col min="8205" max="8205" width="4.88671875" style="372" customWidth="1"/>
    <col min="8206" max="8211" width="3.6640625" style="372" customWidth="1"/>
    <col min="8212" max="8448" width="9" style="372"/>
    <col min="8449" max="8449" width="23.109375" style="372" bestFit="1" customWidth="1"/>
    <col min="8450" max="8450" width="3.44140625" style="372" customWidth="1"/>
    <col min="8451" max="8451" width="5.109375" style="372" bestFit="1" customWidth="1"/>
    <col min="8452" max="8452" width="3.88671875" style="372" customWidth="1"/>
    <col min="8453" max="8453" width="3.33203125" style="372" customWidth="1"/>
    <col min="8454" max="8454" width="3.88671875" style="372" customWidth="1"/>
    <col min="8455" max="8455" width="3.33203125" style="372" customWidth="1"/>
    <col min="8456" max="8456" width="4.109375" style="372" customWidth="1"/>
    <col min="8457" max="8457" width="3.33203125" style="372" customWidth="1"/>
    <col min="8458" max="8458" width="10.44140625" style="372" customWidth="1"/>
    <col min="8459" max="8459" width="3.88671875" style="372" customWidth="1"/>
    <col min="8460" max="8460" width="9" style="372"/>
    <col min="8461" max="8461" width="4.88671875" style="372" customWidth="1"/>
    <col min="8462" max="8467" width="3.6640625" style="372" customWidth="1"/>
    <col min="8468" max="8704" width="9" style="372"/>
    <col min="8705" max="8705" width="23.109375" style="372" bestFit="1" customWidth="1"/>
    <col min="8706" max="8706" width="3.44140625" style="372" customWidth="1"/>
    <col min="8707" max="8707" width="5.109375" style="372" bestFit="1" customWidth="1"/>
    <col min="8708" max="8708" width="3.88671875" style="372" customWidth="1"/>
    <col min="8709" max="8709" width="3.33203125" style="372" customWidth="1"/>
    <col min="8710" max="8710" width="3.88671875" style="372" customWidth="1"/>
    <col min="8711" max="8711" width="3.33203125" style="372" customWidth="1"/>
    <col min="8712" max="8712" width="4.109375" style="372" customWidth="1"/>
    <col min="8713" max="8713" width="3.33203125" style="372" customWidth="1"/>
    <col min="8714" max="8714" width="10.44140625" style="372" customWidth="1"/>
    <col min="8715" max="8715" width="3.88671875" style="372" customWidth="1"/>
    <col min="8716" max="8716" width="9" style="372"/>
    <col min="8717" max="8717" width="4.88671875" style="372" customWidth="1"/>
    <col min="8718" max="8723" width="3.6640625" style="372" customWidth="1"/>
    <col min="8724" max="8960" width="9" style="372"/>
    <col min="8961" max="8961" width="23.109375" style="372" bestFit="1" customWidth="1"/>
    <col min="8962" max="8962" width="3.44140625" style="372" customWidth="1"/>
    <col min="8963" max="8963" width="5.109375" style="372" bestFit="1" customWidth="1"/>
    <col min="8964" max="8964" width="3.88671875" style="372" customWidth="1"/>
    <col min="8965" max="8965" width="3.33203125" style="372" customWidth="1"/>
    <col min="8966" max="8966" width="3.88671875" style="372" customWidth="1"/>
    <col min="8967" max="8967" width="3.33203125" style="372" customWidth="1"/>
    <col min="8968" max="8968" width="4.109375" style="372" customWidth="1"/>
    <col min="8969" max="8969" width="3.33203125" style="372" customWidth="1"/>
    <col min="8970" max="8970" width="10.44140625" style="372" customWidth="1"/>
    <col min="8971" max="8971" width="3.88671875" style="372" customWidth="1"/>
    <col min="8972" max="8972" width="9" style="372"/>
    <col min="8973" max="8973" width="4.88671875" style="372" customWidth="1"/>
    <col min="8974" max="8979" width="3.6640625" style="372" customWidth="1"/>
    <col min="8980" max="9216" width="9" style="372"/>
    <col min="9217" max="9217" width="23.109375" style="372" bestFit="1" customWidth="1"/>
    <col min="9218" max="9218" width="3.44140625" style="372" customWidth="1"/>
    <col min="9219" max="9219" width="5.109375" style="372" bestFit="1" customWidth="1"/>
    <col min="9220" max="9220" width="3.88671875" style="372" customWidth="1"/>
    <col min="9221" max="9221" width="3.33203125" style="372" customWidth="1"/>
    <col min="9222" max="9222" width="3.88671875" style="372" customWidth="1"/>
    <col min="9223" max="9223" width="3.33203125" style="372" customWidth="1"/>
    <col min="9224" max="9224" width="4.109375" style="372" customWidth="1"/>
    <col min="9225" max="9225" width="3.33203125" style="372" customWidth="1"/>
    <col min="9226" max="9226" width="10.44140625" style="372" customWidth="1"/>
    <col min="9227" max="9227" width="3.88671875" style="372" customWidth="1"/>
    <col min="9228" max="9228" width="9" style="372"/>
    <col min="9229" max="9229" width="4.88671875" style="372" customWidth="1"/>
    <col min="9230" max="9235" width="3.6640625" style="372" customWidth="1"/>
    <col min="9236" max="9472" width="9" style="372"/>
    <col min="9473" max="9473" width="23.109375" style="372" bestFit="1" customWidth="1"/>
    <col min="9474" max="9474" width="3.44140625" style="372" customWidth="1"/>
    <col min="9475" max="9475" width="5.109375" style="372" bestFit="1" customWidth="1"/>
    <col min="9476" max="9476" width="3.88671875" style="372" customWidth="1"/>
    <col min="9477" max="9477" width="3.33203125" style="372" customWidth="1"/>
    <col min="9478" max="9478" width="3.88671875" style="372" customWidth="1"/>
    <col min="9479" max="9479" width="3.33203125" style="372" customWidth="1"/>
    <col min="9480" max="9480" width="4.109375" style="372" customWidth="1"/>
    <col min="9481" max="9481" width="3.33203125" style="372" customWidth="1"/>
    <col min="9482" max="9482" width="10.44140625" style="372" customWidth="1"/>
    <col min="9483" max="9483" width="3.88671875" style="372" customWidth="1"/>
    <col min="9484" max="9484" width="9" style="372"/>
    <col min="9485" max="9485" width="4.88671875" style="372" customWidth="1"/>
    <col min="9486" max="9491" width="3.6640625" style="372" customWidth="1"/>
    <col min="9492" max="9728" width="9" style="372"/>
    <col min="9729" max="9729" width="23.109375" style="372" bestFit="1" customWidth="1"/>
    <col min="9730" max="9730" width="3.44140625" style="372" customWidth="1"/>
    <col min="9731" max="9731" width="5.109375" style="372" bestFit="1" customWidth="1"/>
    <col min="9732" max="9732" width="3.88671875" style="372" customWidth="1"/>
    <col min="9733" max="9733" width="3.33203125" style="372" customWidth="1"/>
    <col min="9734" max="9734" width="3.88671875" style="372" customWidth="1"/>
    <col min="9735" max="9735" width="3.33203125" style="372" customWidth="1"/>
    <col min="9736" max="9736" width="4.109375" style="372" customWidth="1"/>
    <col min="9737" max="9737" width="3.33203125" style="372" customWidth="1"/>
    <col min="9738" max="9738" width="10.44140625" style="372" customWidth="1"/>
    <col min="9739" max="9739" width="3.88671875" style="372" customWidth="1"/>
    <col min="9740" max="9740" width="9" style="372"/>
    <col min="9741" max="9741" width="4.88671875" style="372" customWidth="1"/>
    <col min="9742" max="9747" width="3.6640625" style="372" customWidth="1"/>
    <col min="9748" max="9984" width="9" style="372"/>
    <col min="9985" max="9985" width="23.109375" style="372" bestFit="1" customWidth="1"/>
    <col min="9986" max="9986" width="3.44140625" style="372" customWidth="1"/>
    <col min="9987" max="9987" width="5.109375" style="372" bestFit="1" customWidth="1"/>
    <col min="9988" max="9988" width="3.88671875" style="372" customWidth="1"/>
    <col min="9989" max="9989" width="3.33203125" style="372" customWidth="1"/>
    <col min="9990" max="9990" width="3.88671875" style="372" customWidth="1"/>
    <col min="9991" max="9991" width="3.33203125" style="372" customWidth="1"/>
    <col min="9992" max="9992" width="4.109375" style="372" customWidth="1"/>
    <col min="9993" max="9993" width="3.33203125" style="372" customWidth="1"/>
    <col min="9994" max="9994" width="10.44140625" style="372" customWidth="1"/>
    <col min="9995" max="9995" width="3.88671875" style="372" customWidth="1"/>
    <col min="9996" max="9996" width="9" style="372"/>
    <col min="9997" max="9997" width="4.88671875" style="372" customWidth="1"/>
    <col min="9998" max="10003" width="3.6640625" style="372" customWidth="1"/>
    <col min="10004" max="10240" width="9" style="372"/>
    <col min="10241" max="10241" width="23.109375" style="372" bestFit="1" customWidth="1"/>
    <col min="10242" max="10242" width="3.44140625" style="372" customWidth="1"/>
    <col min="10243" max="10243" width="5.109375" style="372" bestFit="1" customWidth="1"/>
    <col min="10244" max="10244" width="3.88671875" style="372" customWidth="1"/>
    <col min="10245" max="10245" width="3.33203125" style="372" customWidth="1"/>
    <col min="10246" max="10246" width="3.88671875" style="372" customWidth="1"/>
    <col min="10247" max="10247" width="3.33203125" style="372" customWidth="1"/>
    <col min="10248" max="10248" width="4.109375" style="372" customWidth="1"/>
    <col min="10249" max="10249" width="3.33203125" style="372" customWidth="1"/>
    <col min="10250" max="10250" width="10.44140625" style="372" customWidth="1"/>
    <col min="10251" max="10251" width="3.88671875" style="372" customWidth="1"/>
    <col min="10252" max="10252" width="9" style="372"/>
    <col min="10253" max="10253" width="4.88671875" style="372" customWidth="1"/>
    <col min="10254" max="10259" width="3.6640625" style="372" customWidth="1"/>
    <col min="10260" max="10496" width="9" style="372"/>
    <col min="10497" max="10497" width="23.109375" style="372" bestFit="1" customWidth="1"/>
    <col min="10498" max="10498" width="3.44140625" style="372" customWidth="1"/>
    <col min="10499" max="10499" width="5.109375" style="372" bestFit="1" customWidth="1"/>
    <col min="10500" max="10500" width="3.88671875" style="372" customWidth="1"/>
    <col min="10501" max="10501" width="3.33203125" style="372" customWidth="1"/>
    <col min="10502" max="10502" width="3.88671875" style="372" customWidth="1"/>
    <col min="10503" max="10503" width="3.33203125" style="372" customWidth="1"/>
    <col min="10504" max="10504" width="4.109375" style="372" customWidth="1"/>
    <col min="10505" max="10505" width="3.33203125" style="372" customWidth="1"/>
    <col min="10506" max="10506" width="10.44140625" style="372" customWidth="1"/>
    <col min="10507" max="10507" width="3.88671875" style="372" customWidth="1"/>
    <col min="10508" max="10508" width="9" style="372"/>
    <col min="10509" max="10509" width="4.88671875" style="372" customWidth="1"/>
    <col min="10510" max="10515" width="3.6640625" style="372" customWidth="1"/>
    <col min="10516" max="10752" width="9" style="372"/>
    <col min="10753" max="10753" width="23.109375" style="372" bestFit="1" customWidth="1"/>
    <col min="10754" max="10754" width="3.44140625" style="372" customWidth="1"/>
    <col min="10755" max="10755" width="5.109375" style="372" bestFit="1" customWidth="1"/>
    <col min="10756" max="10756" width="3.88671875" style="372" customWidth="1"/>
    <col min="10757" max="10757" width="3.33203125" style="372" customWidth="1"/>
    <col min="10758" max="10758" width="3.88671875" style="372" customWidth="1"/>
    <col min="10759" max="10759" width="3.33203125" style="372" customWidth="1"/>
    <col min="10760" max="10760" width="4.109375" style="372" customWidth="1"/>
    <col min="10761" max="10761" width="3.33203125" style="372" customWidth="1"/>
    <col min="10762" max="10762" width="10.44140625" style="372" customWidth="1"/>
    <col min="10763" max="10763" width="3.88671875" style="372" customWidth="1"/>
    <col min="10764" max="10764" width="9" style="372"/>
    <col min="10765" max="10765" width="4.88671875" style="372" customWidth="1"/>
    <col min="10766" max="10771" width="3.6640625" style="372" customWidth="1"/>
    <col min="10772" max="11008" width="9" style="372"/>
    <col min="11009" max="11009" width="23.109375" style="372" bestFit="1" customWidth="1"/>
    <col min="11010" max="11010" width="3.44140625" style="372" customWidth="1"/>
    <col min="11011" max="11011" width="5.109375" style="372" bestFit="1" customWidth="1"/>
    <col min="11012" max="11012" width="3.88671875" style="372" customWidth="1"/>
    <col min="11013" max="11013" width="3.33203125" style="372" customWidth="1"/>
    <col min="11014" max="11014" width="3.88671875" style="372" customWidth="1"/>
    <col min="11015" max="11015" width="3.33203125" style="372" customWidth="1"/>
    <col min="11016" max="11016" width="4.109375" style="372" customWidth="1"/>
    <col min="11017" max="11017" width="3.33203125" style="372" customWidth="1"/>
    <col min="11018" max="11018" width="10.44140625" style="372" customWidth="1"/>
    <col min="11019" max="11019" width="3.88671875" style="372" customWidth="1"/>
    <col min="11020" max="11020" width="9" style="372"/>
    <col min="11021" max="11021" width="4.88671875" style="372" customWidth="1"/>
    <col min="11022" max="11027" width="3.6640625" style="372" customWidth="1"/>
    <col min="11028" max="11264" width="9" style="372"/>
    <col min="11265" max="11265" width="23.109375" style="372" bestFit="1" customWidth="1"/>
    <col min="11266" max="11266" width="3.44140625" style="372" customWidth="1"/>
    <col min="11267" max="11267" width="5.109375" style="372" bestFit="1" customWidth="1"/>
    <col min="11268" max="11268" width="3.88671875" style="372" customWidth="1"/>
    <col min="11269" max="11269" width="3.33203125" style="372" customWidth="1"/>
    <col min="11270" max="11270" width="3.88671875" style="372" customWidth="1"/>
    <col min="11271" max="11271" width="3.33203125" style="372" customWidth="1"/>
    <col min="11272" max="11272" width="4.109375" style="372" customWidth="1"/>
    <col min="11273" max="11273" width="3.33203125" style="372" customWidth="1"/>
    <col min="11274" max="11274" width="10.44140625" style="372" customWidth="1"/>
    <col min="11275" max="11275" width="3.88671875" style="372" customWidth="1"/>
    <col min="11276" max="11276" width="9" style="372"/>
    <col min="11277" max="11277" width="4.88671875" style="372" customWidth="1"/>
    <col min="11278" max="11283" width="3.6640625" style="372" customWidth="1"/>
    <col min="11284" max="11520" width="9" style="372"/>
    <col min="11521" max="11521" width="23.109375" style="372" bestFit="1" customWidth="1"/>
    <col min="11522" max="11522" width="3.44140625" style="372" customWidth="1"/>
    <col min="11523" max="11523" width="5.109375" style="372" bestFit="1" customWidth="1"/>
    <col min="11524" max="11524" width="3.88671875" style="372" customWidth="1"/>
    <col min="11525" max="11525" width="3.33203125" style="372" customWidth="1"/>
    <col min="11526" max="11526" width="3.88671875" style="372" customWidth="1"/>
    <col min="11527" max="11527" width="3.33203125" style="372" customWidth="1"/>
    <col min="11528" max="11528" width="4.109375" style="372" customWidth="1"/>
    <col min="11529" max="11529" width="3.33203125" style="372" customWidth="1"/>
    <col min="11530" max="11530" width="10.44140625" style="372" customWidth="1"/>
    <col min="11531" max="11531" width="3.88671875" style="372" customWidth="1"/>
    <col min="11532" max="11532" width="9" style="372"/>
    <col min="11533" max="11533" width="4.88671875" style="372" customWidth="1"/>
    <col min="11534" max="11539" width="3.6640625" style="372" customWidth="1"/>
    <col min="11540" max="11776" width="9" style="372"/>
    <col min="11777" max="11777" width="23.109375" style="372" bestFit="1" customWidth="1"/>
    <col min="11778" max="11778" width="3.44140625" style="372" customWidth="1"/>
    <col min="11779" max="11779" width="5.109375" style="372" bestFit="1" customWidth="1"/>
    <col min="11780" max="11780" width="3.88671875" style="372" customWidth="1"/>
    <col min="11781" max="11781" width="3.33203125" style="372" customWidth="1"/>
    <col min="11782" max="11782" width="3.88671875" style="372" customWidth="1"/>
    <col min="11783" max="11783" width="3.33203125" style="372" customWidth="1"/>
    <col min="11784" max="11784" width="4.109375" style="372" customWidth="1"/>
    <col min="11785" max="11785" width="3.33203125" style="372" customWidth="1"/>
    <col min="11786" max="11786" width="10.44140625" style="372" customWidth="1"/>
    <col min="11787" max="11787" width="3.88671875" style="372" customWidth="1"/>
    <col min="11788" max="11788" width="9" style="372"/>
    <col min="11789" max="11789" width="4.88671875" style="372" customWidth="1"/>
    <col min="11790" max="11795" width="3.6640625" style="372" customWidth="1"/>
    <col min="11796" max="12032" width="9" style="372"/>
    <col min="12033" max="12033" width="23.109375" style="372" bestFit="1" customWidth="1"/>
    <col min="12034" max="12034" width="3.44140625" style="372" customWidth="1"/>
    <col min="12035" max="12035" width="5.109375" style="372" bestFit="1" customWidth="1"/>
    <col min="12036" max="12036" width="3.88671875" style="372" customWidth="1"/>
    <col min="12037" max="12037" width="3.33203125" style="372" customWidth="1"/>
    <col min="12038" max="12038" width="3.88671875" style="372" customWidth="1"/>
    <col min="12039" max="12039" width="3.33203125" style="372" customWidth="1"/>
    <col min="12040" max="12040" width="4.109375" style="372" customWidth="1"/>
    <col min="12041" max="12041" width="3.33203125" style="372" customWidth="1"/>
    <col min="12042" max="12042" width="10.44140625" style="372" customWidth="1"/>
    <col min="12043" max="12043" width="3.88671875" style="372" customWidth="1"/>
    <col min="12044" max="12044" width="9" style="372"/>
    <col min="12045" max="12045" width="4.88671875" style="372" customWidth="1"/>
    <col min="12046" max="12051" width="3.6640625" style="372" customWidth="1"/>
    <col min="12052" max="12288" width="9" style="372"/>
    <col min="12289" max="12289" width="23.109375" style="372" bestFit="1" customWidth="1"/>
    <col min="12290" max="12290" width="3.44140625" style="372" customWidth="1"/>
    <col min="12291" max="12291" width="5.109375" style="372" bestFit="1" customWidth="1"/>
    <col min="12292" max="12292" width="3.88671875" style="372" customWidth="1"/>
    <col min="12293" max="12293" width="3.33203125" style="372" customWidth="1"/>
    <col min="12294" max="12294" width="3.88671875" style="372" customWidth="1"/>
    <col min="12295" max="12295" width="3.33203125" style="372" customWidth="1"/>
    <col min="12296" max="12296" width="4.109375" style="372" customWidth="1"/>
    <col min="12297" max="12297" width="3.33203125" style="372" customWidth="1"/>
    <col min="12298" max="12298" width="10.44140625" style="372" customWidth="1"/>
    <col min="12299" max="12299" width="3.88671875" style="372" customWidth="1"/>
    <col min="12300" max="12300" width="9" style="372"/>
    <col min="12301" max="12301" width="4.88671875" style="372" customWidth="1"/>
    <col min="12302" max="12307" width="3.6640625" style="372" customWidth="1"/>
    <col min="12308" max="12544" width="9" style="372"/>
    <col min="12545" max="12545" width="23.109375" style="372" bestFit="1" customWidth="1"/>
    <col min="12546" max="12546" width="3.44140625" style="372" customWidth="1"/>
    <col min="12547" max="12547" width="5.109375" style="372" bestFit="1" customWidth="1"/>
    <col min="12548" max="12548" width="3.88671875" style="372" customWidth="1"/>
    <col min="12549" max="12549" width="3.33203125" style="372" customWidth="1"/>
    <col min="12550" max="12550" width="3.88671875" style="372" customWidth="1"/>
    <col min="12551" max="12551" width="3.33203125" style="372" customWidth="1"/>
    <col min="12552" max="12552" width="4.109375" style="372" customWidth="1"/>
    <col min="12553" max="12553" width="3.33203125" style="372" customWidth="1"/>
    <col min="12554" max="12554" width="10.44140625" style="372" customWidth="1"/>
    <col min="12555" max="12555" width="3.88671875" style="372" customWidth="1"/>
    <col min="12556" max="12556" width="9" style="372"/>
    <col min="12557" max="12557" width="4.88671875" style="372" customWidth="1"/>
    <col min="12558" max="12563" width="3.6640625" style="372" customWidth="1"/>
    <col min="12564" max="12800" width="9" style="372"/>
    <col min="12801" max="12801" width="23.109375" style="372" bestFit="1" customWidth="1"/>
    <col min="12802" max="12802" width="3.44140625" style="372" customWidth="1"/>
    <col min="12803" max="12803" width="5.109375" style="372" bestFit="1" customWidth="1"/>
    <col min="12804" max="12804" width="3.88671875" style="372" customWidth="1"/>
    <col min="12805" max="12805" width="3.33203125" style="372" customWidth="1"/>
    <col min="12806" max="12806" width="3.88671875" style="372" customWidth="1"/>
    <col min="12807" max="12807" width="3.33203125" style="372" customWidth="1"/>
    <col min="12808" max="12808" width="4.109375" style="372" customWidth="1"/>
    <col min="12809" max="12809" width="3.33203125" style="372" customWidth="1"/>
    <col min="12810" max="12810" width="10.44140625" style="372" customWidth="1"/>
    <col min="12811" max="12811" width="3.88671875" style="372" customWidth="1"/>
    <col min="12812" max="12812" width="9" style="372"/>
    <col min="12813" max="12813" width="4.88671875" style="372" customWidth="1"/>
    <col min="12814" max="12819" width="3.6640625" style="372" customWidth="1"/>
    <col min="12820" max="13056" width="9" style="372"/>
    <col min="13057" max="13057" width="23.109375" style="372" bestFit="1" customWidth="1"/>
    <col min="13058" max="13058" width="3.44140625" style="372" customWidth="1"/>
    <col min="13059" max="13059" width="5.109375" style="372" bestFit="1" customWidth="1"/>
    <col min="13060" max="13060" width="3.88671875" style="372" customWidth="1"/>
    <col min="13061" max="13061" width="3.33203125" style="372" customWidth="1"/>
    <col min="13062" max="13062" width="3.88671875" style="372" customWidth="1"/>
    <col min="13063" max="13063" width="3.33203125" style="372" customWidth="1"/>
    <col min="13064" max="13064" width="4.109375" style="372" customWidth="1"/>
    <col min="13065" max="13065" width="3.33203125" style="372" customWidth="1"/>
    <col min="13066" max="13066" width="10.44140625" style="372" customWidth="1"/>
    <col min="13067" max="13067" width="3.88671875" style="372" customWidth="1"/>
    <col min="13068" max="13068" width="9" style="372"/>
    <col min="13069" max="13069" width="4.88671875" style="372" customWidth="1"/>
    <col min="13070" max="13075" width="3.6640625" style="372" customWidth="1"/>
    <col min="13076" max="13312" width="9" style="372"/>
    <col min="13313" max="13313" width="23.109375" style="372" bestFit="1" customWidth="1"/>
    <col min="13314" max="13314" width="3.44140625" style="372" customWidth="1"/>
    <col min="13315" max="13315" width="5.109375" style="372" bestFit="1" customWidth="1"/>
    <col min="13316" max="13316" width="3.88671875" style="372" customWidth="1"/>
    <col min="13317" max="13317" width="3.33203125" style="372" customWidth="1"/>
    <col min="13318" max="13318" width="3.88671875" style="372" customWidth="1"/>
    <col min="13319" max="13319" width="3.33203125" style="372" customWidth="1"/>
    <col min="13320" max="13320" width="4.109375" style="372" customWidth="1"/>
    <col min="13321" max="13321" width="3.33203125" style="372" customWidth="1"/>
    <col min="13322" max="13322" width="10.44140625" style="372" customWidth="1"/>
    <col min="13323" max="13323" width="3.88671875" style="372" customWidth="1"/>
    <col min="13324" max="13324" width="9" style="372"/>
    <col min="13325" max="13325" width="4.88671875" style="372" customWidth="1"/>
    <col min="13326" max="13331" width="3.6640625" style="372" customWidth="1"/>
    <col min="13332" max="13568" width="9" style="372"/>
    <col min="13569" max="13569" width="23.109375" style="372" bestFit="1" customWidth="1"/>
    <col min="13570" max="13570" width="3.44140625" style="372" customWidth="1"/>
    <col min="13571" max="13571" width="5.109375" style="372" bestFit="1" customWidth="1"/>
    <col min="13572" max="13572" width="3.88671875" style="372" customWidth="1"/>
    <col min="13573" max="13573" width="3.33203125" style="372" customWidth="1"/>
    <col min="13574" max="13574" width="3.88671875" style="372" customWidth="1"/>
    <col min="13575" max="13575" width="3.33203125" style="372" customWidth="1"/>
    <col min="13576" max="13576" width="4.109375" style="372" customWidth="1"/>
    <col min="13577" max="13577" width="3.33203125" style="372" customWidth="1"/>
    <col min="13578" max="13578" width="10.44140625" style="372" customWidth="1"/>
    <col min="13579" max="13579" width="3.88671875" style="372" customWidth="1"/>
    <col min="13580" max="13580" width="9" style="372"/>
    <col min="13581" max="13581" width="4.88671875" style="372" customWidth="1"/>
    <col min="13582" max="13587" width="3.6640625" style="372" customWidth="1"/>
    <col min="13588" max="13824" width="9" style="372"/>
    <col min="13825" max="13825" width="23.109375" style="372" bestFit="1" customWidth="1"/>
    <col min="13826" max="13826" width="3.44140625" style="372" customWidth="1"/>
    <col min="13827" max="13827" width="5.109375" style="372" bestFit="1" customWidth="1"/>
    <col min="13828" max="13828" width="3.88671875" style="372" customWidth="1"/>
    <col min="13829" max="13829" width="3.33203125" style="372" customWidth="1"/>
    <col min="13830" max="13830" width="3.88671875" style="372" customWidth="1"/>
    <col min="13831" max="13831" width="3.33203125" style="372" customWidth="1"/>
    <col min="13832" max="13832" width="4.109375" style="372" customWidth="1"/>
    <col min="13833" max="13833" width="3.33203125" style="372" customWidth="1"/>
    <col min="13834" max="13834" width="10.44140625" style="372" customWidth="1"/>
    <col min="13835" max="13835" width="3.88671875" style="372" customWidth="1"/>
    <col min="13836" max="13836" width="9" style="372"/>
    <col min="13837" max="13837" width="4.88671875" style="372" customWidth="1"/>
    <col min="13838" max="13843" width="3.6640625" style="372" customWidth="1"/>
    <col min="13844" max="14080" width="9" style="372"/>
    <col min="14081" max="14081" width="23.109375" style="372" bestFit="1" customWidth="1"/>
    <col min="14082" max="14082" width="3.44140625" style="372" customWidth="1"/>
    <col min="14083" max="14083" width="5.109375" style="372" bestFit="1" customWidth="1"/>
    <col min="14084" max="14084" width="3.88671875" style="372" customWidth="1"/>
    <col min="14085" max="14085" width="3.33203125" style="372" customWidth="1"/>
    <col min="14086" max="14086" width="3.88671875" style="372" customWidth="1"/>
    <col min="14087" max="14087" width="3.33203125" style="372" customWidth="1"/>
    <col min="14088" max="14088" width="4.109375" style="372" customWidth="1"/>
    <col min="14089" max="14089" width="3.33203125" style="372" customWidth="1"/>
    <col min="14090" max="14090" width="10.44140625" style="372" customWidth="1"/>
    <col min="14091" max="14091" width="3.88671875" style="372" customWidth="1"/>
    <col min="14092" max="14092" width="9" style="372"/>
    <col min="14093" max="14093" width="4.88671875" style="372" customWidth="1"/>
    <col min="14094" max="14099" width="3.6640625" style="372" customWidth="1"/>
    <col min="14100" max="14336" width="9" style="372"/>
    <col min="14337" max="14337" width="23.109375" style="372" bestFit="1" customWidth="1"/>
    <col min="14338" max="14338" width="3.44140625" style="372" customWidth="1"/>
    <col min="14339" max="14339" width="5.109375" style="372" bestFit="1" customWidth="1"/>
    <col min="14340" max="14340" width="3.88671875" style="372" customWidth="1"/>
    <col min="14341" max="14341" width="3.33203125" style="372" customWidth="1"/>
    <col min="14342" max="14342" width="3.88671875" style="372" customWidth="1"/>
    <col min="14343" max="14343" width="3.33203125" style="372" customWidth="1"/>
    <col min="14344" max="14344" width="4.109375" style="372" customWidth="1"/>
    <col min="14345" max="14345" width="3.33203125" style="372" customWidth="1"/>
    <col min="14346" max="14346" width="10.44140625" style="372" customWidth="1"/>
    <col min="14347" max="14347" width="3.88671875" style="372" customWidth="1"/>
    <col min="14348" max="14348" width="9" style="372"/>
    <col min="14349" max="14349" width="4.88671875" style="372" customWidth="1"/>
    <col min="14350" max="14355" width="3.6640625" style="372" customWidth="1"/>
    <col min="14356" max="14592" width="9" style="372"/>
    <col min="14593" max="14593" width="23.109375" style="372" bestFit="1" customWidth="1"/>
    <col min="14594" max="14594" width="3.44140625" style="372" customWidth="1"/>
    <col min="14595" max="14595" width="5.109375" style="372" bestFit="1" customWidth="1"/>
    <col min="14596" max="14596" width="3.88671875" style="372" customWidth="1"/>
    <col min="14597" max="14597" width="3.33203125" style="372" customWidth="1"/>
    <col min="14598" max="14598" width="3.88671875" style="372" customWidth="1"/>
    <col min="14599" max="14599" width="3.33203125" style="372" customWidth="1"/>
    <col min="14600" max="14600" width="4.109375" style="372" customWidth="1"/>
    <col min="14601" max="14601" width="3.33203125" style="372" customWidth="1"/>
    <col min="14602" max="14602" width="10.44140625" style="372" customWidth="1"/>
    <col min="14603" max="14603" width="3.88671875" style="372" customWidth="1"/>
    <col min="14604" max="14604" width="9" style="372"/>
    <col min="14605" max="14605" width="4.88671875" style="372" customWidth="1"/>
    <col min="14606" max="14611" width="3.6640625" style="372" customWidth="1"/>
    <col min="14612" max="14848" width="9" style="372"/>
    <col min="14849" max="14849" width="23.109375" style="372" bestFit="1" customWidth="1"/>
    <col min="14850" max="14850" width="3.44140625" style="372" customWidth="1"/>
    <col min="14851" max="14851" width="5.109375" style="372" bestFit="1" customWidth="1"/>
    <col min="14852" max="14852" width="3.88671875" style="372" customWidth="1"/>
    <col min="14853" max="14853" width="3.33203125" style="372" customWidth="1"/>
    <col min="14854" max="14854" width="3.88671875" style="372" customWidth="1"/>
    <col min="14855" max="14855" width="3.33203125" style="372" customWidth="1"/>
    <col min="14856" max="14856" width="4.109375" style="372" customWidth="1"/>
    <col min="14857" max="14857" width="3.33203125" style="372" customWidth="1"/>
    <col min="14858" max="14858" width="10.44140625" style="372" customWidth="1"/>
    <col min="14859" max="14859" width="3.88671875" style="372" customWidth="1"/>
    <col min="14860" max="14860" width="9" style="372"/>
    <col min="14861" max="14861" width="4.88671875" style="372" customWidth="1"/>
    <col min="14862" max="14867" width="3.6640625" style="372" customWidth="1"/>
    <col min="14868" max="15104" width="9" style="372"/>
    <col min="15105" max="15105" width="23.109375" style="372" bestFit="1" customWidth="1"/>
    <col min="15106" max="15106" width="3.44140625" style="372" customWidth="1"/>
    <col min="15107" max="15107" width="5.109375" style="372" bestFit="1" customWidth="1"/>
    <col min="15108" max="15108" width="3.88671875" style="372" customWidth="1"/>
    <col min="15109" max="15109" width="3.33203125" style="372" customWidth="1"/>
    <col min="15110" max="15110" width="3.88671875" style="372" customWidth="1"/>
    <col min="15111" max="15111" width="3.33203125" style="372" customWidth="1"/>
    <col min="15112" max="15112" width="4.109375" style="372" customWidth="1"/>
    <col min="15113" max="15113" width="3.33203125" style="372" customWidth="1"/>
    <col min="15114" max="15114" width="10.44140625" style="372" customWidth="1"/>
    <col min="15115" max="15115" width="3.88671875" style="372" customWidth="1"/>
    <col min="15116" max="15116" width="9" style="372"/>
    <col min="15117" max="15117" width="4.88671875" style="372" customWidth="1"/>
    <col min="15118" max="15123" width="3.6640625" style="372" customWidth="1"/>
    <col min="15124" max="15360" width="9" style="372"/>
    <col min="15361" max="15361" width="23.109375" style="372" bestFit="1" customWidth="1"/>
    <col min="15362" max="15362" width="3.44140625" style="372" customWidth="1"/>
    <col min="15363" max="15363" width="5.109375" style="372" bestFit="1" customWidth="1"/>
    <col min="15364" max="15364" width="3.88671875" style="372" customWidth="1"/>
    <col min="15365" max="15365" width="3.33203125" style="372" customWidth="1"/>
    <col min="15366" max="15366" width="3.88671875" style="372" customWidth="1"/>
    <col min="15367" max="15367" width="3.33203125" style="372" customWidth="1"/>
    <col min="15368" max="15368" width="4.109375" style="372" customWidth="1"/>
    <col min="15369" max="15369" width="3.33203125" style="372" customWidth="1"/>
    <col min="15370" max="15370" width="10.44140625" style="372" customWidth="1"/>
    <col min="15371" max="15371" width="3.88671875" style="372" customWidth="1"/>
    <col min="15372" max="15372" width="9" style="372"/>
    <col min="15373" max="15373" width="4.88671875" style="372" customWidth="1"/>
    <col min="15374" max="15379" width="3.6640625" style="372" customWidth="1"/>
    <col min="15380" max="15616" width="9" style="372"/>
    <col min="15617" max="15617" width="23.109375" style="372" bestFit="1" customWidth="1"/>
    <col min="15618" max="15618" width="3.44140625" style="372" customWidth="1"/>
    <col min="15619" max="15619" width="5.109375" style="372" bestFit="1" customWidth="1"/>
    <col min="15620" max="15620" width="3.88671875" style="372" customWidth="1"/>
    <col min="15621" max="15621" width="3.33203125" style="372" customWidth="1"/>
    <col min="15622" max="15622" width="3.88671875" style="372" customWidth="1"/>
    <col min="15623" max="15623" width="3.33203125" style="372" customWidth="1"/>
    <col min="15624" max="15624" width="4.109375" style="372" customWidth="1"/>
    <col min="15625" max="15625" width="3.33203125" style="372" customWidth="1"/>
    <col min="15626" max="15626" width="10.44140625" style="372" customWidth="1"/>
    <col min="15627" max="15627" width="3.88671875" style="372" customWidth="1"/>
    <col min="15628" max="15628" width="9" style="372"/>
    <col min="15629" max="15629" width="4.88671875" style="372" customWidth="1"/>
    <col min="15630" max="15635" width="3.6640625" style="372" customWidth="1"/>
    <col min="15636" max="15872" width="9" style="372"/>
    <col min="15873" max="15873" width="23.109375" style="372" bestFit="1" customWidth="1"/>
    <col min="15874" max="15874" width="3.44140625" style="372" customWidth="1"/>
    <col min="15875" max="15875" width="5.109375" style="372" bestFit="1" customWidth="1"/>
    <col min="15876" max="15876" width="3.88671875" style="372" customWidth="1"/>
    <col min="15877" max="15877" width="3.33203125" style="372" customWidth="1"/>
    <col min="15878" max="15878" width="3.88671875" style="372" customWidth="1"/>
    <col min="15879" max="15879" width="3.33203125" style="372" customWidth="1"/>
    <col min="15880" max="15880" width="4.109375" style="372" customWidth="1"/>
    <col min="15881" max="15881" width="3.33203125" style="372" customWidth="1"/>
    <col min="15882" max="15882" width="10.44140625" style="372" customWidth="1"/>
    <col min="15883" max="15883" width="3.88671875" style="372" customWidth="1"/>
    <col min="15884" max="15884" width="9" style="372"/>
    <col min="15885" max="15885" width="4.88671875" style="372" customWidth="1"/>
    <col min="15886" max="15891" width="3.6640625" style="372" customWidth="1"/>
    <col min="15892" max="16128" width="9" style="372"/>
    <col min="16129" max="16129" width="23.109375" style="372" bestFit="1" customWidth="1"/>
    <col min="16130" max="16130" width="3.44140625" style="372" customWidth="1"/>
    <col min="16131" max="16131" width="5.109375" style="372" bestFit="1" customWidth="1"/>
    <col min="16132" max="16132" width="3.88671875" style="372" customWidth="1"/>
    <col min="16133" max="16133" width="3.33203125" style="372" customWidth="1"/>
    <col min="16134" max="16134" width="3.88671875" style="372" customWidth="1"/>
    <col min="16135" max="16135" width="3.33203125" style="372" customWidth="1"/>
    <col min="16136" max="16136" width="4.109375" style="372" customWidth="1"/>
    <col min="16137" max="16137" width="3.33203125" style="372" customWidth="1"/>
    <col min="16138" max="16138" width="10.44140625" style="372" customWidth="1"/>
    <col min="16139" max="16139" width="3.88671875" style="372" customWidth="1"/>
    <col min="16140" max="16140" width="9" style="372"/>
    <col min="16141" max="16141" width="4.88671875" style="372" customWidth="1"/>
    <col min="16142" max="16147" width="3.6640625" style="372" customWidth="1"/>
    <col min="16148" max="16384" width="9" style="372"/>
  </cols>
  <sheetData>
    <row r="2" spans="1:19" ht="18.75" customHeight="1">
      <c r="M2" s="372" t="s">
        <v>678</v>
      </c>
      <c r="N2" s="639"/>
      <c r="O2" s="372" t="s">
        <v>5</v>
      </c>
      <c r="P2" s="639"/>
      <c r="Q2" s="372" t="s">
        <v>6</v>
      </c>
      <c r="R2" s="639"/>
      <c r="S2" s="372" t="s">
        <v>7</v>
      </c>
    </row>
    <row r="6" spans="1:19">
      <c r="A6" s="372" t="s">
        <v>679</v>
      </c>
    </row>
    <row r="7" spans="1:19" ht="18.75" customHeight="1">
      <c r="A7" s="4700" t="str">
        <f>入力シート!C26</f>
        <v>(株）○○○○建設</v>
      </c>
      <c r="B7" s="4700"/>
      <c r="C7" s="4700"/>
      <c r="D7" s="4700"/>
    </row>
    <row r="8" spans="1:19" ht="12.75" customHeight="1">
      <c r="A8" s="4701" t="s">
        <v>680</v>
      </c>
      <c r="B8" s="4701"/>
      <c r="C8" s="4701"/>
      <c r="D8" s="4701"/>
    </row>
    <row r="9" spans="1:19" ht="18.75" customHeight="1">
      <c r="A9" s="4700" t="str">
        <f>入力シート!C27</f>
        <v>代表取締役　久留米一郎</v>
      </c>
      <c r="B9" s="4700"/>
      <c r="C9" s="4700"/>
      <c r="D9" s="4700"/>
      <c r="E9" s="372" t="s">
        <v>681</v>
      </c>
    </row>
    <row r="10" spans="1:19">
      <c r="K10" s="372" t="s">
        <v>682</v>
      </c>
    </row>
    <row r="11" spans="1:19" ht="18.75" customHeight="1">
      <c r="K11" s="4699"/>
      <c r="L11" s="4699"/>
      <c r="M11" s="4699"/>
      <c r="N11" s="4699"/>
      <c r="O11" s="4699"/>
      <c r="P11" s="4699"/>
      <c r="Q11" s="4699"/>
      <c r="R11" s="4699"/>
    </row>
    <row r="12" spans="1:19" ht="12.75" customHeight="1">
      <c r="K12" s="4701" t="s">
        <v>683</v>
      </c>
      <c r="L12" s="4701"/>
      <c r="M12" s="4701"/>
      <c r="N12" s="4701"/>
      <c r="O12" s="4701"/>
      <c r="P12" s="4701"/>
      <c r="Q12" s="4701"/>
      <c r="R12" s="4701"/>
    </row>
    <row r="13" spans="1:19" ht="18.75" customHeight="1">
      <c r="K13" s="4699"/>
      <c r="L13" s="4699"/>
      <c r="M13" s="4699"/>
      <c r="N13" s="4699"/>
      <c r="O13" s="4699"/>
      <c r="P13" s="4699"/>
      <c r="Q13" s="4699"/>
      <c r="R13" s="4699"/>
    </row>
    <row r="14" spans="1:19" ht="21.75" customHeight="1"/>
    <row r="15" spans="1:19" ht="21.75" customHeight="1"/>
    <row r="16" spans="1:19" ht="25.5" customHeight="1">
      <c r="A16" s="4702" t="s">
        <v>684</v>
      </c>
      <c r="B16" s="4702"/>
      <c r="C16" s="4702"/>
      <c r="D16" s="4702"/>
      <c r="E16" s="4702"/>
      <c r="F16" s="4702"/>
      <c r="G16" s="4702"/>
      <c r="H16" s="4702"/>
      <c r="I16" s="4702"/>
      <c r="J16" s="4702"/>
      <c r="K16" s="4702"/>
      <c r="L16" s="4702"/>
      <c r="M16" s="4702"/>
      <c r="N16" s="4702"/>
      <c r="O16" s="4702"/>
      <c r="P16" s="4702"/>
      <c r="Q16" s="4702"/>
      <c r="R16" s="4702"/>
      <c r="S16" s="4702"/>
    </row>
    <row r="17" spans="1:25" ht="30.75" customHeight="1"/>
    <row r="18" spans="1:25" ht="30.75" customHeight="1"/>
    <row r="19" spans="1:25" ht="24" customHeight="1">
      <c r="A19" s="372" t="s">
        <v>685</v>
      </c>
      <c r="B19" s="373" t="s">
        <v>686</v>
      </c>
      <c r="C19" s="4699" t="str">
        <f>IF(K11&gt;0,K11," ")</f>
        <v xml:space="preserve"> </v>
      </c>
      <c r="D19" s="4699"/>
      <c r="E19" s="4699"/>
      <c r="F19" s="4699"/>
      <c r="G19" s="4699"/>
      <c r="H19" s="4699"/>
      <c r="I19" s="4699"/>
      <c r="J19" s="4699"/>
      <c r="K19" s="4699"/>
      <c r="L19" s="4699"/>
      <c r="M19" s="4699"/>
      <c r="N19" s="4699"/>
      <c r="O19" s="4699"/>
      <c r="P19" s="4699"/>
      <c r="Q19" s="4699"/>
      <c r="R19" s="4699"/>
      <c r="S19" s="4699"/>
      <c r="T19" s="372" t="s">
        <v>1309</v>
      </c>
    </row>
    <row r="20" spans="1:25" ht="24" customHeight="1"/>
    <row r="21" spans="1:25" ht="24" customHeight="1">
      <c r="C21" s="4699"/>
      <c r="D21" s="4699"/>
      <c r="E21" s="4699"/>
      <c r="F21" s="4699"/>
      <c r="G21" s="4699"/>
      <c r="H21" s="4699"/>
      <c r="I21" s="4699"/>
      <c r="J21" s="4699"/>
      <c r="K21" s="4699"/>
      <c r="L21" s="4699"/>
      <c r="M21" s="4699"/>
      <c r="N21" s="4699"/>
      <c r="O21" s="4699"/>
      <c r="P21" s="4699"/>
      <c r="Q21" s="4699"/>
      <c r="R21" s="4699"/>
      <c r="S21" s="4699"/>
      <c r="T21" s="372" t="s">
        <v>1308</v>
      </c>
    </row>
    <row r="22" spans="1:25" ht="24" customHeight="1"/>
    <row r="23" spans="1:25" ht="24" customHeight="1">
      <c r="A23" s="372" t="s">
        <v>687</v>
      </c>
      <c r="B23" s="373" t="s">
        <v>686</v>
      </c>
      <c r="C23" s="4699"/>
      <c r="D23" s="4699"/>
      <c r="E23" s="4699"/>
      <c r="F23" s="4699"/>
      <c r="G23" s="4699"/>
      <c r="H23" s="4699"/>
      <c r="I23" s="4699"/>
      <c r="J23" s="4699"/>
      <c r="K23" s="4699"/>
      <c r="L23" s="4699"/>
      <c r="M23" s="4699"/>
      <c r="N23" s="4699"/>
      <c r="O23" s="4699"/>
      <c r="P23" s="4699"/>
      <c r="Q23" s="4699"/>
      <c r="R23" s="4699"/>
      <c r="S23" s="4699"/>
    </row>
    <row r="24" spans="1:25" ht="24" customHeight="1"/>
    <row r="25" spans="1:25" ht="24" customHeight="1">
      <c r="A25" s="372" t="s">
        <v>688</v>
      </c>
      <c r="B25" s="373" t="s">
        <v>689</v>
      </c>
      <c r="C25" s="4699" t="str">
        <f>A7</f>
        <v>(株）○○○○建設</v>
      </c>
      <c r="D25" s="4699"/>
      <c r="E25" s="4699"/>
      <c r="F25" s="4699"/>
      <c r="G25" s="4699"/>
      <c r="H25" s="4699"/>
      <c r="I25" s="4699"/>
      <c r="J25" s="4699"/>
      <c r="K25" s="4699"/>
      <c r="L25" s="4699"/>
      <c r="M25" s="4699"/>
      <c r="N25" s="4699"/>
      <c r="O25" s="4699"/>
      <c r="P25" s="4699"/>
      <c r="Q25" s="4699"/>
      <c r="R25" s="4699"/>
      <c r="S25" s="4699"/>
      <c r="T25" s="372" t="s">
        <v>1309</v>
      </c>
    </row>
    <row r="26" spans="1:25" ht="24" customHeight="1"/>
    <row r="27" spans="1:25" ht="24" customHeight="1">
      <c r="C27" s="4699"/>
      <c r="D27" s="4699"/>
      <c r="E27" s="4699"/>
      <c r="F27" s="4699"/>
      <c r="G27" s="4699"/>
      <c r="H27" s="4699"/>
      <c r="I27" s="4699"/>
      <c r="J27" s="4699"/>
      <c r="K27" s="4699"/>
      <c r="L27" s="4699"/>
      <c r="M27" s="4699"/>
      <c r="N27" s="4699"/>
      <c r="O27" s="4699"/>
      <c r="P27" s="4699"/>
      <c r="Q27" s="4699"/>
      <c r="R27" s="4699"/>
      <c r="S27" s="4699"/>
      <c r="T27" s="372" t="s">
        <v>1308</v>
      </c>
    </row>
    <row r="28" spans="1:25" ht="24" customHeight="1"/>
    <row r="29" spans="1:25" ht="24" customHeight="1">
      <c r="A29" s="372" t="s">
        <v>690</v>
      </c>
      <c r="B29" s="373" t="s">
        <v>689</v>
      </c>
      <c r="C29" s="4703"/>
      <c r="D29" s="4703"/>
      <c r="E29" s="4703"/>
      <c r="F29" s="4703"/>
      <c r="H29" s="4703"/>
      <c r="I29" s="4703"/>
      <c r="J29" s="4703"/>
      <c r="L29" s="640"/>
      <c r="M29" s="372" t="s">
        <v>691</v>
      </c>
      <c r="N29" s="4703"/>
      <c r="O29" s="4703"/>
      <c r="P29" s="4703"/>
      <c r="Q29" s="4703"/>
      <c r="U29" s="372" t="s">
        <v>692</v>
      </c>
      <c r="W29" s="372" t="s">
        <v>693</v>
      </c>
      <c r="Y29" s="372" t="s">
        <v>694</v>
      </c>
    </row>
    <row r="30" spans="1:25" ht="24" customHeight="1">
      <c r="U30" s="372" t="s">
        <v>695</v>
      </c>
      <c r="W30" s="372" t="s">
        <v>696</v>
      </c>
      <c r="Y30" s="372" t="s">
        <v>697</v>
      </c>
    </row>
    <row r="31" spans="1:25" ht="24" customHeight="1">
      <c r="C31" s="4703"/>
      <c r="D31" s="4703"/>
      <c r="E31" s="4703"/>
      <c r="F31" s="4703"/>
      <c r="H31" s="4703"/>
      <c r="I31" s="4703"/>
      <c r="J31" s="4703"/>
      <c r="L31" s="640"/>
      <c r="M31" s="372" t="s">
        <v>698</v>
      </c>
      <c r="N31" s="4703"/>
      <c r="O31" s="4703"/>
      <c r="P31" s="4703"/>
      <c r="Q31" s="4703"/>
      <c r="W31" s="372" t="s">
        <v>699</v>
      </c>
      <c r="Y31" s="372" t="s">
        <v>700</v>
      </c>
    </row>
    <row r="32" spans="1:25" ht="24" customHeight="1">
      <c r="W32" s="372" t="s">
        <v>701</v>
      </c>
    </row>
    <row r="33" spans="1:23" ht="24" customHeight="1">
      <c r="A33" s="372" t="s">
        <v>702</v>
      </c>
      <c r="B33" s="373" t="s">
        <v>689</v>
      </c>
      <c r="C33" s="372" t="s">
        <v>678</v>
      </c>
      <c r="D33" s="639"/>
      <c r="E33" s="372" t="s">
        <v>5</v>
      </c>
      <c r="F33" s="639"/>
      <c r="G33" s="372" t="s">
        <v>6</v>
      </c>
      <c r="H33" s="639"/>
      <c r="I33" s="372" t="s">
        <v>7</v>
      </c>
      <c r="W33" s="372" t="s">
        <v>703</v>
      </c>
    </row>
    <row r="34" spans="1:23" ht="24" customHeight="1"/>
    <row r="35" spans="1:23" ht="24" customHeight="1"/>
    <row r="38" spans="1:23" ht="18.75" customHeight="1">
      <c r="M38" s="372" t="s">
        <v>678</v>
      </c>
      <c r="N38" s="639"/>
      <c r="O38" s="372" t="s">
        <v>5</v>
      </c>
      <c r="P38" s="639"/>
      <c r="Q38" s="372" t="s">
        <v>6</v>
      </c>
      <c r="R38" s="639"/>
      <c r="S38" s="372" t="s">
        <v>7</v>
      </c>
    </row>
    <row r="42" spans="1:23">
      <c r="A42" s="375"/>
      <c r="B42" s="376"/>
      <c r="C42" s="375"/>
      <c r="D42" s="375"/>
      <c r="E42" s="375"/>
      <c r="F42" s="375"/>
    </row>
    <row r="43" spans="1:23" ht="18.75" customHeight="1">
      <c r="E43" s="375"/>
      <c r="F43" s="375"/>
    </row>
    <row r="44" spans="1:23" ht="12.75" customHeight="1">
      <c r="A44" s="375"/>
      <c r="B44" s="376"/>
      <c r="C44" s="375"/>
      <c r="D44" s="375"/>
      <c r="E44" s="375"/>
      <c r="F44" s="375"/>
    </row>
    <row r="45" spans="1:23" ht="18.75" customHeight="1">
      <c r="A45" s="375"/>
      <c r="B45" s="376"/>
      <c r="C45" s="375"/>
      <c r="D45" s="375"/>
      <c r="E45" s="375"/>
      <c r="F45" s="375"/>
    </row>
    <row r="47" spans="1:23" ht="18.75" customHeight="1">
      <c r="K47" s="4700" t="str">
        <f>入力シート!C26</f>
        <v>(株）○○○○建設</v>
      </c>
      <c r="L47" s="4700"/>
      <c r="M47" s="4700"/>
      <c r="N47" s="4700"/>
      <c r="O47" s="4700"/>
      <c r="P47" s="4700"/>
      <c r="Q47" s="4700"/>
      <c r="R47" s="4700"/>
    </row>
    <row r="48" spans="1:23" ht="12.75" customHeight="1">
      <c r="K48" s="4701" t="s">
        <v>683</v>
      </c>
      <c r="L48" s="4701"/>
      <c r="M48" s="4701"/>
      <c r="N48" s="4701"/>
      <c r="O48" s="4701"/>
      <c r="P48" s="4701"/>
      <c r="Q48" s="4701"/>
      <c r="R48" s="4701"/>
    </row>
    <row r="49" spans="1:20" ht="18.75" customHeight="1">
      <c r="K49" s="4700" t="str">
        <f>入力シート!C27</f>
        <v>代表取締役　久留米一郎</v>
      </c>
      <c r="L49" s="4700"/>
      <c r="M49" s="4700"/>
      <c r="N49" s="4700"/>
      <c r="O49" s="4700"/>
      <c r="P49" s="4700"/>
      <c r="Q49" s="4700"/>
      <c r="R49" s="4700"/>
    </row>
    <row r="50" spans="1:20" ht="21.75" customHeight="1"/>
    <row r="51" spans="1:20" ht="21.75" customHeight="1"/>
    <row r="52" spans="1:20" ht="25.5" customHeight="1">
      <c r="A52" s="4702" t="s">
        <v>714</v>
      </c>
      <c r="B52" s="4702"/>
      <c r="C52" s="4702"/>
      <c r="D52" s="4702"/>
      <c r="E52" s="4702"/>
      <c r="F52" s="4702"/>
      <c r="G52" s="4702"/>
      <c r="H52" s="4702"/>
      <c r="I52" s="4702"/>
      <c r="J52" s="4702"/>
      <c r="K52" s="4702"/>
      <c r="L52" s="4702"/>
      <c r="M52" s="4702"/>
      <c r="N52" s="4702"/>
      <c r="O52" s="4702"/>
      <c r="P52" s="4702"/>
      <c r="Q52" s="4702"/>
      <c r="R52" s="4702"/>
      <c r="S52" s="4702"/>
    </row>
    <row r="53" spans="1:20" ht="30.75" customHeight="1"/>
    <row r="54" spans="1:20" ht="30.75" customHeight="1"/>
    <row r="55" spans="1:20" ht="24" customHeight="1">
      <c r="A55" s="372" t="s">
        <v>685</v>
      </c>
      <c r="B55" s="373" t="s">
        <v>686</v>
      </c>
      <c r="C55" s="4699"/>
      <c r="D55" s="4699"/>
      <c r="E55" s="4699"/>
      <c r="F55" s="4699"/>
      <c r="G55" s="4699"/>
      <c r="H55" s="4699"/>
      <c r="I55" s="4699"/>
      <c r="J55" s="4699"/>
      <c r="K55" s="4699"/>
      <c r="L55" s="4699"/>
      <c r="M55" s="4699"/>
      <c r="N55" s="4699"/>
      <c r="O55" s="4699"/>
      <c r="P55" s="4699"/>
      <c r="Q55" s="4699"/>
      <c r="R55" s="4699"/>
      <c r="S55" s="4699"/>
      <c r="T55" s="372" t="s">
        <v>1309</v>
      </c>
    </row>
    <row r="56" spans="1:20" ht="24" customHeight="1"/>
    <row r="57" spans="1:20" ht="24" customHeight="1">
      <c r="C57" s="4699"/>
      <c r="D57" s="4699"/>
      <c r="E57" s="4699"/>
      <c r="F57" s="4699"/>
      <c r="G57" s="4699"/>
      <c r="H57" s="4699"/>
      <c r="I57" s="4699"/>
      <c r="J57" s="4699"/>
      <c r="K57" s="4699"/>
      <c r="L57" s="4699"/>
      <c r="M57" s="4699"/>
      <c r="N57" s="4699"/>
      <c r="O57" s="4699"/>
      <c r="P57" s="4699"/>
      <c r="Q57" s="4699"/>
      <c r="R57" s="4699"/>
      <c r="S57" s="4699"/>
      <c r="T57" s="372" t="s">
        <v>1308</v>
      </c>
    </row>
    <row r="58" spans="1:20" ht="24" customHeight="1"/>
    <row r="59" spans="1:20" ht="24" customHeight="1">
      <c r="A59" s="372" t="s">
        <v>687</v>
      </c>
      <c r="B59" s="373" t="s">
        <v>686</v>
      </c>
      <c r="C59" s="4699"/>
      <c r="D59" s="4699"/>
      <c r="E59" s="4699"/>
      <c r="F59" s="4699"/>
      <c r="G59" s="4699"/>
      <c r="H59" s="4699"/>
      <c r="I59" s="4699"/>
      <c r="J59" s="4699"/>
      <c r="K59" s="4699"/>
      <c r="L59" s="4699"/>
      <c r="M59" s="4699"/>
      <c r="N59" s="4699"/>
      <c r="O59" s="4699"/>
      <c r="P59" s="4699"/>
      <c r="Q59" s="4699"/>
      <c r="R59" s="4699"/>
      <c r="S59" s="4699"/>
    </row>
    <row r="60" spans="1:20" ht="24" customHeight="1"/>
    <row r="61" spans="1:20" ht="24" customHeight="1">
      <c r="A61" s="372" t="s">
        <v>688</v>
      </c>
      <c r="B61" s="373" t="s">
        <v>715</v>
      </c>
      <c r="C61" s="4699"/>
      <c r="D61" s="4699"/>
      <c r="E61" s="4699"/>
      <c r="F61" s="4699"/>
      <c r="G61" s="4699"/>
      <c r="H61" s="4699"/>
      <c r="I61" s="4699"/>
      <c r="J61" s="4699"/>
      <c r="K61" s="4699"/>
      <c r="L61" s="4699"/>
      <c r="M61" s="4699"/>
      <c r="N61" s="4699"/>
      <c r="O61" s="4699"/>
      <c r="P61" s="4699"/>
      <c r="Q61" s="4699"/>
      <c r="R61" s="4699"/>
      <c r="S61" s="4699"/>
      <c r="T61" s="372" t="s">
        <v>1309</v>
      </c>
    </row>
    <row r="62" spans="1:20" ht="24" customHeight="1"/>
    <row r="63" spans="1:20" ht="24" customHeight="1">
      <c r="C63" s="4699"/>
      <c r="D63" s="4699"/>
      <c r="E63" s="4699"/>
      <c r="F63" s="4699"/>
      <c r="G63" s="4699"/>
      <c r="H63" s="4699"/>
      <c r="I63" s="4699"/>
      <c r="J63" s="4699"/>
      <c r="K63" s="4699"/>
      <c r="L63" s="4699"/>
      <c r="M63" s="4699"/>
      <c r="N63" s="4699"/>
      <c r="O63" s="4699"/>
      <c r="P63" s="4699"/>
      <c r="Q63" s="4699"/>
      <c r="R63" s="4699"/>
      <c r="S63" s="4699"/>
      <c r="T63" s="372" t="s">
        <v>1308</v>
      </c>
    </row>
    <row r="64" spans="1:20" ht="24" customHeight="1"/>
    <row r="65" spans="1:25" ht="24" customHeight="1">
      <c r="A65" s="372" t="s">
        <v>690</v>
      </c>
      <c r="B65" s="373" t="s">
        <v>686</v>
      </c>
      <c r="C65" s="4703"/>
      <c r="D65" s="4703"/>
      <c r="E65" s="4703"/>
      <c r="F65" s="4703"/>
      <c r="H65" s="4703"/>
      <c r="I65" s="4703"/>
      <c r="J65" s="4703"/>
      <c r="L65" s="640"/>
      <c r="M65" s="372" t="s">
        <v>716</v>
      </c>
      <c r="N65" s="4703"/>
      <c r="O65" s="4703"/>
      <c r="P65" s="4703"/>
      <c r="Q65" s="4703"/>
      <c r="U65" s="372" t="s">
        <v>692</v>
      </c>
      <c r="W65" s="372" t="s">
        <v>693</v>
      </c>
      <c r="Y65" s="372" t="s">
        <v>694</v>
      </c>
    </row>
    <row r="66" spans="1:25" ht="24" customHeight="1">
      <c r="U66" s="372" t="s">
        <v>695</v>
      </c>
      <c r="W66" s="372" t="s">
        <v>696</v>
      </c>
      <c r="Y66" s="372" t="s">
        <v>697</v>
      </c>
    </row>
    <row r="67" spans="1:25" ht="24" customHeight="1">
      <c r="C67" s="4703"/>
      <c r="D67" s="4703"/>
      <c r="E67" s="4703"/>
      <c r="F67" s="4703"/>
      <c r="H67" s="4703"/>
      <c r="I67" s="4703"/>
      <c r="J67" s="4703"/>
      <c r="L67" s="640"/>
      <c r="M67" s="372" t="s">
        <v>716</v>
      </c>
      <c r="N67" s="4703"/>
      <c r="O67" s="4703"/>
      <c r="P67" s="4703"/>
      <c r="Q67" s="4703"/>
      <c r="W67" s="372" t="s">
        <v>699</v>
      </c>
      <c r="Y67" s="372" t="s">
        <v>700</v>
      </c>
    </row>
    <row r="68" spans="1:25" ht="24" customHeight="1">
      <c r="W68" s="372" t="s">
        <v>701</v>
      </c>
    </row>
    <row r="69" spans="1:25" ht="24" customHeight="1">
      <c r="A69" s="372" t="s">
        <v>702</v>
      </c>
      <c r="B69" s="373" t="s">
        <v>715</v>
      </c>
      <c r="C69" s="372" t="s">
        <v>678</v>
      </c>
      <c r="D69" s="639"/>
      <c r="E69" s="372" t="s">
        <v>5</v>
      </c>
      <c r="F69" s="639"/>
      <c r="G69" s="372" t="s">
        <v>6</v>
      </c>
      <c r="H69" s="639"/>
      <c r="I69" s="372" t="s">
        <v>7</v>
      </c>
      <c r="W69" s="372" t="s">
        <v>703</v>
      </c>
    </row>
    <row r="70" spans="1:25" ht="24" customHeight="1"/>
    <row r="71" spans="1:25" ht="24" customHeight="1"/>
    <row r="72" spans="1:25" ht="24" customHeight="1"/>
    <row r="73" spans="1:25" ht="24" customHeight="1"/>
    <row r="74" spans="1:25" ht="24" customHeight="1"/>
    <row r="75" spans="1:25" ht="24" customHeight="1"/>
    <row r="76" spans="1:25" ht="24" customHeight="1"/>
  </sheetData>
  <mergeCells count="33">
    <mergeCell ref="C67:F67"/>
    <mergeCell ref="H67:J67"/>
    <mergeCell ref="N67:Q67"/>
    <mergeCell ref="C59:S59"/>
    <mergeCell ref="C61:S61"/>
    <mergeCell ref="C63:S63"/>
    <mergeCell ref="C65:F65"/>
    <mergeCell ref="H65:J65"/>
    <mergeCell ref="N65:Q65"/>
    <mergeCell ref="C57:S57"/>
    <mergeCell ref="K47:R47"/>
    <mergeCell ref="K48:R48"/>
    <mergeCell ref="K49:R49"/>
    <mergeCell ref="A52:S52"/>
    <mergeCell ref="C55:S55"/>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4"/>
  <dataValidations count="3">
    <dataValidation type="list" allowBlank="1" showInputMessage="1" showErrorMessage="1" 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491:Q65491 JJ65491:JM65491 TF65491:TI65491 ADB65491:ADE65491 AMX65491:ANA65491 AWT65491:AWW65491 BGP65491:BGS65491 BQL65491:BQO65491 CAH65491:CAK65491 CKD65491:CKG65491 CTZ65491:CUC65491 DDV65491:DDY65491 DNR65491:DNU65491 DXN65491:DXQ65491 EHJ65491:EHM65491 ERF65491:ERI65491 FBB65491:FBE65491 FKX65491:FLA65491 FUT65491:FUW65491 GEP65491:GES65491 GOL65491:GOO65491 GYH65491:GYK65491 HID65491:HIG65491 HRZ65491:HSC65491 IBV65491:IBY65491 ILR65491:ILU65491 IVN65491:IVQ65491 JFJ65491:JFM65491 JPF65491:JPI65491 JZB65491:JZE65491 KIX65491:KJA65491 KST65491:KSW65491 LCP65491:LCS65491 LML65491:LMO65491 LWH65491:LWK65491 MGD65491:MGG65491 MPZ65491:MQC65491 MZV65491:MZY65491 NJR65491:NJU65491 NTN65491:NTQ65491 ODJ65491:ODM65491 ONF65491:ONI65491 OXB65491:OXE65491 PGX65491:PHA65491 PQT65491:PQW65491 QAP65491:QAS65491 QKL65491:QKO65491 QUH65491:QUK65491 RED65491:REG65491 RNZ65491:ROC65491 RXV65491:RXY65491 SHR65491:SHU65491 SRN65491:SRQ65491 TBJ65491:TBM65491 TLF65491:TLI65491 TVB65491:TVE65491 UEX65491:UFA65491 UOT65491:UOW65491 UYP65491:UYS65491 VIL65491:VIO65491 VSH65491:VSK65491 WCD65491:WCG65491 WLZ65491:WMC65491 WVV65491:WVY65491 N131027:Q131027 JJ131027:JM131027 TF131027:TI131027 ADB131027:ADE131027 AMX131027:ANA131027 AWT131027:AWW131027 BGP131027:BGS131027 BQL131027:BQO131027 CAH131027:CAK131027 CKD131027:CKG131027 CTZ131027:CUC131027 DDV131027:DDY131027 DNR131027:DNU131027 DXN131027:DXQ131027 EHJ131027:EHM131027 ERF131027:ERI131027 FBB131027:FBE131027 FKX131027:FLA131027 FUT131027:FUW131027 GEP131027:GES131027 GOL131027:GOO131027 GYH131027:GYK131027 HID131027:HIG131027 HRZ131027:HSC131027 IBV131027:IBY131027 ILR131027:ILU131027 IVN131027:IVQ131027 JFJ131027:JFM131027 JPF131027:JPI131027 JZB131027:JZE131027 KIX131027:KJA131027 KST131027:KSW131027 LCP131027:LCS131027 LML131027:LMO131027 LWH131027:LWK131027 MGD131027:MGG131027 MPZ131027:MQC131027 MZV131027:MZY131027 NJR131027:NJU131027 NTN131027:NTQ131027 ODJ131027:ODM131027 ONF131027:ONI131027 OXB131027:OXE131027 PGX131027:PHA131027 PQT131027:PQW131027 QAP131027:QAS131027 QKL131027:QKO131027 QUH131027:QUK131027 RED131027:REG131027 RNZ131027:ROC131027 RXV131027:RXY131027 SHR131027:SHU131027 SRN131027:SRQ131027 TBJ131027:TBM131027 TLF131027:TLI131027 TVB131027:TVE131027 UEX131027:UFA131027 UOT131027:UOW131027 UYP131027:UYS131027 VIL131027:VIO131027 VSH131027:VSK131027 WCD131027:WCG131027 WLZ131027:WMC131027 WVV131027:WVY131027 N196563:Q196563 JJ196563:JM196563 TF196563:TI196563 ADB196563:ADE196563 AMX196563:ANA196563 AWT196563:AWW196563 BGP196563:BGS196563 BQL196563:BQO196563 CAH196563:CAK196563 CKD196563:CKG196563 CTZ196563:CUC196563 DDV196563:DDY196563 DNR196563:DNU196563 DXN196563:DXQ196563 EHJ196563:EHM196563 ERF196563:ERI196563 FBB196563:FBE196563 FKX196563:FLA196563 FUT196563:FUW196563 GEP196563:GES196563 GOL196563:GOO196563 GYH196563:GYK196563 HID196563:HIG196563 HRZ196563:HSC196563 IBV196563:IBY196563 ILR196563:ILU196563 IVN196563:IVQ196563 JFJ196563:JFM196563 JPF196563:JPI196563 JZB196563:JZE196563 KIX196563:KJA196563 KST196563:KSW196563 LCP196563:LCS196563 LML196563:LMO196563 LWH196563:LWK196563 MGD196563:MGG196563 MPZ196563:MQC196563 MZV196563:MZY196563 NJR196563:NJU196563 NTN196563:NTQ196563 ODJ196563:ODM196563 ONF196563:ONI196563 OXB196563:OXE196563 PGX196563:PHA196563 PQT196563:PQW196563 QAP196563:QAS196563 QKL196563:QKO196563 QUH196563:QUK196563 RED196563:REG196563 RNZ196563:ROC196563 RXV196563:RXY196563 SHR196563:SHU196563 SRN196563:SRQ196563 TBJ196563:TBM196563 TLF196563:TLI196563 TVB196563:TVE196563 UEX196563:UFA196563 UOT196563:UOW196563 UYP196563:UYS196563 VIL196563:VIO196563 VSH196563:VSK196563 WCD196563:WCG196563 WLZ196563:WMC196563 WVV196563:WVY196563 N262099:Q262099 JJ262099:JM262099 TF262099:TI262099 ADB262099:ADE262099 AMX262099:ANA262099 AWT262099:AWW262099 BGP262099:BGS262099 BQL262099:BQO262099 CAH262099:CAK262099 CKD262099:CKG262099 CTZ262099:CUC262099 DDV262099:DDY262099 DNR262099:DNU262099 DXN262099:DXQ262099 EHJ262099:EHM262099 ERF262099:ERI262099 FBB262099:FBE262099 FKX262099:FLA262099 FUT262099:FUW262099 GEP262099:GES262099 GOL262099:GOO262099 GYH262099:GYK262099 HID262099:HIG262099 HRZ262099:HSC262099 IBV262099:IBY262099 ILR262099:ILU262099 IVN262099:IVQ262099 JFJ262099:JFM262099 JPF262099:JPI262099 JZB262099:JZE262099 KIX262099:KJA262099 KST262099:KSW262099 LCP262099:LCS262099 LML262099:LMO262099 LWH262099:LWK262099 MGD262099:MGG262099 MPZ262099:MQC262099 MZV262099:MZY262099 NJR262099:NJU262099 NTN262099:NTQ262099 ODJ262099:ODM262099 ONF262099:ONI262099 OXB262099:OXE262099 PGX262099:PHA262099 PQT262099:PQW262099 QAP262099:QAS262099 QKL262099:QKO262099 QUH262099:QUK262099 RED262099:REG262099 RNZ262099:ROC262099 RXV262099:RXY262099 SHR262099:SHU262099 SRN262099:SRQ262099 TBJ262099:TBM262099 TLF262099:TLI262099 TVB262099:TVE262099 UEX262099:UFA262099 UOT262099:UOW262099 UYP262099:UYS262099 VIL262099:VIO262099 VSH262099:VSK262099 WCD262099:WCG262099 WLZ262099:WMC262099 WVV262099:WVY262099 N327635:Q327635 JJ327635:JM327635 TF327635:TI327635 ADB327635:ADE327635 AMX327635:ANA327635 AWT327635:AWW327635 BGP327635:BGS327635 BQL327635:BQO327635 CAH327635:CAK327635 CKD327635:CKG327635 CTZ327635:CUC327635 DDV327635:DDY327635 DNR327635:DNU327635 DXN327635:DXQ327635 EHJ327635:EHM327635 ERF327635:ERI327635 FBB327635:FBE327635 FKX327635:FLA327635 FUT327635:FUW327635 GEP327635:GES327635 GOL327635:GOO327635 GYH327635:GYK327635 HID327635:HIG327635 HRZ327635:HSC327635 IBV327635:IBY327635 ILR327635:ILU327635 IVN327635:IVQ327635 JFJ327635:JFM327635 JPF327635:JPI327635 JZB327635:JZE327635 KIX327635:KJA327635 KST327635:KSW327635 LCP327635:LCS327635 LML327635:LMO327635 LWH327635:LWK327635 MGD327635:MGG327635 MPZ327635:MQC327635 MZV327635:MZY327635 NJR327635:NJU327635 NTN327635:NTQ327635 ODJ327635:ODM327635 ONF327635:ONI327635 OXB327635:OXE327635 PGX327635:PHA327635 PQT327635:PQW327635 QAP327635:QAS327635 QKL327635:QKO327635 QUH327635:QUK327635 RED327635:REG327635 RNZ327635:ROC327635 RXV327635:RXY327635 SHR327635:SHU327635 SRN327635:SRQ327635 TBJ327635:TBM327635 TLF327635:TLI327635 TVB327635:TVE327635 UEX327635:UFA327635 UOT327635:UOW327635 UYP327635:UYS327635 VIL327635:VIO327635 VSH327635:VSK327635 WCD327635:WCG327635 WLZ327635:WMC327635 WVV327635:WVY327635 N393171:Q393171 JJ393171:JM393171 TF393171:TI393171 ADB393171:ADE393171 AMX393171:ANA393171 AWT393171:AWW393171 BGP393171:BGS393171 BQL393171:BQO393171 CAH393171:CAK393171 CKD393171:CKG393171 CTZ393171:CUC393171 DDV393171:DDY393171 DNR393171:DNU393171 DXN393171:DXQ393171 EHJ393171:EHM393171 ERF393171:ERI393171 FBB393171:FBE393171 FKX393171:FLA393171 FUT393171:FUW393171 GEP393171:GES393171 GOL393171:GOO393171 GYH393171:GYK393171 HID393171:HIG393171 HRZ393171:HSC393171 IBV393171:IBY393171 ILR393171:ILU393171 IVN393171:IVQ393171 JFJ393171:JFM393171 JPF393171:JPI393171 JZB393171:JZE393171 KIX393171:KJA393171 KST393171:KSW393171 LCP393171:LCS393171 LML393171:LMO393171 LWH393171:LWK393171 MGD393171:MGG393171 MPZ393171:MQC393171 MZV393171:MZY393171 NJR393171:NJU393171 NTN393171:NTQ393171 ODJ393171:ODM393171 ONF393171:ONI393171 OXB393171:OXE393171 PGX393171:PHA393171 PQT393171:PQW393171 QAP393171:QAS393171 QKL393171:QKO393171 QUH393171:QUK393171 RED393171:REG393171 RNZ393171:ROC393171 RXV393171:RXY393171 SHR393171:SHU393171 SRN393171:SRQ393171 TBJ393171:TBM393171 TLF393171:TLI393171 TVB393171:TVE393171 UEX393171:UFA393171 UOT393171:UOW393171 UYP393171:UYS393171 VIL393171:VIO393171 VSH393171:VSK393171 WCD393171:WCG393171 WLZ393171:WMC393171 WVV393171:WVY393171 N458707:Q458707 JJ458707:JM458707 TF458707:TI458707 ADB458707:ADE458707 AMX458707:ANA458707 AWT458707:AWW458707 BGP458707:BGS458707 BQL458707:BQO458707 CAH458707:CAK458707 CKD458707:CKG458707 CTZ458707:CUC458707 DDV458707:DDY458707 DNR458707:DNU458707 DXN458707:DXQ458707 EHJ458707:EHM458707 ERF458707:ERI458707 FBB458707:FBE458707 FKX458707:FLA458707 FUT458707:FUW458707 GEP458707:GES458707 GOL458707:GOO458707 GYH458707:GYK458707 HID458707:HIG458707 HRZ458707:HSC458707 IBV458707:IBY458707 ILR458707:ILU458707 IVN458707:IVQ458707 JFJ458707:JFM458707 JPF458707:JPI458707 JZB458707:JZE458707 KIX458707:KJA458707 KST458707:KSW458707 LCP458707:LCS458707 LML458707:LMO458707 LWH458707:LWK458707 MGD458707:MGG458707 MPZ458707:MQC458707 MZV458707:MZY458707 NJR458707:NJU458707 NTN458707:NTQ458707 ODJ458707:ODM458707 ONF458707:ONI458707 OXB458707:OXE458707 PGX458707:PHA458707 PQT458707:PQW458707 QAP458707:QAS458707 QKL458707:QKO458707 QUH458707:QUK458707 RED458707:REG458707 RNZ458707:ROC458707 RXV458707:RXY458707 SHR458707:SHU458707 SRN458707:SRQ458707 TBJ458707:TBM458707 TLF458707:TLI458707 TVB458707:TVE458707 UEX458707:UFA458707 UOT458707:UOW458707 UYP458707:UYS458707 VIL458707:VIO458707 VSH458707:VSK458707 WCD458707:WCG458707 WLZ458707:WMC458707 WVV458707:WVY458707 N524243:Q524243 JJ524243:JM524243 TF524243:TI524243 ADB524243:ADE524243 AMX524243:ANA524243 AWT524243:AWW524243 BGP524243:BGS524243 BQL524243:BQO524243 CAH524243:CAK524243 CKD524243:CKG524243 CTZ524243:CUC524243 DDV524243:DDY524243 DNR524243:DNU524243 DXN524243:DXQ524243 EHJ524243:EHM524243 ERF524243:ERI524243 FBB524243:FBE524243 FKX524243:FLA524243 FUT524243:FUW524243 GEP524243:GES524243 GOL524243:GOO524243 GYH524243:GYK524243 HID524243:HIG524243 HRZ524243:HSC524243 IBV524243:IBY524243 ILR524243:ILU524243 IVN524243:IVQ524243 JFJ524243:JFM524243 JPF524243:JPI524243 JZB524243:JZE524243 KIX524243:KJA524243 KST524243:KSW524243 LCP524243:LCS524243 LML524243:LMO524243 LWH524243:LWK524243 MGD524243:MGG524243 MPZ524243:MQC524243 MZV524243:MZY524243 NJR524243:NJU524243 NTN524243:NTQ524243 ODJ524243:ODM524243 ONF524243:ONI524243 OXB524243:OXE524243 PGX524243:PHA524243 PQT524243:PQW524243 QAP524243:QAS524243 QKL524243:QKO524243 QUH524243:QUK524243 RED524243:REG524243 RNZ524243:ROC524243 RXV524243:RXY524243 SHR524243:SHU524243 SRN524243:SRQ524243 TBJ524243:TBM524243 TLF524243:TLI524243 TVB524243:TVE524243 UEX524243:UFA524243 UOT524243:UOW524243 UYP524243:UYS524243 VIL524243:VIO524243 VSH524243:VSK524243 WCD524243:WCG524243 WLZ524243:WMC524243 WVV524243:WVY524243 N589779:Q589779 JJ589779:JM589779 TF589779:TI589779 ADB589779:ADE589779 AMX589779:ANA589779 AWT589779:AWW589779 BGP589779:BGS589779 BQL589779:BQO589779 CAH589779:CAK589779 CKD589779:CKG589779 CTZ589779:CUC589779 DDV589779:DDY589779 DNR589779:DNU589779 DXN589779:DXQ589779 EHJ589779:EHM589779 ERF589779:ERI589779 FBB589779:FBE589779 FKX589779:FLA589779 FUT589779:FUW589779 GEP589779:GES589779 GOL589779:GOO589779 GYH589779:GYK589779 HID589779:HIG589779 HRZ589779:HSC589779 IBV589779:IBY589779 ILR589779:ILU589779 IVN589779:IVQ589779 JFJ589779:JFM589779 JPF589779:JPI589779 JZB589779:JZE589779 KIX589779:KJA589779 KST589779:KSW589779 LCP589779:LCS589779 LML589779:LMO589779 LWH589779:LWK589779 MGD589779:MGG589779 MPZ589779:MQC589779 MZV589779:MZY589779 NJR589779:NJU589779 NTN589779:NTQ589779 ODJ589779:ODM589779 ONF589779:ONI589779 OXB589779:OXE589779 PGX589779:PHA589779 PQT589779:PQW589779 QAP589779:QAS589779 QKL589779:QKO589779 QUH589779:QUK589779 RED589779:REG589779 RNZ589779:ROC589779 RXV589779:RXY589779 SHR589779:SHU589779 SRN589779:SRQ589779 TBJ589779:TBM589779 TLF589779:TLI589779 TVB589779:TVE589779 UEX589779:UFA589779 UOT589779:UOW589779 UYP589779:UYS589779 VIL589779:VIO589779 VSH589779:VSK589779 WCD589779:WCG589779 WLZ589779:WMC589779 WVV589779:WVY589779 N655315:Q655315 JJ655315:JM655315 TF655315:TI655315 ADB655315:ADE655315 AMX655315:ANA655315 AWT655315:AWW655315 BGP655315:BGS655315 BQL655315:BQO655315 CAH655315:CAK655315 CKD655315:CKG655315 CTZ655315:CUC655315 DDV655315:DDY655315 DNR655315:DNU655315 DXN655315:DXQ655315 EHJ655315:EHM655315 ERF655315:ERI655315 FBB655315:FBE655315 FKX655315:FLA655315 FUT655315:FUW655315 GEP655315:GES655315 GOL655315:GOO655315 GYH655315:GYK655315 HID655315:HIG655315 HRZ655315:HSC655315 IBV655315:IBY655315 ILR655315:ILU655315 IVN655315:IVQ655315 JFJ655315:JFM655315 JPF655315:JPI655315 JZB655315:JZE655315 KIX655315:KJA655315 KST655315:KSW655315 LCP655315:LCS655315 LML655315:LMO655315 LWH655315:LWK655315 MGD655315:MGG655315 MPZ655315:MQC655315 MZV655315:MZY655315 NJR655315:NJU655315 NTN655315:NTQ655315 ODJ655315:ODM655315 ONF655315:ONI655315 OXB655315:OXE655315 PGX655315:PHA655315 PQT655315:PQW655315 QAP655315:QAS655315 QKL655315:QKO655315 QUH655315:QUK655315 RED655315:REG655315 RNZ655315:ROC655315 RXV655315:RXY655315 SHR655315:SHU655315 SRN655315:SRQ655315 TBJ655315:TBM655315 TLF655315:TLI655315 TVB655315:TVE655315 UEX655315:UFA655315 UOT655315:UOW655315 UYP655315:UYS655315 VIL655315:VIO655315 VSH655315:VSK655315 WCD655315:WCG655315 WLZ655315:WMC655315 WVV655315:WVY655315 N720851:Q720851 JJ720851:JM720851 TF720851:TI720851 ADB720851:ADE720851 AMX720851:ANA720851 AWT720851:AWW720851 BGP720851:BGS720851 BQL720851:BQO720851 CAH720851:CAK720851 CKD720851:CKG720851 CTZ720851:CUC720851 DDV720851:DDY720851 DNR720851:DNU720851 DXN720851:DXQ720851 EHJ720851:EHM720851 ERF720851:ERI720851 FBB720851:FBE720851 FKX720851:FLA720851 FUT720851:FUW720851 GEP720851:GES720851 GOL720851:GOO720851 GYH720851:GYK720851 HID720851:HIG720851 HRZ720851:HSC720851 IBV720851:IBY720851 ILR720851:ILU720851 IVN720851:IVQ720851 JFJ720851:JFM720851 JPF720851:JPI720851 JZB720851:JZE720851 KIX720851:KJA720851 KST720851:KSW720851 LCP720851:LCS720851 LML720851:LMO720851 LWH720851:LWK720851 MGD720851:MGG720851 MPZ720851:MQC720851 MZV720851:MZY720851 NJR720851:NJU720851 NTN720851:NTQ720851 ODJ720851:ODM720851 ONF720851:ONI720851 OXB720851:OXE720851 PGX720851:PHA720851 PQT720851:PQW720851 QAP720851:QAS720851 QKL720851:QKO720851 QUH720851:QUK720851 RED720851:REG720851 RNZ720851:ROC720851 RXV720851:RXY720851 SHR720851:SHU720851 SRN720851:SRQ720851 TBJ720851:TBM720851 TLF720851:TLI720851 TVB720851:TVE720851 UEX720851:UFA720851 UOT720851:UOW720851 UYP720851:UYS720851 VIL720851:VIO720851 VSH720851:VSK720851 WCD720851:WCG720851 WLZ720851:WMC720851 WVV720851:WVY720851 N786387:Q786387 JJ786387:JM786387 TF786387:TI786387 ADB786387:ADE786387 AMX786387:ANA786387 AWT786387:AWW786387 BGP786387:BGS786387 BQL786387:BQO786387 CAH786387:CAK786387 CKD786387:CKG786387 CTZ786387:CUC786387 DDV786387:DDY786387 DNR786387:DNU786387 DXN786387:DXQ786387 EHJ786387:EHM786387 ERF786387:ERI786387 FBB786387:FBE786387 FKX786387:FLA786387 FUT786387:FUW786387 GEP786387:GES786387 GOL786387:GOO786387 GYH786387:GYK786387 HID786387:HIG786387 HRZ786387:HSC786387 IBV786387:IBY786387 ILR786387:ILU786387 IVN786387:IVQ786387 JFJ786387:JFM786387 JPF786387:JPI786387 JZB786387:JZE786387 KIX786387:KJA786387 KST786387:KSW786387 LCP786387:LCS786387 LML786387:LMO786387 LWH786387:LWK786387 MGD786387:MGG786387 MPZ786387:MQC786387 MZV786387:MZY786387 NJR786387:NJU786387 NTN786387:NTQ786387 ODJ786387:ODM786387 ONF786387:ONI786387 OXB786387:OXE786387 PGX786387:PHA786387 PQT786387:PQW786387 QAP786387:QAS786387 QKL786387:QKO786387 QUH786387:QUK786387 RED786387:REG786387 RNZ786387:ROC786387 RXV786387:RXY786387 SHR786387:SHU786387 SRN786387:SRQ786387 TBJ786387:TBM786387 TLF786387:TLI786387 TVB786387:TVE786387 UEX786387:UFA786387 UOT786387:UOW786387 UYP786387:UYS786387 VIL786387:VIO786387 VSH786387:VSK786387 WCD786387:WCG786387 WLZ786387:WMC786387 WVV786387:WVY786387 N851923:Q851923 JJ851923:JM851923 TF851923:TI851923 ADB851923:ADE851923 AMX851923:ANA851923 AWT851923:AWW851923 BGP851923:BGS851923 BQL851923:BQO851923 CAH851923:CAK851923 CKD851923:CKG851923 CTZ851923:CUC851923 DDV851923:DDY851923 DNR851923:DNU851923 DXN851923:DXQ851923 EHJ851923:EHM851923 ERF851923:ERI851923 FBB851923:FBE851923 FKX851923:FLA851923 FUT851923:FUW851923 GEP851923:GES851923 GOL851923:GOO851923 GYH851923:GYK851923 HID851923:HIG851923 HRZ851923:HSC851923 IBV851923:IBY851923 ILR851923:ILU851923 IVN851923:IVQ851923 JFJ851923:JFM851923 JPF851923:JPI851923 JZB851923:JZE851923 KIX851923:KJA851923 KST851923:KSW851923 LCP851923:LCS851923 LML851923:LMO851923 LWH851923:LWK851923 MGD851923:MGG851923 MPZ851923:MQC851923 MZV851923:MZY851923 NJR851923:NJU851923 NTN851923:NTQ851923 ODJ851923:ODM851923 ONF851923:ONI851923 OXB851923:OXE851923 PGX851923:PHA851923 PQT851923:PQW851923 QAP851923:QAS851923 QKL851923:QKO851923 QUH851923:QUK851923 RED851923:REG851923 RNZ851923:ROC851923 RXV851923:RXY851923 SHR851923:SHU851923 SRN851923:SRQ851923 TBJ851923:TBM851923 TLF851923:TLI851923 TVB851923:TVE851923 UEX851923:UFA851923 UOT851923:UOW851923 UYP851923:UYS851923 VIL851923:VIO851923 VSH851923:VSK851923 WCD851923:WCG851923 WLZ851923:WMC851923 WVV851923:WVY851923 N917459:Q917459 JJ917459:JM917459 TF917459:TI917459 ADB917459:ADE917459 AMX917459:ANA917459 AWT917459:AWW917459 BGP917459:BGS917459 BQL917459:BQO917459 CAH917459:CAK917459 CKD917459:CKG917459 CTZ917459:CUC917459 DDV917459:DDY917459 DNR917459:DNU917459 DXN917459:DXQ917459 EHJ917459:EHM917459 ERF917459:ERI917459 FBB917459:FBE917459 FKX917459:FLA917459 FUT917459:FUW917459 GEP917459:GES917459 GOL917459:GOO917459 GYH917459:GYK917459 HID917459:HIG917459 HRZ917459:HSC917459 IBV917459:IBY917459 ILR917459:ILU917459 IVN917459:IVQ917459 JFJ917459:JFM917459 JPF917459:JPI917459 JZB917459:JZE917459 KIX917459:KJA917459 KST917459:KSW917459 LCP917459:LCS917459 LML917459:LMO917459 LWH917459:LWK917459 MGD917459:MGG917459 MPZ917459:MQC917459 MZV917459:MZY917459 NJR917459:NJU917459 NTN917459:NTQ917459 ODJ917459:ODM917459 ONF917459:ONI917459 OXB917459:OXE917459 PGX917459:PHA917459 PQT917459:PQW917459 QAP917459:QAS917459 QKL917459:QKO917459 QUH917459:QUK917459 RED917459:REG917459 RNZ917459:ROC917459 RXV917459:RXY917459 SHR917459:SHU917459 SRN917459:SRQ917459 TBJ917459:TBM917459 TLF917459:TLI917459 TVB917459:TVE917459 UEX917459:UFA917459 UOT917459:UOW917459 UYP917459:UYS917459 VIL917459:VIO917459 VSH917459:VSK917459 WCD917459:WCG917459 WLZ917459:WMC917459 WVV917459:WVY917459 N982995:Q982995 JJ982995:JM982995 TF982995:TI982995 ADB982995:ADE982995 AMX982995:ANA982995 AWT982995:AWW982995 BGP982995:BGS982995 BQL982995:BQO982995 CAH982995:CAK982995 CKD982995:CKG982995 CTZ982995:CUC982995 DDV982995:DDY982995 DNR982995:DNU982995 DXN982995:DXQ982995 EHJ982995:EHM982995 ERF982995:ERI982995 FBB982995:FBE982995 FKX982995:FLA982995 FUT982995:FUW982995 GEP982995:GES982995 GOL982995:GOO982995 GYH982995:GYK982995 HID982995:HIG982995 HRZ982995:HSC982995 IBV982995:IBY982995 ILR982995:ILU982995 IVN982995:IVQ982995 JFJ982995:JFM982995 JPF982995:JPI982995 JZB982995:JZE982995 KIX982995:KJA982995 KST982995:KSW982995 LCP982995:LCS982995 LML982995:LMO982995 LWH982995:LWK982995 MGD982995:MGG982995 MPZ982995:MQC982995 MZV982995:MZY982995 NJR982995:NJU982995 NTN982995:NTQ982995 ODJ982995:ODM982995 ONF982995:ONI982995 OXB982995:OXE982995 PGX982995:PHA982995 PQT982995:PQW982995 QAP982995:QAS982995 QKL982995:QKO982995 QUH982995:QUK982995 RED982995:REG982995 RNZ982995:ROC982995 RXV982995:RXY982995 SHR982995:SHU982995 SRN982995:SRQ982995 TBJ982995:TBM982995 TLF982995:TLI982995 TVB982995:TVE982995 UEX982995:UFA982995 UOT982995:UOW982995 UYP982995:UYS982995 VIL982995:VIO982995 VSH982995:VSK982995 WCD982995:WCG982995 WLZ982995:WMC982995 WVV982995:WVY982995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493:Q65493 JJ65493:JM65493 TF65493:TI65493 ADB65493:ADE65493 AMX65493:ANA65493 AWT65493:AWW65493 BGP65493:BGS65493 BQL65493:BQO65493 CAH65493:CAK65493 CKD65493:CKG65493 CTZ65493:CUC65493 DDV65493:DDY65493 DNR65493:DNU65493 DXN65493:DXQ65493 EHJ65493:EHM65493 ERF65493:ERI65493 FBB65493:FBE65493 FKX65493:FLA65493 FUT65493:FUW65493 GEP65493:GES65493 GOL65493:GOO65493 GYH65493:GYK65493 HID65493:HIG65493 HRZ65493:HSC65493 IBV65493:IBY65493 ILR65493:ILU65493 IVN65493:IVQ65493 JFJ65493:JFM65493 JPF65493:JPI65493 JZB65493:JZE65493 KIX65493:KJA65493 KST65493:KSW65493 LCP65493:LCS65493 LML65493:LMO65493 LWH65493:LWK65493 MGD65493:MGG65493 MPZ65493:MQC65493 MZV65493:MZY65493 NJR65493:NJU65493 NTN65493:NTQ65493 ODJ65493:ODM65493 ONF65493:ONI65493 OXB65493:OXE65493 PGX65493:PHA65493 PQT65493:PQW65493 QAP65493:QAS65493 QKL65493:QKO65493 QUH65493:QUK65493 RED65493:REG65493 RNZ65493:ROC65493 RXV65493:RXY65493 SHR65493:SHU65493 SRN65493:SRQ65493 TBJ65493:TBM65493 TLF65493:TLI65493 TVB65493:TVE65493 UEX65493:UFA65493 UOT65493:UOW65493 UYP65493:UYS65493 VIL65493:VIO65493 VSH65493:VSK65493 WCD65493:WCG65493 WLZ65493:WMC65493 WVV65493:WVY65493 N131029:Q131029 JJ131029:JM131029 TF131029:TI131029 ADB131029:ADE131029 AMX131029:ANA131029 AWT131029:AWW131029 BGP131029:BGS131029 BQL131029:BQO131029 CAH131029:CAK131029 CKD131029:CKG131029 CTZ131029:CUC131029 DDV131029:DDY131029 DNR131029:DNU131029 DXN131029:DXQ131029 EHJ131029:EHM131029 ERF131029:ERI131029 FBB131029:FBE131029 FKX131029:FLA131029 FUT131029:FUW131029 GEP131029:GES131029 GOL131029:GOO131029 GYH131029:GYK131029 HID131029:HIG131029 HRZ131029:HSC131029 IBV131029:IBY131029 ILR131029:ILU131029 IVN131029:IVQ131029 JFJ131029:JFM131029 JPF131029:JPI131029 JZB131029:JZE131029 KIX131029:KJA131029 KST131029:KSW131029 LCP131029:LCS131029 LML131029:LMO131029 LWH131029:LWK131029 MGD131029:MGG131029 MPZ131029:MQC131029 MZV131029:MZY131029 NJR131029:NJU131029 NTN131029:NTQ131029 ODJ131029:ODM131029 ONF131029:ONI131029 OXB131029:OXE131029 PGX131029:PHA131029 PQT131029:PQW131029 QAP131029:QAS131029 QKL131029:QKO131029 QUH131029:QUK131029 RED131029:REG131029 RNZ131029:ROC131029 RXV131029:RXY131029 SHR131029:SHU131029 SRN131029:SRQ131029 TBJ131029:TBM131029 TLF131029:TLI131029 TVB131029:TVE131029 UEX131029:UFA131029 UOT131029:UOW131029 UYP131029:UYS131029 VIL131029:VIO131029 VSH131029:VSK131029 WCD131029:WCG131029 WLZ131029:WMC131029 WVV131029:WVY131029 N196565:Q196565 JJ196565:JM196565 TF196565:TI196565 ADB196565:ADE196565 AMX196565:ANA196565 AWT196565:AWW196565 BGP196565:BGS196565 BQL196565:BQO196565 CAH196565:CAK196565 CKD196565:CKG196565 CTZ196565:CUC196565 DDV196565:DDY196565 DNR196565:DNU196565 DXN196565:DXQ196565 EHJ196565:EHM196565 ERF196565:ERI196565 FBB196565:FBE196565 FKX196565:FLA196565 FUT196565:FUW196565 GEP196565:GES196565 GOL196565:GOO196565 GYH196565:GYK196565 HID196565:HIG196565 HRZ196565:HSC196565 IBV196565:IBY196565 ILR196565:ILU196565 IVN196565:IVQ196565 JFJ196565:JFM196565 JPF196565:JPI196565 JZB196565:JZE196565 KIX196565:KJA196565 KST196565:KSW196565 LCP196565:LCS196565 LML196565:LMO196565 LWH196565:LWK196565 MGD196565:MGG196565 MPZ196565:MQC196565 MZV196565:MZY196565 NJR196565:NJU196565 NTN196565:NTQ196565 ODJ196565:ODM196565 ONF196565:ONI196565 OXB196565:OXE196565 PGX196565:PHA196565 PQT196565:PQW196565 QAP196565:QAS196565 QKL196565:QKO196565 QUH196565:QUK196565 RED196565:REG196565 RNZ196565:ROC196565 RXV196565:RXY196565 SHR196565:SHU196565 SRN196565:SRQ196565 TBJ196565:TBM196565 TLF196565:TLI196565 TVB196565:TVE196565 UEX196565:UFA196565 UOT196565:UOW196565 UYP196565:UYS196565 VIL196565:VIO196565 VSH196565:VSK196565 WCD196565:WCG196565 WLZ196565:WMC196565 WVV196565:WVY196565 N262101:Q262101 JJ262101:JM262101 TF262101:TI262101 ADB262101:ADE262101 AMX262101:ANA262101 AWT262101:AWW262101 BGP262101:BGS262101 BQL262101:BQO262101 CAH262101:CAK262101 CKD262101:CKG262101 CTZ262101:CUC262101 DDV262101:DDY262101 DNR262101:DNU262101 DXN262101:DXQ262101 EHJ262101:EHM262101 ERF262101:ERI262101 FBB262101:FBE262101 FKX262101:FLA262101 FUT262101:FUW262101 GEP262101:GES262101 GOL262101:GOO262101 GYH262101:GYK262101 HID262101:HIG262101 HRZ262101:HSC262101 IBV262101:IBY262101 ILR262101:ILU262101 IVN262101:IVQ262101 JFJ262101:JFM262101 JPF262101:JPI262101 JZB262101:JZE262101 KIX262101:KJA262101 KST262101:KSW262101 LCP262101:LCS262101 LML262101:LMO262101 LWH262101:LWK262101 MGD262101:MGG262101 MPZ262101:MQC262101 MZV262101:MZY262101 NJR262101:NJU262101 NTN262101:NTQ262101 ODJ262101:ODM262101 ONF262101:ONI262101 OXB262101:OXE262101 PGX262101:PHA262101 PQT262101:PQW262101 QAP262101:QAS262101 QKL262101:QKO262101 QUH262101:QUK262101 RED262101:REG262101 RNZ262101:ROC262101 RXV262101:RXY262101 SHR262101:SHU262101 SRN262101:SRQ262101 TBJ262101:TBM262101 TLF262101:TLI262101 TVB262101:TVE262101 UEX262101:UFA262101 UOT262101:UOW262101 UYP262101:UYS262101 VIL262101:VIO262101 VSH262101:VSK262101 WCD262101:WCG262101 WLZ262101:WMC262101 WVV262101:WVY262101 N327637:Q327637 JJ327637:JM327637 TF327637:TI327637 ADB327637:ADE327637 AMX327637:ANA327637 AWT327637:AWW327637 BGP327637:BGS327637 BQL327637:BQO327637 CAH327637:CAK327637 CKD327637:CKG327637 CTZ327637:CUC327637 DDV327637:DDY327637 DNR327637:DNU327637 DXN327637:DXQ327637 EHJ327637:EHM327637 ERF327637:ERI327637 FBB327637:FBE327637 FKX327637:FLA327637 FUT327637:FUW327637 GEP327637:GES327637 GOL327637:GOO327637 GYH327637:GYK327637 HID327637:HIG327637 HRZ327637:HSC327637 IBV327637:IBY327637 ILR327637:ILU327637 IVN327637:IVQ327637 JFJ327637:JFM327637 JPF327637:JPI327637 JZB327637:JZE327637 KIX327637:KJA327637 KST327637:KSW327637 LCP327637:LCS327637 LML327637:LMO327637 LWH327637:LWK327637 MGD327637:MGG327637 MPZ327637:MQC327637 MZV327637:MZY327637 NJR327637:NJU327637 NTN327637:NTQ327637 ODJ327637:ODM327637 ONF327637:ONI327637 OXB327637:OXE327637 PGX327637:PHA327637 PQT327637:PQW327637 QAP327637:QAS327637 QKL327637:QKO327637 QUH327637:QUK327637 RED327637:REG327637 RNZ327637:ROC327637 RXV327637:RXY327637 SHR327637:SHU327637 SRN327637:SRQ327637 TBJ327637:TBM327637 TLF327637:TLI327637 TVB327637:TVE327637 UEX327637:UFA327637 UOT327637:UOW327637 UYP327637:UYS327637 VIL327637:VIO327637 VSH327637:VSK327637 WCD327637:WCG327637 WLZ327637:WMC327637 WVV327637:WVY327637 N393173:Q393173 JJ393173:JM393173 TF393173:TI393173 ADB393173:ADE393173 AMX393173:ANA393173 AWT393173:AWW393173 BGP393173:BGS393173 BQL393173:BQO393173 CAH393173:CAK393173 CKD393173:CKG393173 CTZ393173:CUC393173 DDV393173:DDY393173 DNR393173:DNU393173 DXN393173:DXQ393173 EHJ393173:EHM393173 ERF393173:ERI393173 FBB393173:FBE393173 FKX393173:FLA393173 FUT393173:FUW393173 GEP393173:GES393173 GOL393173:GOO393173 GYH393173:GYK393173 HID393173:HIG393173 HRZ393173:HSC393173 IBV393173:IBY393173 ILR393173:ILU393173 IVN393173:IVQ393173 JFJ393173:JFM393173 JPF393173:JPI393173 JZB393173:JZE393173 KIX393173:KJA393173 KST393173:KSW393173 LCP393173:LCS393173 LML393173:LMO393173 LWH393173:LWK393173 MGD393173:MGG393173 MPZ393173:MQC393173 MZV393173:MZY393173 NJR393173:NJU393173 NTN393173:NTQ393173 ODJ393173:ODM393173 ONF393173:ONI393173 OXB393173:OXE393173 PGX393173:PHA393173 PQT393173:PQW393173 QAP393173:QAS393173 QKL393173:QKO393173 QUH393173:QUK393173 RED393173:REG393173 RNZ393173:ROC393173 RXV393173:RXY393173 SHR393173:SHU393173 SRN393173:SRQ393173 TBJ393173:TBM393173 TLF393173:TLI393173 TVB393173:TVE393173 UEX393173:UFA393173 UOT393173:UOW393173 UYP393173:UYS393173 VIL393173:VIO393173 VSH393173:VSK393173 WCD393173:WCG393173 WLZ393173:WMC393173 WVV393173:WVY393173 N458709:Q458709 JJ458709:JM458709 TF458709:TI458709 ADB458709:ADE458709 AMX458709:ANA458709 AWT458709:AWW458709 BGP458709:BGS458709 BQL458709:BQO458709 CAH458709:CAK458709 CKD458709:CKG458709 CTZ458709:CUC458709 DDV458709:DDY458709 DNR458709:DNU458709 DXN458709:DXQ458709 EHJ458709:EHM458709 ERF458709:ERI458709 FBB458709:FBE458709 FKX458709:FLA458709 FUT458709:FUW458709 GEP458709:GES458709 GOL458709:GOO458709 GYH458709:GYK458709 HID458709:HIG458709 HRZ458709:HSC458709 IBV458709:IBY458709 ILR458709:ILU458709 IVN458709:IVQ458709 JFJ458709:JFM458709 JPF458709:JPI458709 JZB458709:JZE458709 KIX458709:KJA458709 KST458709:KSW458709 LCP458709:LCS458709 LML458709:LMO458709 LWH458709:LWK458709 MGD458709:MGG458709 MPZ458709:MQC458709 MZV458709:MZY458709 NJR458709:NJU458709 NTN458709:NTQ458709 ODJ458709:ODM458709 ONF458709:ONI458709 OXB458709:OXE458709 PGX458709:PHA458709 PQT458709:PQW458709 QAP458709:QAS458709 QKL458709:QKO458709 QUH458709:QUK458709 RED458709:REG458709 RNZ458709:ROC458709 RXV458709:RXY458709 SHR458709:SHU458709 SRN458709:SRQ458709 TBJ458709:TBM458709 TLF458709:TLI458709 TVB458709:TVE458709 UEX458709:UFA458709 UOT458709:UOW458709 UYP458709:UYS458709 VIL458709:VIO458709 VSH458709:VSK458709 WCD458709:WCG458709 WLZ458709:WMC458709 WVV458709:WVY458709 N524245:Q524245 JJ524245:JM524245 TF524245:TI524245 ADB524245:ADE524245 AMX524245:ANA524245 AWT524245:AWW524245 BGP524245:BGS524245 BQL524245:BQO524245 CAH524245:CAK524245 CKD524245:CKG524245 CTZ524245:CUC524245 DDV524245:DDY524245 DNR524245:DNU524245 DXN524245:DXQ524245 EHJ524245:EHM524245 ERF524245:ERI524245 FBB524245:FBE524245 FKX524245:FLA524245 FUT524245:FUW524245 GEP524245:GES524245 GOL524245:GOO524245 GYH524245:GYK524245 HID524245:HIG524245 HRZ524245:HSC524245 IBV524245:IBY524245 ILR524245:ILU524245 IVN524245:IVQ524245 JFJ524245:JFM524245 JPF524245:JPI524245 JZB524245:JZE524245 KIX524245:KJA524245 KST524245:KSW524245 LCP524245:LCS524245 LML524245:LMO524245 LWH524245:LWK524245 MGD524245:MGG524245 MPZ524245:MQC524245 MZV524245:MZY524245 NJR524245:NJU524245 NTN524245:NTQ524245 ODJ524245:ODM524245 ONF524245:ONI524245 OXB524245:OXE524245 PGX524245:PHA524245 PQT524245:PQW524245 QAP524245:QAS524245 QKL524245:QKO524245 QUH524245:QUK524245 RED524245:REG524245 RNZ524245:ROC524245 RXV524245:RXY524245 SHR524245:SHU524245 SRN524245:SRQ524245 TBJ524245:TBM524245 TLF524245:TLI524245 TVB524245:TVE524245 UEX524245:UFA524245 UOT524245:UOW524245 UYP524245:UYS524245 VIL524245:VIO524245 VSH524245:VSK524245 WCD524245:WCG524245 WLZ524245:WMC524245 WVV524245:WVY524245 N589781:Q589781 JJ589781:JM589781 TF589781:TI589781 ADB589781:ADE589781 AMX589781:ANA589781 AWT589781:AWW589781 BGP589781:BGS589781 BQL589781:BQO589781 CAH589781:CAK589781 CKD589781:CKG589781 CTZ589781:CUC589781 DDV589781:DDY589781 DNR589781:DNU589781 DXN589781:DXQ589781 EHJ589781:EHM589781 ERF589781:ERI589781 FBB589781:FBE589781 FKX589781:FLA589781 FUT589781:FUW589781 GEP589781:GES589781 GOL589781:GOO589781 GYH589781:GYK589781 HID589781:HIG589781 HRZ589781:HSC589781 IBV589781:IBY589781 ILR589781:ILU589781 IVN589781:IVQ589781 JFJ589781:JFM589781 JPF589781:JPI589781 JZB589781:JZE589781 KIX589781:KJA589781 KST589781:KSW589781 LCP589781:LCS589781 LML589781:LMO589781 LWH589781:LWK589781 MGD589781:MGG589781 MPZ589781:MQC589781 MZV589781:MZY589781 NJR589781:NJU589781 NTN589781:NTQ589781 ODJ589781:ODM589781 ONF589781:ONI589781 OXB589781:OXE589781 PGX589781:PHA589781 PQT589781:PQW589781 QAP589781:QAS589781 QKL589781:QKO589781 QUH589781:QUK589781 RED589781:REG589781 RNZ589781:ROC589781 RXV589781:RXY589781 SHR589781:SHU589781 SRN589781:SRQ589781 TBJ589781:TBM589781 TLF589781:TLI589781 TVB589781:TVE589781 UEX589781:UFA589781 UOT589781:UOW589781 UYP589781:UYS589781 VIL589781:VIO589781 VSH589781:VSK589781 WCD589781:WCG589781 WLZ589781:WMC589781 WVV589781:WVY589781 N655317:Q655317 JJ655317:JM655317 TF655317:TI655317 ADB655317:ADE655317 AMX655317:ANA655317 AWT655317:AWW655317 BGP655317:BGS655317 BQL655317:BQO655317 CAH655317:CAK655317 CKD655317:CKG655317 CTZ655317:CUC655317 DDV655317:DDY655317 DNR655317:DNU655317 DXN655317:DXQ655317 EHJ655317:EHM655317 ERF655317:ERI655317 FBB655317:FBE655317 FKX655317:FLA655317 FUT655317:FUW655317 GEP655317:GES655317 GOL655317:GOO655317 GYH655317:GYK655317 HID655317:HIG655317 HRZ655317:HSC655317 IBV655317:IBY655317 ILR655317:ILU655317 IVN655317:IVQ655317 JFJ655317:JFM655317 JPF655317:JPI655317 JZB655317:JZE655317 KIX655317:KJA655317 KST655317:KSW655317 LCP655317:LCS655317 LML655317:LMO655317 LWH655317:LWK655317 MGD655317:MGG655317 MPZ655317:MQC655317 MZV655317:MZY655317 NJR655317:NJU655317 NTN655317:NTQ655317 ODJ655317:ODM655317 ONF655317:ONI655317 OXB655317:OXE655317 PGX655317:PHA655317 PQT655317:PQW655317 QAP655317:QAS655317 QKL655317:QKO655317 QUH655317:QUK655317 RED655317:REG655317 RNZ655317:ROC655317 RXV655317:RXY655317 SHR655317:SHU655317 SRN655317:SRQ655317 TBJ655317:TBM655317 TLF655317:TLI655317 TVB655317:TVE655317 UEX655317:UFA655317 UOT655317:UOW655317 UYP655317:UYS655317 VIL655317:VIO655317 VSH655317:VSK655317 WCD655317:WCG655317 WLZ655317:WMC655317 WVV655317:WVY655317 N720853:Q720853 JJ720853:JM720853 TF720853:TI720853 ADB720853:ADE720853 AMX720853:ANA720853 AWT720853:AWW720853 BGP720853:BGS720853 BQL720853:BQO720853 CAH720853:CAK720853 CKD720853:CKG720853 CTZ720853:CUC720853 DDV720853:DDY720853 DNR720853:DNU720853 DXN720853:DXQ720853 EHJ720853:EHM720853 ERF720853:ERI720853 FBB720853:FBE720853 FKX720853:FLA720853 FUT720853:FUW720853 GEP720853:GES720853 GOL720853:GOO720853 GYH720853:GYK720853 HID720853:HIG720853 HRZ720853:HSC720853 IBV720853:IBY720853 ILR720853:ILU720853 IVN720853:IVQ720853 JFJ720853:JFM720853 JPF720853:JPI720853 JZB720853:JZE720853 KIX720853:KJA720853 KST720853:KSW720853 LCP720853:LCS720853 LML720853:LMO720853 LWH720853:LWK720853 MGD720853:MGG720853 MPZ720853:MQC720853 MZV720853:MZY720853 NJR720853:NJU720853 NTN720853:NTQ720853 ODJ720853:ODM720853 ONF720853:ONI720853 OXB720853:OXE720853 PGX720853:PHA720853 PQT720853:PQW720853 QAP720853:QAS720853 QKL720853:QKO720853 QUH720853:QUK720853 RED720853:REG720853 RNZ720853:ROC720853 RXV720853:RXY720853 SHR720853:SHU720853 SRN720853:SRQ720853 TBJ720853:TBM720853 TLF720853:TLI720853 TVB720853:TVE720853 UEX720853:UFA720853 UOT720853:UOW720853 UYP720853:UYS720853 VIL720853:VIO720853 VSH720853:VSK720853 WCD720853:WCG720853 WLZ720853:WMC720853 WVV720853:WVY720853 N786389:Q786389 JJ786389:JM786389 TF786389:TI786389 ADB786389:ADE786389 AMX786389:ANA786389 AWT786389:AWW786389 BGP786389:BGS786389 BQL786389:BQO786389 CAH786389:CAK786389 CKD786389:CKG786389 CTZ786389:CUC786389 DDV786389:DDY786389 DNR786389:DNU786389 DXN786389:DXQ786389 EHJ786389:EHM786389 ERF786389:ERI786389 FBB786389:FBE786389 FKX786389:FLA786389 FUT786389:FUW786389 GEP786389:GES786389 GOL786389:GOO786389 GYH786389:GYK786389 HID786389:HIG786389 HRZ786389:HSC786389 IBV786389:IBY786389 ILR786389:ILU786389 IVN786389:IVQ786389 JFJ786389:JFM786389 JPF786389:JPI786389 JZB786389:JZE786389 KIX786389:KJA786389 KST786389:KSW786389 LCP786389:LCS786389 LML786389:LMO786389 LWH786389:LWK786389 MGD786389:MGG786389 MPZ786389:MQC786389 MZV786389:MZY786389 NJR786389:NJU786389 NTN786389:NTQ786389 ODJ786389:ODM786389 ONF786389:ONI786389 OXB786389:OXE786389 PGX786389:PHA786389 PQT786389:PQW786389 QAP786389:QAS786389 QKL786389:QKO786389 QUH786389:QUK786389 RED786389:REG786389 RNZ786389:ROC786389 RXV786389:RXY786389 SHR786389:SHU786389 SRN786389:SRQ786389 TBJ786389:TBM786389 TLF786389:TLI786389 TVB786389:TVE786389 UEX786389:UFA786389 UOT786389:UOW786389 UYP786389:UYS786389 VIL786389:VIO786389 VSH786389:VSK786389 WCD786389:WCG786389 WLZ786389:WMC786389 WVV786389:WVY786389 N851925:Q851925 JJ851925:JM851925 TF851925:TI851925 ADB851925:ADE851925 AMX851925:ANA851925 AWT851925:AWW851925 BGP851925:BGS851925 BQL851925:BQO851925 CAH851925:CAK851925 CKD851925:CKG851925 CTZ851925:CUC851925 DDV851925:DDY851925 DNR851925:DNU851925 DXN851925:DXQ851925 EHJ851925:EHM851925 ERF851925:ERI851925 FBB851925:FBE851925 FKX851925:FLA851925 FUT851925:FUW851925 GEP851925:GES851925 GOL851925:GOO851925 GYH851925:GYK851925 HID851925:HIG851925 HRZ851925:HSC851925 IBV851925:IBY851925 ILR851925:ILU851925 IVN851925:IVQ851925 JFJ851925:JFM851925 JPF851925:JPI851925 JZB851925:JZE851925 KIX851925:KJA851925 KST851925:KSW851925 LCP851925:LCS851925 LML851925:LMO851925 LWH851925:LWK851925 MGD851925:MGG851925 MPZ851925:MQC851925 MZV851925:MZY851925 NJR851925:NJU851925 NTN851925:NTQ851925 ODJ851925:ODM851925 ONF851925:ONI851925 OXB851925:OXE851925 PGX851925:PHA851925 PQT851925:PQW851925 QAP851925:QAS851925 QKL851925:QKO851925 QUH851925:QUK851925 RED851925:REG851925 RNZ851925:ROC851925 RXV851925:RXY851925 SHR851925:SHU851925 SRN851925:SRQ851925 TBJ851925:TBM851925 TLF851925:TLI851925 TVB851925:TVE851925 UEX851925:UFA851925 UOT851925:UOW851925 UYP851925:UYS851925 VIL851925:VIO851925 VSH851925:VSK851925 WCD851925:WCG851925 WLZ851925:WMC851925 WVV851925:WVY851925 N917461:Q917461 JJ917461:JM917461 TF917461:TI917461 ADB917461:ADE917461 AMX917461:ANA917461 AWT917461:AWW917461 BGP917461:BGS917461 BQL917461:BQO917461 CAH917461:CAK917461 CKD917461:CKG917461 CTZ917461:CUC917461 DDV917461:DDY917461 DNR917461:DNU917461 DXN917461:DXQ917461 EHJ917461:EHM917461 ERF917461:ERI917461 FBB917461:FBE917461 FKX917461:FLA917461 FUT917461:FUW917461 GEP917461:GES917461 GOL917461:GOO917461 GYH917461:GYK917461 HID917461:HIG917461 HRZ917461:HSC917461 IBV917461:IBY917461 ILR917461:ILU917461 IVN917461:IVQ917461 JFJ917461:JFM917461 JPF917461:JPI917461 JZB917461:JZE917461 KIX917461:KJA917461 KST917461:KSW917461 LCP917461:LCS917461 LML917461:LMO917461 LWH917461:LWK917461 MGD917461:MGG917461 MPZ917461:MQC917461 MZV917461:MZY917461 NJR917461:NJU917461 NTN917461:NTQ917461 ODJ917461:ODM917461 ONF917461:ONI917461 OXB917461:OXE917461 PGX917461:PHA917461 PQT917461:PQW917461 QAP917461:QAS917461 QKL917461:QKO917461 QUH917461:QUK917461 RED917461:REG917461 RNZ917461:ROC917461 RXV917461:RXY917461 SHR917461:SHU917461 SRN917461:SRQ917461 TBJ917461:TBM917461 TLF917461:TLI917461 TVB917461:TVE917461 UEX917461:UFA917461 UOT917461:UOW917461 UYP917461:UYS917461 VIL917461:VIO917461 VSH917461:VSK917461 WCD917461:WCG917461 WLZ917461:WMC917461 WVV917461:WVY917461 N982997:Q982997 JJ982997:JM982997 TF982997:TI982997 ADB982997:ADE982997 AMX982997:ANA982997 AWT982997:AWW982997 BGP982997:BGS982997 BQL982997:BQO982997 CAH982997:CAK982997 CKD982997:CKG982997 CTZ982997:CUC982997 DDV982997:DDY982997 DNR982997:DNU982997 DXN982997:DXQ982997 EHJ982997:EHM982997 ERF982997:ERI982997 FBB982997:FBE982997 FKX982997:FLA982997 FUT982997:FUW982997 GEP982997:GES982997 GOL982997:GOO982997 GYH982997:GYK982997 HID982997:HIG982997 HRZ982997:HSC982997 IBV982997:IBY982997 ILR982997:ILU982997 IVN982997:IVQ982997 JFJ982997:JFM982997 JPF982997:JPI982997 JZB982997:JZE982997 KIX982997:KJA982997 KST982997:KSW982997 LCP982997:LCS982997 LML982997:LMO982997 LWH982997:LWK982997 MGD982997:MGG982997 MPZ982997:MQC982997 MZV982997:MZY982997 NJR982997:NJU982997 NTN982997:NTQ982997 ODJ982997:ODM982997 ONF982997:ONI982997 OXB982997:OXE982997 PGX982997:PHA982997 PQT982997:PQW982997 QAP982997:QAS982997 QKL982997:QKO982997 QUH982997:QUK982997 RED982997:REG982997 RNZ982997:ROC982997 RXV982997:RXY982997 SHR982997:SHU982997 SRN982997:SRQ982997 TBJ982997:TBM982997 TLF982997:TLI982997 TVB982997:TVE982997 UEX982997:UFA982997 UOT982997:UOW982997 UYP982997:UYS982997 VIL982997:VIO982997 VSH982997:VSK982997 WCD982997:WCG982997 WLZ982997:WMC982997 WVV982997:WVY982997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568:Q65568 JJ65568:JM65568 TF65568:TI65568 ADB65568:ADE65568 AMX65568:ANA65568 AWT65568:AWW65568 BGP65568:BGS65568 BQL65568:BQO65568 CAH65568:CAK65568 CKD65568:CKG65568 CTZ65568:CUC65568 DDV65568:DDY65568 DNR65568:DNU65568 DXN65568:DXQ65568 EHJ65568:EHM65568 ERF65568:ERI65568 FBB65568:FBE65568 FKX65568:FLA65568 FUT65568:FUW65568 GEP65568:GES65568 GOL65568:GOO65568 GYH65568:GYK65568 HID65568:HIG65568 HRZ65568:HSC65568 IBV65568:IBY65568 ILR65568:ILU65568 IVN65568:IVQ65568 JFJ65568:JFM65568 JPF65568:JPI65568 JZB65568:JZE65568 KIX65568:KJA65568 KST65568:KSW65568 LCP65568:LCS65568 LML65568:LMO65568 LWH65568:LWK65568 MGD65568:MGG65568 MPZ65568:MQC65568 MZV65568:MZY65568 NJR65568:NJU65568 NTN65568:NTQ65568 ODJ65568:ODM65568 ONF65568:ONI65568 OXB65568:OXE65568 PGX65568:PHA65568 PQT65568:PQW65568 QAP65568:QAS65568 QKL65568:QKO65568 QUH65568:QUK65568 RED65568:REG65568 RNZ65568:ROC65568 RXV65568:RXY65568 SHR65568:SHU65568 SRN65568:SRQ65568 TBJ65568:TBM65568 TLF65568:TLI65568 TVB65568:TVE65568 UEX65568:UFA65568 UOT65568:UOW65568 UYP65568:UYS65568 VIL65568:VIO65568 VSH65568:VSK65568 WCD65568:WCG65568 WLZ65568:WMC65568 WVV65568:WVY65568 N131104:Q131104 JJ131104:JM131104 TF131104:TI131104 ADB131104:ADE131104 AMX131104:ANA131104 AWT131104:AWW131104 BGP131104:BGS131104 BQL131104:BQO131104 CAH131104:CAK131104 CKD131104:CKG131104 CTZ131104:CUC131104 DDV131104:DDY131104 DNR131104:DNU131104 DXN131104:DXQ131104 EHJ131104:EHM131104 ERF131104:ERI131104 FBB131104:FBE131104 FKX131104:FLA131104 FUT131104:FUW131104 GEP131104:GES131104 GOL131104:GOO131104 GYH131104:GYK131104 HID131104:HIG131104 HRZ131104:HSC131104 IBV131104:IBY131104 ILR131104:ILU131104 IVN131104:IVQ131104 JFJ131104:JFM131104 JPF131104:JPI131104 JZB131104:JZE131104 KIX131104:KJA131104 KST131104:KSW131104 LCP131104:LCS131104 LML131104:LMO131104 LWH131104:LWK131104 MGD131104:MGG131104 MPZ131104:MQC131104 MZV131104:MZY131104 NJR131104:NJU131104 NTN131104:NTQ131104 ODJ131104:ODM131104 ONF131104:ONI131104 OXB131104:OXE131104 PGX131104:PHA131104 PQT131104:PQW131104 QAP131104:QAS131104 QKL131104:QKO131104 QUH131104:QUK131104 RED131104:REG131104 RNZ131104:ROC131104 RXV131104:RXY131104 SHR131104:SHU131104 SRN131104:SRQ131104 TBJ131104:TBM131104 TLF131104:TLI131104 TVB131104:TVE131104 UEX131104:UFA131104 UOT131104:UOW131104 UYP131104:UYS131104 VIL131104:VIO131104 VSH131104:VSK131104 WCD131104:WCG131104 WLZ131104:WMC131104 WVV131104:WVY131104 N196640:Q196640 JJ196640:JM196640 TF196640:TI196640 ADB196640:ADE196640 AMX196640:ANA196640 AWT196640:AWW196640 BGP196640:BGS196640 BQL196640:BQO196640 CAH196640:CAK196640 CKD196640:CKG196640 CTZ196640:CUC196640 DDV196640:DDY196640 DNR196640:DNU196640 DXN196640:DXQ196640 EHJ196640:EHM196640 ERF196640:ERI196640 FBB196640:FBE196640 FKX196640:FLA196640 FUT196640:FUW196640 GEP196640:GES196640 GOL196640:GOO196640 GYH196640:GYK196640 HID196640:HIG196640 HRZ196640:HSC196640 IBV196640:IBY196640 ILR196640:ILU196640 IVN196640:IVQ196640 JFJ196640:JFM196640 JPF196640:JPI196640 JZB196640:JZE196640 KIX196640:KJA196640 KST196640:KSW196640 LCP196640:LCS196640 LML196640:LMO196640 LWH196640:LWK196640 MGD196640:MGG196640 MPZ196640:MQC196640 MZV196640:MZY196640 NJR196640:NJU196640 NTN196640:NTQ196640 ODJ196640:ODM196640 ONF196640:ONI196640 OXB196640:OXE196640 PGX196640:PHA196640 PQT196640:PQW196640 QAP196640:QAS196640 QKL196640:QKO196640 QUH196640:QUK196640 RED196640:REG196640 RNZ196640:ROC196640 RXV196640:RXY196640 SHR196640:SHU196640 SRN196640:SRQ196640 TBJ196640:TBM196640 TLF196640:TLI196640 TVB196640:TVE196640 UEX196640:UFA196640 UOT196640:UOW196640 UYP196640:UYS196640 VIL196640:VIO196640 VSH196640:VSK196640 WCD196640:WCG196640 WLZ196640:WMC196640 WVV196640:WVY196640 N262176:Q262176 JJ262176:JM262176 TF262176:TI262176 ADB262176:ADE262176 AMX262176:ANA262176 AWT262176:AWW262176 BGP262176:BGS262176 BQL262176:BQO262176 CAH262176:CAK262176 CKD262176:CKG262176 CTZ262176:CUC262176 DDV262176:DDY262176 DNR262176:DNU262176 DXN262176:DXQ262176 EHJ262176:EHM262176 ERF262176:ERI262176 FBB262176:FBE262176 FKX262176:FLA262176 FUT262176:FUW262176 GEP262176:GES262176 GOL262176:GOO262176 GYH262176:GYK262176 HID262176:HIG262176 HRZ262176:HSC262176 IBV262176:IBY262176 ILR262176:ILU262176 IVN262176:IVQ262176 JFJ262176:JFM262176 JPF262176:JPI262176 JZB262176:JZE262176 KIX262176:KJA262176 KST262176:KSW262176 LCP262176:LCS262176 LML262176:LMO262176 LWH262176:LWK262176 MGD262176:MGG262176 MPZ262176:MQC262176 MZV262176:MZY262176 NJR262176:NJU262176 NTN262176:NTQ262176 ODJ262176:ODM262176 ONF262176:ONI262176 OXB262176:OXE262176 PGX262176:PHA262176 PQT262176:PQW262176 QAP262176:QAS262176 QKL262176:QKO262176 QUH262176:QUK262176 RED262176:REG262176 RNZ262176:ROC262176 RXV262176:RXY262176 SHR262176:SHU262176 SRN262176:SRQ262176 TBJ262176:TBM262176 TLF262176:TLI262176 TVB262176:TVE262176 UEX262176:UFA262176 UOT262176:UOW262176 UYP262176:UYS262176 VIL262176:VIO262176 VSH262176:VSK262176 WCD262176:WCG262176 WLZ262176:WMC262176 WVV262176:WVY262176 N327712:Q327712 JJ327712:JM327712 TF327712:TI327712 ADB327712:ADE327712 AMX327712:ANA327712 AWT327712:AWW327712 BGP327712:BGS327712 BQL327712:BQO327712 CAH327712:CAK327712 CKD327712:CKG327712 CTZ327712:CUC327712 DDV327712:DDY327712 DNR327712:DNU327712 DXN327712:DXQ327712 EHJ327712:EHM327712 ERF327712:ERI327712 FBB327712:FBE327712 FKX327712:FLA327712 FUT327712:FUW327712 GEP327712:GES327712 GOL327712:GOO327712 GYH327712:GYK327712 HID327712:HIG327712 HRZ327712:HSC327712 IBV327712:IBY327712 ILR327712:ILU327712 IVN327712:IVQ327712 JFJ327712:JFM327712 JPF327712:JPI327712 JZB327712:JZE327712 KIX327712:KJA327712 KST327712:KSW327712 LCP327712:LCS327712 LML327712:LMO327712 LWH327712:LWK327712 MGD327712:MGG327712 MPZ327712:MQC327712 MZV327712:MZY327712 NJR327712:NJU327712 NTN327712:NTQ327712 ODJ327712:ODM327712 ONF327712:ONI327712 OXB327712:OXE327712 PGX327712:PHA327712 PQT327712:PQW327712 QAP327712:QAS327712 QKL327712:QKO327712 QUH327712:QUK327712 RED327712:REG327712 RNZ327712:ROC327712 RXV327712:RXY327712 SHR327712:SHU327712 SRN327712:SRQ327712 TBJ327712:TBM327712 TLF327712:TLI327712 TVB327712:TVE327712 UEX327712:UFA327712 UOT327712:UOW327712 UYP327712:UYS327712 VIL327712:VIO327712 VSH327712:VSK327712 WCD327712:WCG327712 WLZ327712:WMC327712 WVV327712:WVY327712 N393248:Q393248 JJ393248:JM393248 TF393248:TI393248 ADB393248:ADE393248 AMX393248:ANA393248 AWT393248:AWW393248 BGP393248:BGS393248 BQL393248:BQO393248 CAH393248:CAK393248 CKD393248:CKG393248 CTZ393248:CUC393248 DDV393248:DDY393248 DNR393248:DNU393248 DXN393248:DXQ393248 EHJ393248:EHM393248 ERF393248:ERI393248 FBB393248:FBE393248 FKX393248:FLA393248 FUT393248:FUW393248 GEP393248:GES393248 GOL393248:GOO393248 GYH393248:GYK393248 HID393248:HIG393248 HRZ393248:HSC393248 IBV393248:IBY393248 ILR393248:ILU393248 IVN393248:IVQ393248 JFJ393248:JFM393248 JPF393248:JPI393248 JZB393248:JZE393248 KIX393248:KJA393248 KST393248:KSW393248 LCP393248:LCS393248 LML393248:LMO393248 LWH393248:LWK393248 MGD393248:MGG393248 MPZ393248:MQC393248 MZV393248:MZY393248 NJR393248:NJU393248 NTN393248:NTQ393248 ODJ393248:ODM393248 ONF393248:ONI393248 OXB393248:OXE393248 PGX393248:PHA393248 PQT393248:PQW393248 QAP393248:QAS393248 QKL393248:QKO393248 QUH393248:QUK393248 RED393248:REG393248 RNZ393248:ROC393248 RXV393248:RXY393248 SHR393248:SHU393248 SRN393248:SRQ393248 TBJ393248:TBM393248 TLF393248:TLI393248 TVB393248:TVE393248 UEX393248:UFA393248 UOT393248:UOW393248 UYP393248:UYS393248 VIL393248:VIO393248 VSH393248:VSK393248 WCD393248:WCG393248 WLZ393248:WMC393248 WVV393248:WVY393248 N458784:Q458784 JJ458784:JM458784 TF458784:TI458784 ADB458784:ADE458784 AMX458784:ANA458784 AWT458784:AWW458784 BGP458784:BGS458784 BQL458784:BQO458784 CAH458784:CAK458784 CKD458784:CKG458784 CTZ458784:CUC458784 DDV458784:DDY458784 DNR458784:DNU458784 DXN458784:DXQ458784 EHJ458784:EHM458784 ERF458784:ERI458784 FBB458784:FBE458784 FKX458784:FLA458784 FUT458784:FUW458784 GEP458784:GES458784 GOL458784:GOO458784 GYH458784:GYK458784 HID458784:HIG458784 HRZ458784:HSC458784 IBV458784:IBY458784 ILR458784:ILU458784 IVN458784:IVQ458784 JFJ458784:JFM458784 JPF458784:JPI458784 JZB458784:JZE458784 KIX458784:KJA458784 KST458784:KSW458784 LCP458784:LCS458784 LML458784:LMO458784 LWH458784:LWK458784 MGD458784:MGG458784 MPZ458784:MQC458784 MZV458784:MZY458784 NJR458784:NJU458784 NTN458784:NTQ458784 ODJ458784:ODM458784 ONF458784:ONI458784 OXB458784:OXE458784 PGX458784:PHA458784 PQT458784:PQW458784 QAP458784:QAS458784 QKL458784:QKO458784 QUH458784:QUK458784 RED458784:REG458784 RNZ458784:ROC458784 RXV458784:RXY458784 SHR458784:SHU458784 SRN458784:SRQ458784 TBJ458784:TBM458784 TLF458784:TLI458784 TVB458784:TVE458784 UEX458784:UFA458784 UOT458784:UOW458784 UYP458784:UYS458784 VIL458784:VIO458784 VSH458784:VSK458784 WCD458784:WCG458784 WLZ458784:WMC458784 WVV458784:WVY458784 N524320:Q524320 JJ524320:JM524320 TF524320:TI524320 ADB524320:ADE524320 AMX524320:ANA524320 AWT524320:AWW524320 BGP524320:BGS524320 BQL524320:BQO524320 CAH524320:CAK524320 CKD524320:CKG524320 CTZ524320:CUC524320 DDV524320:DDY524320 DNR524320:DNU524320 DXN524320:DXQ524320 EHJ524320:EHM524320 ERF524320:ERI524320 FBB524320:FBE524320 FKX524320:FLA524320 FUT524320:FUW524320 GEP524320:GES524320 GOL524320:GOO524320 GYH524320:GYK524320 HID524320:HIG524320 HRZ524320:HSC524320 IBV524320:IBY524320 ILR524320:ILU524320 IVN524320:IVQ524320 JFJ524320:JFM524320 JPF524320:JPI524320 JZB524320:JZE524320 KIX524320:KJA524320 KST524320:KSW524320 LCP524320:LCS524320 LML524320:LMO524320 LWH524320:LWK524320 MGD524320:MGG524320 MPZ524320:MQC524320 MZV524320:MZY524320 NJR524320:NJU524320 NTN524320:NTQ524320 ODJ524320:ODM524320 ONF524320:ONI524320 OXB524320:OXE524320 PGX524320:PHA524320 PQT524320:PQW524320 QAP524320:QAS524320 QKL524320:QKO524320 QUH524320:QUK524320 RED524320:REG524320 RNZ524320:ROC524320 RXV524320:RXY524320 SHR524320:SHU524320 SRN524320:SRQ524320 TBJ524320:TBM524320 TLF524320:TLI524320 TVB524320:TVE524320 UEX524320:UFA524320 UOT524320:UOW524320 UYP524320:UYS524320 VIL524320:VIO524320 VSH524320:VSK524320 WCD524320:WCG524320 WLZ524320:WMC524320 WVV524320:WVY524320 N589856:Q589856 JJ589856:JM589856 TF589856:TI589856 ADB589856:ADE589856 AMX589856:ANA589856 AWT589856:AWW589856 BGP589856:BGS589856 BQL589856:BQO589856 CAH589856:CAK589856 CKD589856:CKG589856 CTZ589856:CUC589856 DDV589856:DDY589856 DNR589856:DNU589856 DXN589856:DXQ589856 EHJ589856:EHM589856 ERF589856:ERI589856 FBB589856:FBE589856 FKX589856:FLA589856 FUT589856:FUW589856 GEP589856:GES589856 GOL589856:GOO589856 GYH589856:GYK589856 HID589856:HIG589856 HRZ589856:HSC589856 IBV589856:IBY589856 ILR589856:ILU589856 IVN589856:IVQ589856 JFJ589856:JFM589856 JPF589856:JPI589856 JZB589856:JZE589856 KIX589856:KJA589856 KST589856:KSW589856 LCP589856:LCS589856 LML589856:LMO589856 LWH589856:LWK589856 MGD589856:MGG589856 MPZ589856:MQC589856 MZV589856:MZY589856 NJR589856:NJU589856 NTN589856:NTQ589856 ODJ589856:ODM589856 ONF589856:ONI589856 OXB589856:OXE589856 PGX589856:PHA589856 PQT589856:PQW589856 QAP589856:QAS589856 QKL589856:QKO589856 QUH589856:QUK589856 RED589856:REG589856 RNZ589856:ROC589856 RXV589856:RXY589856 SHR589856:SHU589856 SRN589856:SRQ589856 TBJ589856:TBM589856 TLF589856:TLI589856 TVB589856:TVE589856 UEX589856:UFA589856 UOT589856:UOW589856 UYP589856:UYS589856 VIL589856:VIO589856 VSH589856:VSK589856 WCD589856:WCG589856 WLZ589856:WMC589856 WVV589856:WVY589856 N655392:Q655392 JJ655392:JM655392 TF655392:TI655392 ADB655392:ADE655392 AMX655392:ANA655392 AWT655392:AWW655392 BGP655392:BGS655392 BQL655392:BQO655392 CAH655392:CAK655392 CKD655392:CKG655392 CTZ655392:CUC655392 DDV655392:DDY655392 DNR655392:DNU655392 DXN655392:DXQ655392 EHJ655392:EHM655392 ERF655392:ERI655392 FBB655392:FBE655392 FKX655392:FLA655392 FUT655392:FUW655392 GEP655392:GES655392 GOL655392:GOO655392 GYH655392:GYK655392 HID655392:HIG655392 HRZ655392:HSC655392 IBV655392:IBY655392 ILR655392:ILU655392 IVN655392:IVQ655392 JFJ655392:JFM655392 JPF655392:JPI655392 JZB655392:JZE655392 KIX655392:KJA655392 KST655392:KSW655392 LCP655392:LCS655392 LML655392:LMO655392 LWH655392:LWK655392 MGD655392:MGG655392 MPZ655392:MQC655392 MZV655392:MZY655392 NJR655392:NJU655392 NTN655392:NTQ655392 ODJ655392:ODM655392 ONF655392:ONI655392 OXB655392:OXE655392 PGX655392:PHA655392 PQT655392:PQW655392 QAP655392:QAS655392 QKL655392:QKO655392 QUH655392:QUK655392 RED655392:REG655392 RNZ655392:ROC655392 RXV655392:RXY655392 SHR655392:SHU655392 SRN655392:SRQ655392 TBJ655392:TBM655392 TLF655392:TLI655392 TVB655392:TVE655392 UEX655392:UFA655392 UOT655392:UOW655392 UYP655392:UYS655392 VIL655392:VIO655392 VSH655392:VSK655392 WCD655392:WCG655392 WLZ655392:WMC655392 WVV655392:WVY655392 N720928:Q720928 JJ720928:JM720928 TF720928:TI720928 ADB720928:ADE720928 AMX720928:ANA720928 AWT720928:AWW720928 BGP720928:BGS720928 BQL720928:BQO720928 CAH720928:CAK720928 CKD720928:CKG720928 CTZ720928:CUC720928 DDV720928:DDY720928 DNR720928:DNU720928 DXN720928:DXQ720928 EHJ720928:EHM720928 ERF720928:ERI720928 FBB720928:FBE720928 FKX720928:FLA720928 FUT720928:FUW720928 GEP720928:GES720928 GOL720928:GOO720928 GYH720928:GYK720928 HID720928:HIG720928 HRZ720928:HSC720928 IBV720928:IBY720928 ILR720928:ILU720928 IVN720928:IVQ720928 JFJ720928:JFM720928 JPF720928:JPI720928 JZB720928:JZE720928 KIX720928:KJA720928 KST720928:KSW720928 LCP720928:LCS720928 LML720928:LMO720928 LWH720928:LWK720928 MGD720928:MGG720928 MPZ720928:MQC720928 MZV720928:MZY720928 NJR720928:NJU720928 NTN720928:NTQ720928 ODJ720928:ODM720928 ONF720928:ONI720928 OXB720928:OXE720928 PGX720928:PHA720928 PQT720928:PQW720928 QAP720928:QAS720928 QKL720928:QKO720928 QUH720928:QUK720928 RED720928:REG720928 RNZ720928:ROC720928 RXV720928:RXY720928 SHR720928:SHU720928 SRN720928:SRQ720928 TBJ720928:TBM720928 TLF720928:TLI720928 TVB720928:TVE720928 UEX720928:UFA720928 UOT720928:UOW720928 UYP720928:UYS720928 VIL720928:VIO720928 VSH720928:VSK720928 WCD720928:WCG720928 WLZ720928:WMC720928 WVV720928:WVY720928 N786464:Q786464 JJ786464:JM786464 TF786464:TI786464 ADB786464:ADE786464 AMX786464:ANA786464 AWT786464:AWW786464 BGP786464:BGS786464 BQL786464:BQO786464 CAH786464:CAK786464 CKD786464:CKG786464 CTZ786464:CUC786464 DDV786464:DDY786464 DNR786464:DNU786464 DXN786464:DXQ786464 EHJ786464:EHM786464 ERF786464:ERI786464 FBB786464:FBE786464 FKX786464:FLA786464 FUT786464:FUW786464 GEP786464:GES786464 GOL786464:GOO786464 GYH786464:GYK786464 HID786464:HIG786464 HRZ786464:HSC786464 IBV786464:IBY786464 ILR786464:ILU786464 IVN786464:IVQ786464 JFJ786464:JFM786464 JPF786464:JPI786464 JZB786464:JZE786464 KIX786464:KJA786464 KST786464:KSW786464 LCP786464:LCS786464 LML786464:LMO786464 LWH786464:LWK786464 MGD786464:MGG786464 MPZ786464:MQC786464 MZV786464:MZY786464 NJR786464:NJU786464 NTN786464:NTQ786464 ODJ786464:ODM786464 ONF786464:ONI786464 OXB786464:OXE786464 PGX786464:PHA786464 PQT786464:PQW786464 QAP786464:QAS786464 QKL786464:QKO786464 QUH786464:QUK786464 RED786464:REG786464 RNZ786464:ROC786464 RXV786464:RXY786464 SHR786464:SHU786464 SRN786464:SRQ786464 TBJ786464:TBM786464 TLF786464:TLI786464 TVB786464:TVE786464 UEX786464:UFA786464 UOT786464:UOW786464 UYP786464:UYS786464 VIL786464:VIO786464 VSH786464:VSK786464 WCD786464:WCG786464 WLZ786464:WMC786464 WVV786464:WVY786464 N852000:Q852000 JJ852000:JM852000 TF852000:TI852000 ADB852000:ADE852000 AMX852000:ANA852000 AWT852000:AWW852000 BGP852000:BGS852000 BQL852000:BQO852000 CAH852000:CAK852000 CKD852000:CKG852000 CTZ852000:CUC852000 DDV852000:DDY852000 DNR852000:DNU852000 DXN852000:DXQ852000 EHJ852000:EHM852000 ERF852000:ERI852000 FBB852000:FBE852000 FKX852000:FLA852000 FUT852000:FUW852000 GEP852000:GES852000 GOL852000:GOO852000 GYH852000:GYK852000 HID852000:HIG852000 HRZ852000:HSC852000 IBV852000:IBY852000 ILR852000:ILU852000 IVN852000:IVQ852000 JFJ852000:JFM852000 JPF852000:JPI852000 JZB852000:JZE852000 KIX852000:KJA852000 KST852000:KSW852000 LCP852000:LCS852000 LML852000:LMO852000 LWH852000:LWK852000 MGD852000:MGG852000 MPZ852000:MQC852000 MZV852000:MZY852000 NJR852000:NJU852000 NTN852000:NTQ852000 ODJ852000:ODM852000 ONF852000:ONI852000 OXB852000:OXE852000 PGX852000:PHA852000 PQT852000:PQW852000 QAP852000:QAS852000 QKL852000:QKO852000 QUH852000:QUK852000 RED852000:REG852000 RNZ852000:ROC852000 RXV852000:RXY852000 SHR852000:SHU852000 SRN852000:SRQ852000 TBJ852000:TBM852000 TLF852000:TLI852000 TVB852000:TVE852000 UEX852000:UFA852000 UOT852000:UOW852000 UYP852000:UYS852000 VIL852000:VIO852000 VSH852000:VSK852000 WCD852000:WCG852000 WLZ852000:WMC852000 WVV852000:WVY852000 N917536:Q917536 JJ917536:JM917536 TF917536:TI917536 ADB917536:ADE917536 AMX917536:ANA917536 AWT917536:AWW917536 BGP917536:BGS917536 BQL917536:BQO917536 CAH917536:CAK917536 CKD917536:CKG917536 CTZ917536:CUC917536 DDV917536:DDY917536 DNR917536:DNU917536 DXN917536:DXQ917536 EHJ917536:EHM917536 ERF917536:ERI917536 FBB917536:FBE917536 FKX917536:FLA917536 FUT917536:FUW917536 GEP917536:GES917536 GOL917536:GOO917536 GYH917536:GYK917536 HID917536:HIG917536 HRZ917536:HSC917536 IBV917536:IBY917536 ILR917536:ILU917536 IVN917536:IVQ917536 JFJ917536:JFM917536 JPF917536:JPI917536 JZB917536:JZE917536 KIX917536:KJA917536 KST917536:KSW917536 LCP917536:LCS917536 LML917536:LMO917536 LWH917536:LWK917536 MGD917536:MGG917536 MPZ917536:MQC917536 MZV917536:MZY917536 NJR917536:NJU917536 NTN917536:NTQ917536 ODJ917536:ODM917536 ONF917536:ONI917536 OXB917536:OXE917536 PGX917536:PHA917536 PQT917536:PQW917536 QAP917536:QAS917536 QKL917536:QKO917536 QUH917536:QUK917536 RED917536:REG917536 RNZ917536:ROC917536 RXV917536:RXY917536 SHR917536:SHU917536 SRN917536:SRQ917536 TBJ917536:TBM917536 TLF917536:TLI917536 TVB917536:TVE917536 UEX917536:UFA917536 UOT917536:UOW917536 UYP917536:UYS917536 VIL917536:VIO917536 VSH917536:VSK917536 WCD917536:WCG917536 WLZ917536:WMC917536 WVV917536:WVY917536 N983072:Q983072 JJ983072:JM983072 TF983072:TI983072 ADB983072:ADE983072 AMX983072:ANA983072 AWT983072:AWW983072 BGP983072:BGS983072 BQL983072:BQO983072 CAH983072:CAK983072 CKD983072:CKG983072 CTZ983072:CUC983072 DDV983072:DDY983072 DNR983072:DNU983072 DXN983072:DXQ983072 EHJ983072:EHM983072 ERF983072:ERI983072 FBB983072:FBE983072 FKX983072:FLA983072 FUT983072:FUW983072 GEP983072:GES983072 GOL983072:GOO983072 GYH983072:GYK983072 HID983072:HIG983072 HRZ983072:HSC983072 IBV983072:IBY983072 ILR983072:ILU983072 IVN983072:IVQ983072 JFJ983072:JFM983072 JPF983072:JPI983072 JZB983072:JZE983072 KIX983072:KJA983072 KST983072:KSW983072 LCP983072:LCS983072 LML983072:LMO983072 LWH983072:LWK983072 MGD983072:MGG983072 MPZ983072:MQC983072 MZV983072:MZY983072 NJR983072:NJU983072 NTN983072:NTQ983072 ODJ983072:ODM983072 ONF983072:ONI983072 OXB983072:OXE983072 PGX983072:PHA983072 PQT983072:PQW983072 QAP983072:QAS983072 QKL983072:QKO983072 QUH983072:QUK983072 RED983072:REG983072 RNZ983072:ROC983072 RXV983072:RXY983072 SHR983072:SHU983072 SRN983072:SRQ983072 TBJ983072:TBM983072 TLF983072:TLI983072 TVB983072:TVE983072 UEX983072:UFA983072 UOT983072:UOW983072 UYP983072:UYS983072 VIL983072:VIO983072 VSH983072:VSK983072 WCD983072:WCG983072 WLZ983072:WMC983072 WVV983072:WVY983072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65527:Q65527 JJ65527:JM65527 TF65527:TI65527 ADB65527:ADE65527 AMX65527:ANA65527 AWT65527:AWW65527 BGP65527:BGS65527 BQL65527:BQO65527 CAH65527:CAK65527 CKD65527:CKG65527 CTZ65527:CUC65527 DDV65527:DDY65527 DNR65527:DNU65527 DXN65527:DXQ65527 EHJ65527:EHM65527 ERF65527:ERI65527 FBB65527:FBE65527 FKX65527:FLA65527 FUT65527:FUW65527 GEP65527:GES65527 GOL65527:GOO65527 GYH65527:GYK65527 HID65527:HIG65527 HRZ65527:HSC65527 IBV65527:IBY65527 ILR65527:ILU65527 IVN65527:IVQ65527 JFJ65527:JFM65527 JPF65527:JPI65527 JZB65527:JZE65527 KIX65527:KJA65527 KST65527:KSW65527 LCP65527:LCS65527 LML65527:LMO65527 LWH65527:LWK65527 MGD65527:MGG65527 MPZ65527:MQC65527 MZV65527:MZY65527 NJR65527:NJU65527 NTN65527:NTQ65527 ODJ65527:ODM65527 ONF65527:ONI65527 OXB65527:OXE65527 PGX65527:PHA65527 PQT65527:PQW65527 QAP65527:QAS65527 QKL65527:QKO65527 QUH65527:QUK65527 RED65527:REG65527 RNZ65527:ROC65527 RXV65527:RXY65527 SHR65527:SHU65527 SRN65527:SRQ65527 TBJ65527:TBM65527 TLF65527:TLI65527 TVB65527:TVE65527 UEX65527:UFA65527 UOT65527:UOW65527 UYP65527:UYS65527 VIL65527:VIO65527 VSH65527:VSK65527 WCD65527:WCG65527 WLZ65527:WMC65527 WVV65527:WVY65527 N131063:Q131063 JJ131063:JM131063 TF131063:TI131063 ADB131063:ADE131063 AMX131063:ANA131063 AWT131063:AWW131063 BGP131063:BGS131063 BQL131063:BQO131063 CAH131063:CAK131063 CKD131063:CKG131063 CTZ131063:CUC131063 DDV131063:DDY131063 DNR131063:DNU131063 DXN131063:DXQ131063 EHJ131063:EHM131063 ERF131063:ERI131063 FBB131063:FBE131063 FKX131063:FLA131063 FUT131063:FUW131063 GEP131063:GES131063 GOL131063:GOO131063 GYH131063:GYK131063 HID131063:HIG131063 HRZ131063:HSC131063 IBV131063:IBY131063 ILR131063:ILU131063 IVN131063:IVQ131063 JFJ131063:JFM131063 JPF131063:JPI131063 JZB131063:JZE131063 KIX131063:KJA131063 KST131063:KSW131063 LCP131063:LCS131063 LML131063:LMO131063 LWH131063:LWK131063 MGD131063:MGG131063 MPZ131063:MQC131063 MZV131063:MZY131063 NJR131063:NJU131063 NTN131063:NTQ131063 ODJ131063:ODM131063 ONF131063:ONI131063 OXB131063:OXE131063 PGX131063:PHA131063 PQT131063:PQW131063 QAP131063:QAS131063 QKL131063:QKO131063 QUH131063:QUK131063 RED131063:REG131063 RNZ131063:ROC131063 RXV131063:RXY131063 SHR131063:SHU131063 SRN131063:SRQ131063 TBJ131063:TBM131063 TLF131063:TLI131063 TVB131063:TVE131063 UEX131063:UFA131063 UOT131063:UOW131063 UYP131063:UYS131063 VIL131063:VIO131063 VSH131063:VSK131063 WCD131063:WCG131063 WLZ131063:WMC131063 WVV131063:WVY131063 N196599:Q196599 JJ196599:JM196599 TF196599:TI196599 ADB196599:ADE196599 AMX196599:ANA196599 AWT196599:AWW196599 BGP196599:BGS196599 BQL196599:BQO196599 CAH196599:CAK196599 CKD196599:CKG196599 CTZ196599:CUC196599 DDV196599:DDY196599 DNR196599:DNU196599 DXN196599:DXQ196599 EHJ196599:EHM196599 ERF196599:ERI196599 FBB196599:FBE196599 FKX196599:FLA196599 FUT196599:FUW196599 GEP196599:GES196599 GOL196599:GOO196599 GYH196599:GYK196599 HID196599:HIG196599 HRZ196599:HSC196599 IBV196599:IBY196599 ILR196599:ILU196599 IVN196599:IVQ196599 JFJ196599:JFM196599 JPF196599:JPI196599 JZB196599:JZE196599 KIX196599:KJA196599 KST196599:KSW196599 LCP196599:LCS196599 LML196599:LMO196599 LWH196599:LWK196599 MGD196599:MGG196599 MPZ196599:MQC196599 MZV196599:MZY196599 NJR196599:NJU196599 NTN196599:NTQ196599 ODJ196599:ODM196599 ONF196599:ONI196599 OXB196599:OXE196599 PGX196599:PHA196599 PQT196599:PQW196599 QAP196599:QAS196599 QKL196599:QKO196599 QUH196599:QUK196599 RED196599:REG196599 RNZ196599:ROC196599 RXV196599:RXY196599 SHR196599:SHU196599 SRN196599:SRQ196599 TBJ196599:TBM196599 TLF196599:TLI196599 TVB196599:TVE196599 UEX196599:UFA196599 UOT196599:UOW196599 UYP196599:UYS196599 VIL196599:VIO196599 VSH196599:VSK196599 WCD196599:WCG196599 WLZ196599:WMC196599 WVV196599:WVY196599 N262135:Q262135 JJ262135:JM262135 TF262135:TI262135 ADB262135:ADE262135 AMX262135:ANA262135 AWT262135:AWW262135 BGP262135:BGS262135 BQL262135:BQO262135 CAH262135:CAK262135 CKD262135:CKG262135 CTZ262135:CUC262135 DDV262135:DDY262135 DNR262135:DNU262135 DXN262135:DXQ262135 EHJ262135:EHM262135 ERF262135:ERI262135 FBB262135:FBE262135 FKX262135:FLA262135 FUT262135:FUW262135 GEP262135:GES262135 GOL262135:GOO262135 GYH262135:GYK262135 HID262135:HIG262135 HRZ262135:HSC262135 IBV262135:IBY262135 ILR262135:ILU262135 IVN262135:IVQ262135 JFJ262135:JFM262135 JPF262135:JPI262135 JZB262135:JZE262135 KIX262135:KJA262135 KST262135:KSW262135 LCP262135:LCS262135 LML262135:LMO262135 LWH262135:LWK262135 MGD262135:MGG262135 MPZ262135:MQC262135 MZV262135:MZY262135 NJR262135:NJU262135 NTN262135:NTQ262135 ODJ262135:ODM262135 ONF262135:ONI262135 OXB262135:OXE262135 PGX262135:PHA262135 PQT262135:PQW262135 QAP262135:QAS262135 QKL262135:QKO262135 QUH262135:QUK262135 RED262135:REG262135 RNZ262135:ROC262135 RXV262135:RXY262135 SHR262135:SHU262135 SRN262135:SRQ262135 TBJ262135:TBM262135 TLF262135:TLI262135 TVB262135:TVE262135 UEX262135:UFA262135 UOT262135:UOW262135 UYP262135:UYS262135 VIL262135:VIO262135 VSH262135:VSK262135 WCD262135:WCG262135 WLZ262135:WMC262135 WVV262135:WVY262135 N327671:Q327671 JJ327671:JM327671 TF327671:TI327671 ADB327671:ADE327671 AMX327671:ANA327671 AWT327671:AWW327671 BGP327671:BGS327671 BQL327671:BQO327671 CAH327671:CAK327671 CKD327671:CKG327671 CTZ327671:CUC327671 DDV327671:DDY327671 DNR327671:DNU327671 DXN327671:DXQ327671 EHJ327671:EHM327671 ERF327671:ERI327671 FBB327671:FBE327671 FKX327671:FLA327671 FUT327671:FUW327671 GEP327671:GES327671 GOL327671:GOO327671 GYH327671:GYK327671 HID327671:HIG327671 HRZ327671:HSC327671 IBV327671:IBY327671 ILR327671:ILU327671 IVN327671:IVQ327671 JFJ327671:JFM327671 JPF327671:JPI327671 JZB327671:JZE327671 KIX327671:KJA327671 KST327671:KSW327671 LCP327671:LCS327671 LML327671:LMO327671 LWH327671:LWK327671 MGD327671:MGG327671 MPZ327671:MQC327671 MZV327671:MZY327671 NJR327671:NJU327671 NTN327671:NTQ327671 ODJ327671:ODM327671 ONF327671:ONI327671 OXB327671:OXE327671 PGX327671:PHA327671 PQT327671:PQW327671 QAP327671:QAS327671 QKL327671:QKO327671 QUH327671:QUK327671 RED327671:REG327671 RNZ327671:ROC327671 RXV327671:RXY327671 SHR327671:SHU327671 SRN327671:SRQ327671 TBJ327671:TBM327671 TLF327671:TLI327671 TVB327671:TVE327671 UEX327671:UFA327671 UOT327671:UOW327671 UYP327671:UYS327671 VIL327671:VIO327671 VSH327671:VSK327671 WCD327671:WCG327671 WLZ327671:WMC327671 WVV327671:WVY327671 N393207:Q393207 JJ393207:JM393207 TF393207:TI393207 ADB393207:ADE393207 AMX393207:ANA393207 AWT393207:AWW393207 BGP393207:BGS393207 BQL393207:BQO393207 CAH393207:CAK393207 CKD393207:CKG393207 CTZ393207:CUC393207 DDV393207:DDY393207 DNR393207:DNU393207 DXN393207:DXQ393207 EHJ393207:EHM393207 ERF393207:ERI393207 FBB393207:FBE393207 FKX393207:FLA393207 FUT393207:FUW393207 GEP393207:GES393207 GOL393207:GOO393207 GYH393207:GYK393207 HID393207:HIG393207 HRZ393207:HSC393207 IBV393207:IBY393207 ILR393207:ILU393207 IVN393207:IVQ393207 JFJ393207:JFM393207 JPF393207:JPI393207 JZB393207:JZE393207 KIX393207:KJA393207 KST393207:KSW393207 LCP393207:LCS393207 LML393207:LMO393207 LWH393207:LWK393207 MGD393207:MGG393207 MPZ393207:MQC393207 MZV393207:MZY393207 NJR393207:NJU393207 NTN393207:NTQ393207 ODJ393207:ODM393207 ONF393207:ONI393207 OXB393207:OXE393207 PGX393207:PHA393207 PQT393207:PQW393207 QAP393207:QAS393207 QKL393207:QKO393207 QUH393207:QUK393207 RED393207:REG393207 RNZ393207:ROC393207 RXV393207:RXY393207 SHR393207:SHU393207 SRN393207:SRQ393207 TBJ393207:TBM393207 TLF393207:TLI393207 TVB393207:TVE393207 UEX393207:UFA393207 UOT393207:UOW393207 UYP393207:UYS393207 VIL393207:VIO393207 VSH393207:VSK393207 WCD393207:WCG393207 WLZ393207:WMC393207 WVV393207:WVY393207 N458743:Q458743 JJ458743:JM458743 TF458743:TI458743 ADB458743:ADE458743 AMX458743:ANA458743 AWT458743:AWW458743 BGP458743:BGS458743 BQL458743:BQO458743 CAH458743:CAK458743 CKD458743:CKG458743 CTZ458743:CUC458743 DDV458743:DDY458743 DNR458743:DNU458743 DXN458743:DXQ458743 EHJ458743:EHM458743 ERF458743:ERI458743 FBB458743:FBE458743 FKX458743:FLA458743 FUT458743:FUW458743 GEP458743:GES458743 GOL458743:GOO458743 GYH458743:GYK458743 HID458743:HIG458743 HRZ458743:HSC458743 IBV458743:IBY458743 ILR458743:ILU458743 IVN458743:IVQ458743 JFJ458743:JFM458743 JPF458743:JPI458743 JZB458743:JZE458743 KIX458743:KJA458743 KST458743:KSW458743 LCP458743:LCS458743 LML458743:LMO458743 LWH458743:LWK458743 MGD458743:MGG458743 MPZ458743:MQC458743 MZV458743:MZY458743 NJR458743:NJU458743 NTN458743:NTQ458743 ODJ458743:ODM458743 ONF458743:ONI458743 OXB458743:OXE458743 PGX458743:PHA458743 PQT458743:PQW458743 QAP458743:QAS458743 QKL458743:QKO458743 QUH458743:QUK458743 RED458743:REG458743 RNZ458743:ROC458743 RXV458743:RXY458743 SHR458743:SHU458743 SRN458743:SRQ458743 TBJ458743:TBM458743 TLF458743:TLI458743 TVB458743:TVE458743 UEX458743:UFA458743 UOT458743:UOW458743 UYP458743:UYS458743 VIL458743:VIO458743 VSH458743:VSK458743 WCD458743:WCG458743 WLZ458743:WMC458743 WVV458743:WVY458743 N524279:Q524279 JJ524279:JM524279 TF524279:TI524279 ADB524279:ADE524279 AMX524279:ANA524279 AWT524279:AWW524279 BGP524279:BGS524279 BQL524279:BQO524279 CAH524279:CAK524279 CKD524279:CKG524279 CTZ524279:CUC524279 DDV524279:DDY524279 DNR524279:DNU524279 DXN524279:DXQ524279 EHJ524279:EHM524279 ERF524279:ERI524279 FBB524279:FBE524279 FKX524279:FLA524279 FUT524279:FUW524279 GEP524279:GES524279 GOL524279:GOO524279 GYH524279:GYK524279 HID524279:HIG524279 HRZ524279:HSC524279 IBV524279:IBY524279 ILR524279:ILU524279 IVN524279:IVQ524279 JFJ524279:JFM524279 JPF524279:JPI524279 JZB524279:JZE524279 KIX524279:KJA524279 KST524279:KSW524279 LCP524279:LCS524279 LML524279:LMO524279 LWH524279:LWK524279 MGD524279:MGG524279 MPZ524279:MQC524279 MZV524279:MZY524279 NJR524279:NJU524279 NTN524279:NTQ524279 ODJ524279:ODM524279 ONF524279:ONI524279 OXB524279:OXE524279 PGX524279:PHA524279 PQT524279:PQW524279 QAP524279:QAS524279 QKL524279:QKO524279 QUH524279:QUK524279 RED524279:REG524279 RNZ524279:ROC524279 RXV524279:RXY524279 SHR524279:SHU524279 SRN524279:SRQ524279 TBJ524279:TBM524279 TLF524279:TLI524279 TVB524279:TVE524279 UEX524279:UFA524279 UOT524279:UOW524279 UYP524279:UYS524279 VIL524279:VIO524279 VSH524279:VSK524279 WCD524279:WCG524279 WLZ524279:WMC524279 WVV524279:WVY524279 N589815:Q589815 JJ589815:JM589815 TF589815:TI589815 ADB589815:ADE589815 AMX589815:ANA589815 AWT589815:AWW589815 BGP589815:BGS589815 BQL589815:BQO589815 CAH589815:CAK589815 CKD589815:CKG589815 CTZ589815:CUC589815 DDV589815:DDY589815 DNR589815:DNU589815 DXN589815:DXQ589815 EHJ589815:EHM589815 ERF589815:ERI589815 FBB589815:FBE589815 FKX589815:FLA589815 FUT589815:FUW589815 GEP589815:GES589815 GOL589815:GOO589815 GYH589815:GYK589815 HID589815:HIG589815 HRZ589815:HSC589815 IBV589815:IBY589815 ILR589815:ILU589815 IVN589815:IVQ589815 JFJ589815:JFM589815 JPF589815:JPI589815 JZB589815:JZE589815 KIX589815:KJA589815 KST589815:KSW589815 LCP589815:LCS589815 LML589815:LMO589815 LWH589815:LWK589815 MGD589815:MGG589815 MPZ589815:MQC589815 MZV589815:MZY589815 NJR589815:NJU589815 NTN589815:NTQ589815 ODJ589815:ODM589815 ONF589815:ONI589815 OXB589815:OXE589815 PGX589815:PHA589815 PQT589815:PQW589815 QAP589815:QAS589815 QKL589815:QKO589815 QUH589815:QUK589815 RED589815:REG589815 RNZ589815:ROC589815 RXV589815:RXY589815 SHR589815:SHU589815 SRN589815:SRQ589815 TBJ589815:TBM589815 TLF589815:TLI589815 TVB589815:TVE589815 UEX589815:UFA589815 UOT589815:UOW589815 UYP589815:UYS589815 VIL589815:VIO589815 VSH589815:VSK589815 WCD589815:WCG589815 WLZ589815:WMC589815 WVV589815:WVY589815 N655351:Q655351 JJ655351:JM655351 TF655351:TI655351 ADB655351:ADE655351 AMX655351:ANA655351 AWT655351:AWW655351 BGP655351:BGS655351 BQL655351:BQO655351 CAH655351:CAK655351 CKD655351:CKG655351 CTZ655351:CUC655351 DDV655351:DDY655351 DNR655351:DNU655351 DXN655351:DXQ655351 EHJ655351:EHM655351 ERF655351:ERI655351 FBB655351:FBE655351 FKX655351:FLA655351 FUT655351:FUW655351 GEP655351:GES655351 GOL655351:GOO655351 GYH655351:GYK655351 HID655351:HIG655351 HRZ655351:HSC655351 IBV655351:IBY655351 ILR655351:ILU655351 IVN655351:IVQ655351 JFJ655351:JFM655351 JPF655351:JPI655351 JZB655351:JZE655351 KIX655351:KJA655351 KST655351:KSW655351 LCP655351:LCS655351 LML655351:LMO655351 LWH655351:LWK655351 MGD655351:MGG655351 MPZ655351:MQC655351 MZV655351:MZY655351 NJR655351:NJU655351 NTN655351:NTQ655351 ODJ655351:ODM655351 ONF655351:ONI655351 OXB655351:OXE655351 PGX655351:PHA655351 PQT655351:PQW655351 QAP655351:QAS655351 QKL655351:QKO655351 QUH655351:QUK655351 RED655351:REG655351 RNZ655351:ROC655351 RXV655351:RXY655351 SHR655351:SHU655351 SRN655351:SRQ655351 TBJ655351:TBM655351 TLF655351:TLI655351 TVB655351:TVE655351 UEX655351:UFA655351 UOT655351:UOW655351 UYP655351:UYS655351 VIL655351:VIO655351 VSH655351:VSK655351 WCD655351:WCG655351 WLZ655351:WMC655351 WVV655351:WVY655351 N720887:Q720887 JJ720887:JM720887 TF720887:TI720887 ADB720887:ADE720887 AMX720887:ANA720887 AWT720887:AWW720887 BGP720887:BGS720887 BQL720887:BQO720887 CAH720887:CAK720887 CKD720887:CKG720887 CTZ720887:CUC720887 DDV720887:DDY720887 DNR720887:DNU720887 DXN720887:DXQ720887 EHJ720887:EHM720887 ERF720887:ERI720887 FBB720887:FBE720887 FKX720887:FLA720887 FUT720887:FUW720887 GEP720887:GES720887 GOL720887:GOO720887 GYH720887:GYK720887 HID720887:HIG720887 HRZ720887:HSC720887 IBV720887:IBY720887 ILR720887:ILU720887 IVN720887:IVQ720887 JFJ720887:JFM720887 JPF720887:JPI720887 JZB720887:JZE720887 KIX720887:KJA720887 KST720887:KSW720887 LCP720887:LCS720887 LML720887:LMO720887 LWH720887:LWK720887 MGD720887:MGG720887 MPZ720887:MQC720887 MZV720887:MZY720887 NJR720887:NJU720887 NTN720887:NTQ720887 ODJ720887:ODM720887 ONF720887:ONI720887 OXB720887:OXE720887 PGX720887:PHA720887 PQT720887:PQW720887 QAP720887:QAS720887 QKL720887:QKO720887 QUH720887:QUK720887 RED720887:REG720887 RNZ720887:ROC720887 RXV720887:RXY720887 SHR720887:SHU720887 SRN720887:SRQ720887 TBJ720887:TBM720887 TLF720887:TLI720887 TVB720887:TVE720887 UEX720887:UFA720887 UOT720887:UOW720887 UYP720887:UYS720887 VIL720887:VIO720887 VSH720887:VSK720887 WCD720887:WCG720887 WLZ720887:WMC720887 WVV720887:WVY720887 N786423:Q786423 JJ786423:JM786423 TF786423:TI786423 ADB786423:ADE786423 AMX786423:ANA786423 AWT786423:AWW786423 BGP786423:BGS786423 BQL786423:BQO786423 CAH786423:CAK786423 CKD786423:CKG786423 CTZ786423:CUC786423 DDV786423:DDY786423 DNR786423:DNU786423 DXN786423:DXQ786423 EHJ786423:EHM786423 ERF786423:ERI786423 FBB786423:FBE786423 FKX786423:FLA786423 FUT786423:FUW786423 GEP786423:GES786423 GOL786423:GOO786423 GYH786423:GYK786423 HID786423:HIG786423 HRZ786423:HSC786423 IBV786423:IBY786423 ILR786423:ILU786423 IVN786423:IVQ786423 JFJ786423:JFM786423 JPF786423:JPI786423 JZB786423:JZE786423 KIX786423:KJA786423 KST786423:KSW786423 LCP786423:LCS786423 LML786423:LMO786423 LWH786423:LWK786423 MGD786423:MGG786423 MPZ786423:MQC786423 MZV786423:MZY786423 NJR786423:NJU786423 NTN786423:NTQ786423 ODJ786423:ODM786423 ONF786423:ONI786423 OXB786423:OXE786423 PGX786423:PHA786423 PQT786423:PQW786423 QAP786423:QAS786423 QKL786423:QKO786423 QUH786423:QUK786423 RED786423:REG786423 RNZ786423:ROC786423 RXV786423:RXY786423 SHR786423:SHU786423 SRN786423:SRQ786423 TBJ786423:TBM786423 TLF786423:TLI786423 TVB786423:TVE786423 UEX786423:UFA786423 UOT786423:UOW786423 UYP786423:UYS786423 VIL786423:VIO786423 VSH786423:VSK786423 WCD786423:WCG786423 WLZ786423:WMC786423 WVV786423:WVY786423 N851959:Q851959 JJ851959:JM851959 TF851959:TI851959 ADB851959:ADE851959 AMX851959:ANA851959 AWT851959:AWW851959 BGP851959:BGS851959 BQL851959:BQO851959 CAH851959:CAK851959 CKD851959:CKG851959 CTZ851959:CUC851959 DDV851959:DDY851959 DNR851959:DNU851959 DXN851959:DXQ851959 EHJ851959:EHM851959 ERF851959:ERI851959 FBB851959:FBE851959 FKX851959:FLA851959 FUT851959:FUW851959 GEP851959:GES851959 GOL851959:GOO851959 GYH851959:GYK851959 HID851959:HIG851959 HRZ851959:HSC851959 IBV851959:IBY851959 ILR851959:ILU851959 IVN851959:IVQ851959 JFJ851959:JFM851959 JPF851959:JPI851959 JZB851959:JZE851959 KIX851959:KJA851959 KST851959:KSW851959 LCP851959:LCS851959 LML851959:LMO851959 LWH851959:LWK851959 MGD851959:MGG851959 MPZ851959:MQC851959 MZV851959:MZY851959 NJR851959:NJU851959 NTN851959:NTQ851959 ODJ851959:ODM851959 ONF851959:ONI851959 OXB851959:OXE851959 PGX851959:PHA851959 PQT851959:PQW851959 QAP851959:QAS851959 QKL851959:QKO851959 QUH851959:QUK851959 RED851959:REG851959 RNZ851959:ROC851959 RXV851959:RXY851959 SHR851959:SHU851959 SRN851959:SRQ851959 TBJ851959:TBM851959 TLF851959:TLI851959 TVB851959:TVE851959 UEX851959:UFA851959 UOT851959:UOW851959 UYP851959:UYS851959 VIL851959:VIO851959 VSH851959:VSK851959 WCD851959:WCG851959 WLZ851959:WMC851959 WVV851959:WVY851959 N917495:Q917495 JJ917495:JM917495 TF917495:TI917495 ADB917495:ADE917495 AMX917495:ANA917495 AWT917495:AWW917495 BGP917495:BGS917495 BQL917495:BQO917495 CAH917495:CAK917495 CKD917495:CKG917495 CTZ917495:CUC917495 DDV917495:DDY917495 DNR917495:DNU917495 DXN917495:DXQ917495 EHJ917495:EHM917495 ERF917495:ERI917495 FBB917495:FBE917495 FKX917495:FLA917495 FUT917495:FUW917495 GEP917495:GES917495 GOL917495:GOO917495 GYH917495:GYK917495 HID917495:HIG917495 HRZ917495:HSC917495 IBV917495:IBY917495 ILR917495:ILU917495 IVN917495:IVQ917495 JFJ917495:JFM917495 JPF917495:JPI917495 JZB917495:JZE917495 KIX917495:KJA917495 KST917495:KSW917495 LCP917495:LCS917495 LML917495:LMO917495 LWH917495:LWK917495 MGD917495:MGG917495 MPZ917495:MQC917495 MZV917495:MZY917495 NJR917495:NJU917495 NTN917495:NTQ917495 ODJ917495:ODM917495 ONF917495:ONI917495 OXB917495:OXE917495 PGX917495:PHA917495 PQT917495:PQW917495 QAP917495:QAS917495 QKL917495:QKO917495 QUH917495:QUK917495 RED917495:REG917495 RNZ917495:ROC917495 RXV917495:RXY917495 SHR917495:SHU917495 SRN917495:SRQ917495 TBJ917495:TBM917495 TLF917495:TLI917495 TVB917495:TVE917495 UEX917495:UFA917495 UOT917495:UOW917495 UYP917495:UYS917495 VIL917495:VIO917495 VSH917495:VSK917495 WCD917495:WCG917495 WLZ917495:WMC917495 WVV917495:WVY917495 N983031:Q983031 JJ983031:JM983031 TF983031:TI983031 ADB983031:ADE983031 AMX983031:ANA983031 AWT983031:AWW983031 BGP983031:BGS983031 BQL983031:BQO983031 CAH983031:CAK983031 CKD983031:CKG983031 CTZ983031:CUC983031 DDV983031:DDY983031 DNR983031:DNU983031 DXN983031:DXQ983031 EHJ983031:EHM983031 ERF983031:ERI983031 FBB983031:FBE983031 FKX983031:FLA983031 FUT983031:FUW983031 GEP983031:GES983031 GOL983031:GOO983031 GYH983031:GYK983031 HID983031:HIG983031 HRZ983031:HSC983031 IBV983031:IBY983031 ILR983031:ILU983031 IVN983031:IVQ983031 JFJ983031:JFM983031 JPF983031:JPI983031 JZB983031:JZE983031 KIX983031:KJA983031 KST983031:KSW983031 LCP983031:LCS983031 LML983031:LMO983031 LWH983031:LWK983031 MGD983031:MGG983031 MPZ983031:MQC983031 MZV983031:MZY983031 NJR983031:NJU983031 NTN983031:NTQ983031 ODJ983031:ODM983031 ONF983031:ONI983031 OXB983031:OXE983031 PGX983031:PHA983031 PQT983031:PQW983031 QAP983031:QAS983031 QKL983031:QKO983031 QUH983031:QUK983031 RED983031:REG983031 RNZ983031:ROC983031 RXV983031:RXY983031 SHR983031:SHU983031 SRN983031:SRQ983031 TBJ983031:TBM983031 TLF983031:TLI983031 TVB983031:TVE983031 UEX983031:UFA983031 UOT983031:UOW983031 UYP983031:UYS983031 VIL983031:VIO983031 VSH983031:VSK983031 WCD983031:WCG983031 WLZ983031:WMC983031 WVV983031:WVY983031 N65529:Q65529 JJ65529:JM65529 TF65529:TI65529 ADB65529:ADE65529 AMX65529:ANA65529 AWT65529:AWW65529 BGP65529:BGS65529 BQL65529:BQO65529 CAH65529:CAK65529 CKD65529:CKG65529 CTZ65529:CUC65529 DDV65529:DDY65529 DNR65529:DNU65529 DXN65529:DXQ65529 EHJ65529:EHM65529 ERF65529:ERI65529 FBB65529:FBE65529 FKX65529:FLA65529 FUT65529:FUW65529 GEP65529:GES65529 GOL65529:GOO65529 GYH65529:GYK65529 HID65529:HIG65529 HRZ65529:HSC65529 IBV65529:IBY65529 ILR65529:ILU65529 IVN65529:IVQ65529 JFJ65529:JFM65529 JPF65529:JPI65529 JZB65529:JZE65529 KIX65529:KJA65529 KST65529:KSW65529 LCP65529:LCS65529 LML65529:LMO65529 LWH65529:LWK65529 MGD65529:MGG65529 MPZ65529:MQC65529 MZV65529:MZY65529 NJR65529:NJU65529 NTN65529:NTQ65529 ODJ65529:ODM65529 ONF65529:ONI65529 OXB65529:OXE65529 PGX65529:PHA65529 PQT65529:PQW65529 QAP65529:QAS65529 QKL65529:QKO65529 QUH65529:QUK65529 RED65529:REG65529 RNZ65529:ROC65529 RXV65529:RXY65529 SHR65529:SHU65529 SRN65529:SRQ65529 TBJ65529:TBM65529 TLF65529:TLI65529 TVB65529:TVE65529 UEX65529:UFA65529 UOT65529:UOW65529 UYP65529:UYS65529 VIL65529:VIO65529 VSH65529:VSK65529 WCD65529:WCG65529 WLZ65529:WMC65529 WVV65529:WVY65529 N131065:Q131065 JJ131065:JM131065 TF131065:TI131065 ADB131065:ADE131065 AMX131065:ANA131065 AWT131065:AWW131065 BGP131065:BGS131065 BQL131065:BQO131065 CAH131065:CAK131065 CKD131065:CKG131065 CTZ131065:CUC131065 DDV131065:DDY131065 DNR131065:DNU131065 DXN131065:DXQ131065 EHJ131065:EHM131065 ERF131065:ERI131065 FBB131065:FBE131065 FKX131065:FLA131065 FUT131065:FUW131065 GEP131065:GES131065 GOL131065:GOO131065 GYH131065:GYK131065 HID131065:HIG131065 HRZ131065:HSC131065 IBV131065:IBY131065 ILR131065:ILU131065 IVN131065:IVQ131065 JFJ131065:JFM131065 JPF131065:JPI131065 JZB131065:JZE131065 KIX131065:KJA131065 KST131065:KSW131065 LCP131065:LCS131065 LML131065:LMO131065 LWH131065:LWK131065 MGD131065:MGG131065 MPZ131065:MQC131065 MZV131065:MZY131065 NJR131065:NJU131065 NTN131065:NTQ131065 ODJ131065:ODM131065 ONF131065:ONI131065 OXB131065:OXE131065 PGX131065:PHA131065 PQT131065:PQW131065 QAP131065:QAS131065 QKL131065:QKO131065 QUH131065:QUK131065 RED131065:REG131065 RNZ131065:ROC131065 RXV131065:RXY131065 SHR131065:SHU131065 SRN131065:SRQ131065 TBJ131065:TBM131065 TLF131065:TLI131065 TVB131065:TVE131065 UEX131065:UFA131065 UOT131065:UOW131065 UYP131065:UYS131065 VIL131065:VIO131065 VSH131065:VSK131065 WCD131065:WCG131065 WLZ131065:WMC131065 WVV131065:WVY131065 N196601:Q196601 JJ196601:JM196601 TF196601:TI196601 ADB196601:ADE196601 AMX196601:ANA196601 AWT196601:AWW196601 BGP196601:BGS196601 BQL196601:BQO196601 CAH196601:CAK196601 CKD196601:CKG196601 CTZ196601:CUC196601 DDV196601:DDY196601 DNR196601:DNU196601 DXN196601:DXQ196601 EHJ196601:EHM196601 ERF196601:ERI196601 FBB196601:FBE196601 FKX196601:FLA196601 FUT196601:FUW196601 GEP196601:GES196601 GOL196601:GOO196601 GYH196601:GYK196601 HID196601:HIG196601 HRZ196601:HSC196601 IBV196601:IBY196601 ILR196601:ILU196601 IVN196601:IVQ196601 JFJ196601:JFM196601 JPF196601:JPI196601 JZB196601:JZE196601 KIX196601:KJA196601 KST196601:KSW196601 LCP196601:LCS196601 LML196601:LMO196601 LWH196601:LWK196601 MGD196601:MGG196601 MPZ196601:MQC196601 MZV196601:MZY196601 NJR196601:NJU196601 NTN196601:NTQ196601 ODJ196601:ODM196601 ONF196601:ONI196601 OXB196601:OXE196601 PGX196601:PHA196601 PQT196601:PQW196601 QAP196601:QAS196601 QKL196601:QKO196601 QUH196601:QUK196601 RED196601:REG196601 RNZ196601:ROC196601 RXV196601:RXY196601 SHR196601:SHU196601 SRN196601:SRQ196601 TBJ196601:TBM196601 TLF196601:TLI196601 TVB196601:TVE196601 UEX196601:UFA196601 UOT196601:UOW196601 UYP196601:UYS196601 VIL196601:VIO196601 VSH196601:VSK196601 WCD196601:WCG196601 WLZ196601:WMC196601 WVV196601:WVY196601 N262137:Q262137 JJ262137:JM262137 TF262137:TI262137 ADB262137:ADE262137 AMX262137:ANA262137 AWT262137:AWW262137 BGP262137:BGS262137 BQL262137:BQO262137 CAH262137:CAK262137 CKD262137:CKG262137 CTZ262137:CUC262137 DDV262137:DDY262137 DNR262137:DNU262137 DXN262137:DXQ262137 EHJ262137:EHM262137 ERF262137:ERI262137 FBB262137:FBE262137 FKX262137:FLA262137 FUT262137:FUW262137 GEP262137:GES262137 GOL262137:GOO262137 GYH262137:GYK262137 HID262137:HIG262137 HRZ262137:HSC262137 IBV262137:IBY262137 ILR262137:ILU262137 IVN262137:IVQ262137 JFJ262137:JFM262137 JPF262137:JPI262137 JZB262137:JZE262137 KIX262137:KJA262137 KST262137:KSW262137 LCP262137:LCS262137 LML262137:LMO262137 LWH262137:LWK262137 MGD262137:MGG262137 MPZ262137:MQC262137 MZV262137:MZY262137 NJR262137:NJU262137 NTN262137:NTQ262137 ODJ262137:ODM262137 ONF262137:ONI262137 OXB262137:OXE262137 PGX262137:PHA262137 PQT262137:PQW262137 QAP262137:QAS262137 QKL262137:QKO262137 QUH262137:QUK262137 RED262137:REG262137 RNZ262137:ROC262137 RXV262137:RXY262137 SHR262137:SHU262137 SRN262137:SRQ262137 TBJ262137:TBM262137 TLF262137:TLI262137 TVB262137:TVE262137 UEX262137:UFA262137 UOT262137:UOW262137 UYP262137:UYS262137 VIL262137:VIO262137 VSH262137:VSK262137 WCD262137:WCG262137 WLZ262137:WMC262137 WVV262137:WVY262137 N327673:Q327673 JJ327673:JM327673 TF327673:TI327673 ADB327673:ADE327673 AMX327673:ANA327673 AWT327673:AWW327673 BGP327673:BGS327673 BQL327673:BQO327673 CAH327673:CAK327673 CKD327673:CKG327673 CTZ327673:CUC327673 DDV327673:DDY327673 DNR327673:DNU327673 DXN327673:DXQ327673 EHJ327673:EHM327673 ERF327673:ERI327673 FBB327673:FBE327673 FKX327673:FLA327673 FUT327673:FUW327673 GEP327673:GES327673 GOL327673:GOO327673 GYH327673:GYK327673 HID327673:HIG327673 HRZ327673:HSC327673 IBV327673:IBY327673 ILR327673:ILU327673 IVN327673:IVQ327673 JFJ327673:JFM327673 JPF327673:JPI327673 JZB327673:JZE327673 KIX327673:KJA327673 KST327673:KSW327673 LCP327673:LCS327673 LML327673:LMO327673 LWH327673:LWK327673 MGD327673:MGG327673 MPZ327673:MQC327673 MZV327673:MZY327673 NJR327673:NJU327673 NTN327673:NTQ327673 ODJ327673:ODM327673 ONF327673:ONI327673 OXB327673:OXE327673 PGX327673:PHA327673 PQT327673:PQW327673 QAP327673:QAS327673 QKL327673:QKO327673 QUH327673:QUK327673 RED327673:REG327673 RNZ327673:ROC327673 RXV327673:RXY327673 SHR327673:SHU327673 SRN327673:SRQ327673 TBJ327673:TBM327673 TLF327673:TLI327673 TVB327673:TVE327673 UEX327673:UFA327673 UOT327673:UOW327673 UYP327673:UYS327673 VIL327673:VIO327673 VSH327673:VSK327673 WCD327673:WCG327673 WLZ327673:WMC327673 WVV327673:WVY327673 N393209:Q393209 JJ393209:JM393209 TF393209:TI393209 ADB393209:ADE393209 AMX393209:ANA393209 AWT393209:AWW393209 BGP393209:BGS393209 BQL393209:BQO393209 CAH393209:CAK393209 CKD393209:CKG393209 CTZ393209:CUC393209 DDV393209:DDY393209 DNR393209:DNU393209 DXN393209:DXQ393209 EHJ393209:EHM393209 ERF393209:ERI393209 FBB393209:FBE393209 FKX393209:FLA393209 FUT393209:FUW393209 GEP393209:GES393209 GOL393209:GOO393209 GYH393209:GYK393209 HID393209:HIG393209 HRZ393209:HSC393209 IBV393209:IBY393209 ILR393209:ILU393209 IVN393209:IVQ393209 JFJ393209:JFM393209 JPF393209:JPI393209 JZB393209:JZE393209 KIX393209:KJA393209 KST393209:KSW393209 LCP393209:LCS393209 LML393209:LMO393209 LWH393209:LWK393209 MGD393209:MGG393209 MPZ393209:MQC393209 MZV393209:MZY393209 NJR393209:NJU393209 NTN393209:NTQ393209 ODJ393209:ODM393209 ONF393209:ONI393209 OXB393209:OXE393209 PGX393209:PHA393209 PQT393209:PQW393209 QAP393209:QAS393209 QKL393209:QKO393209 QUH393209:QUK393209 RED393209:REG393209 RNZ393209:ROC393209 RXV393209:RXY393209 SHR393209:SHU393209 SRN393209:SRQ393209 TBJ393209:TBM393209 TLF393209:TLI393209 TVB393209:TVE393209 UEX393209:UFA393209 UOT393209:UOW393209 UYP393209:UYS393209 VIL393209:VIO393209 VSH393209:VSK393209 WCD393209:WCG393209 WLZ393209:WMC393209 WVV393209:WVY393209 N458745:Q458745 JJ458745:JM458745 TF458745:TI458745 ADB458745:ADE458745 AMX458745:ANA458745 AWT458745:AWW458745 BGP458745:BGS458745 BQL458745:BQO458745 CAH458745:CAK458745 CKD458745:CKG458745 CTZ458745:CUC458745 DDV458745:DDY458745 DNR458745:DNU458745 DXN458745:DXQ458745 EHJ458745:EHM458745 ERF458745:ERI458745 FBB458745:FBE458745 FKX458745:FLA458745 FUT458745:FUW458745 GEP458745:GES458745 GOL458745:GOO458745 GYH458745:GYK458745 HID458745:HIG458745 HRZ458745:HSC458745 IBV458745:IBY458745 ILR458745:ILU458745 IVN458745:IVQ458745 JFJ458745:JFM458745 JPF458745:JPI458745 JZB458745:JZE458745 KIX458745:KJA458745 KST458745:KSW458745 LCP458745:LCS458745 LML458745:LMO458745 LWH458745:LWK458745 MGD458745:MGG458745 MPZ458745:MQC458745 MZV458745:MZY458745 NJR458745:NJU458745 NTN458745:NTQ458745 ODJ458745:ODM458745 ONF458745:ONI458745 OXB458745:OXE458745 PGX458745:PHA458745 PQT458745:PQW458745 QAP458745:QAS458745 QKL458745:QKO458745 QUH458745:QUK458745 RED458745:REG458745 RNZ458745:ROC458745 RXV458745:RXY458745 SHR458745:SHU458745 SRN458745:SRQ458745 TBJ458745:TBM458745 TLF458745:TLI458745 TVB458745:TVE458745 UEX458745:UFA458745 UOT458745:UOW458745 UYP458745:UYS458745 VIL458745:VIO458745 VSH458745:VSK458745 WCD458745:WCG458745 WLZ458745:WMC458745 WVV458745:WVY458745 N524281:Q524281 JJ524281:JM524281 TF524281:TI524281 ADB524281:ADE524281 AMX524281:ANA524281 AWT524281:AWW524281 BGP524281:BGS524281 BQL524281:BQO524281 CAH524281:CAK524281 CKD524281:CKG524281 CTZ524281:CUC524281 DDV524281:DDY524281 DNR524281:DNU524281 DXN524281:DXQ524281 EHJ524281:EHM524281 ERF524281:ERI524281 FBB524281:FBE524281 FKX524281:FLA524281 FUT524281:FUW524281 GEP524281:GES524281 GOL524281:GOO524281 GYH524281:GYK524281 HID524281:HIG524281 HRZ524281:HSC524281 IBV524281:IBY524281 ILR524281:ILU524281 IVN524281:IVQ524281 JFJ524281:JFM524281 JPF524281:JPI524281 JZB524281:JZE524281 KIX524281:KJA524281 KST524281:KSW524281 LCP524281:LCS524281 LML524281:LMO524281 LWH524281:LWK524281 MGD524281:MGG524281 MPZ524281:MQC524281 MZV524281:MZY524281 NJR524281:NJU524281 NTN524281:NTQ524281 ODJ524281:ODM524281 ONF524281:ONI524281 OXB524281:OXE524281 PGX524281:PHA524281 PQT524281:PQW524281 QAP524281:QAS524281 QKL524281:QKO524281 QUH524281:QUK524281 RED524281:REG524281 RNZ524281:ROC524281 RXV524281:RXY524281 SHR524281:SHU524281 SRN524281:SRQ524281 TBJ524281:TBM524281 TLF524281:TLI524281 TVB524281:TVE524281 UEX524281:UFA524281 UOT524281:UOW524281 UYP524281:UYS524281 VIL524281:VIO524281 VSH524281:VSK524281 WCD524281:WCG524281 WLZ524281:WMC524281 WVV524281:WVY524281 N589817:Q589817 JJ589817:JM589817 TF589817:TI589817 ADB589817:ADE589817 AMX589817:ANA589817 AWT589817:AWW589817 BGP589817:BGS589817 BQL589817:BQO589817 CAH589817:CAK589817 CKD589817:CKG589817 CTZ589817:CUC589817 DDV589817:DDY589817 DNR589817:DNU589817 DXN589817:DXQ589817 EHJ589817:EHM589817 ERF589817:ERI589817 FBB589817:FBE589817 FKX589817:FLA589817 FUT589817:FUW589817 GEP589817:GES589817 GOL589817:GOO589817 GYH589817:GYK589817 HID589817:HIG589817 HRZ589817:HSC589817 IBV589817:IBY589817 ILR589817:ILU589817 IVN589817:IVQ589817 JFJ589817:JFM589817 JPF589817:JPI589817 JZB589817:JZE589817 KIX589817:KJA589817 KST589817:KSW589817 LCP589817:LCS589817 LML589817:LMO589817 LWH589817:LWK589817 MGD589817:MGG589817 MPZ589817:MQC589817 MZV589817:MZY589817 NJR589817:NJU589817 NTN589817:NTQ589817 ODJ589817:ODM589817 ONF589817:ONI589817 OXB589817:OXE589817 PGX589817:PHA589817 PQT589817:PQW589817 QAP589817:QAS589817 QKL589817:QKO589817 QUH589817:QUK589817 RED589817:REG589817 RNZ589817:ROC589817 RXV589817:RXY589817 SHR589817:SHU589817 SRN589817:SRQ589817 TBJ589817:TBM589817 TLF589817:TLI589817 TVB589817:TVE589817 UEX589817:UFA589817 UOT589817:UOW589817 UYP589817:UYS589817 VIL589817:VIO589817 VSH589817:VSK589817 WCD589817:WCG589817 WLZ589817:WMC589817 WVV589817:WVY589817 N655353:Q655353 JJ655353:JM655353 TF655353:TI655353 ADB655353:ADE655353 AMX655353:ANA655353 AWT655353:AWW655353 BGP655353:BGS655353 BQL655353:BQO655353 CAH655353:CAK655353 CKD655353:CKG655353 CTZ655353:CUC655353 DDV655353:DDY655353 DNR655353:DNU655353 DXN655353:DXQ655353 EHJ655353:EHM655353 ERF655353:ERI655353 FBB655353:FBE655353 FKX655353:FLA655353 FUT655353:FUW655353 GEP655353:GES655353 GOL655353:GOO655353 GYH655353:GYK655353 HID655353:HIG655353 HRZ655353:HSC655353 IBV655353:IBY655353 ILR655353:ILU655353 IVN655353:IVQ655353 JFJ655353:JFM655353 JPF655353:JPI655353 JZB655353:JZE655353 KIX655353:KJA655353 KST655353:KSW655353 LCP655353:LCS655353 LML655353:LMO655353 LWH655353:LWK655353 MGD655353:MGG655353 MPZ655353:MQC655353 MZV655353:MZY655353 NJR655353:NJU655353 NTN655353:NTQ655353 ODJ655353:ODM655353 ONF655353:ONI655353 OXB655353:OXE655353 PGX655353:PHA655353 PQT655353:PQW655353 QAP655353:QAS655353 QKL655353:QKO655353 QUH655353:QUK655353 RED655353:REG655353 RNZ655353:ROC655353 RXV655353:RXY655353 SHR655353:SHU655353 SRN655353:SRQ655353 TBJ655353:TBM655353 TLF655353:TLI655353 TVB655353:TVE655353 UEX655353:UFA655353 UOT655353:UOW655353 UYP655353:UYS655353 VIL655353:VIO655353 VSH655353:VSK655353 WCD655353:WCG655353 WLZ655353:WMC655353 WVV655353:WVY655353 N720889:Q720889 JJ720889:JM720889 TF720889:TI720889 ADB720889:ADE720889 AMX720889:ANA720889 AWT720889:AWW720889 BGP720889:BGS720889 BQL720889:BQO720889 CAH720889:CAK720889 CKD720889:CKG720889 CTZ720889:CUC720889 DDV720889:DDY720889 DNR720889:DNU720889 DXN720889:DXQ720889 EHJ720889:EHM720889 ERF720889:ERI720889 FBB720889:FBE720889 FKX720889:FLA720889 FUT720889:FUW720889 GEP720889:GES720889 GOL720889:GOO720889 GYH720889:GYK720889 HID720889:HIG720889 HRZ720889:HSC720889 IBV720889:IBY720889 ILR720889:ILU720889 IVN720889:IVQ720889 JFJ720889:JFM720889 JPF720889:JPI720889 JZB720889:JZE720889 KIX720889:KJA720889 KST720889:KSW720889 LCP720889:LCS720889 LML720889:LMO720889 LWH720889:LWK720889 MGD720889:MGG720889 MPZ720889:MQC720889 MZV720889:MZY720889 NJR720889:NJU720889 NTN720889:NTQ720889 ODJ720889:ODM720889 ONF720889:ONI720889 OXB720889:OXE720889 PGX720889:PHA720889 PQT720889:PQW720889 QAP720889:QAS720889 QKL720889:QKO720889 QUH720889:QUK720889 RED720889:REG720889 RNZ720889:ROC720889 RXV720889:RXY720889 SHR720889:SHU720889 SRN720889:SRQ720889 TBJ720889:TBM720889 TLF720889:TLI720889 TVB720889:TVE720889 UEX720889:UFA720889 UOT720889:UOW720889 UYP720889:UYS720889 VIL720889:VIO720889 VSH720889:VSK720889 WCD720889:WCG720889 WLZ720889:WMC720889 WVV720889:WVY720889 N786425:Q786425 JJ786425:JM786425 TF786425:TI786425 ADB786425:ADE786425 AMX786425:ANA786425 AWT786425:AWW786425 BGP786425:BGS786425 BQL786425:BQO786425 CAH786425:CAK786425 CKD786425:CKG786425 CTZ786425:CUC786425 DDV786425:DDY786425 DNR786425:DNU786425 DXN786425:DXQ786425 EHJ786425:EHM786425 ERF786425:ERI786425 FBB786425:FBE786425 FKX786425:FLA786425 FUT786425:FUW786425 GEP786425:GES786425 GOL786425:GOO786425 GYH786425:GYK786425 HID786425:HIG786425 HRZ786425:HSC786425 IBV786425:IBY786425 ILR786425:ILU786425 IVN786425:IVQ786425 JFJ786425:JFM786425 JPF786425:JPI786425 JZB786425:JZE786425 KIX786425:KJA786425 KST786425:KSW786425 LCP786425:LCS786425 LML786425:LMO786425 LWH786425:LWK786425 MGD786425:MGG786425 MPZ786425:MQC786425 MZV786425:MZY786425 NJR786425:NJU786425 NTN786425:NTQ786425 ODJ786425:ODM786425 ONF786425:ONI786425 OXB786425:OXE786425 PGX786425:PHA786425 PQT786425:PQW786425 QAP786425:QAS786425 QKL786425:QKO786425 QUH786425:QUK786425 RED786425:REG786425 RNZ786425:ROC786425 RXV786425:RXY786425 SHR786425:SHU786425 SRN786425:SRQ786425 TBJ786425:TBM786425 TLF786425:TLI786425 TVB786425:TVE786425 UEX786425:UFA786425 UOT786425:UOW786425 UYP786425:UYS786425 VIL786425:VIO786425 VSH786425:VSK786425 WCD786425:WCG786425 WLZ786425:WMC786425 WVV786425:WVY786425 N851961:Q851961 JJ851961:JM851961 TF851961:TI851961 ADB851961:ADE851961 AMX851961:ANA851961 AWT851961:AWW851961 BGP851961:BGS851961 BQL851961:BQO851961 CAH851961:CAK851961 CKD851961:CKG851961 CTZ851961:CUC851961 DDV851961:DDY851961 DNR851961:DNU851961 DXN851961:DXQ851961 EHJ851961:EHM851961 ERF851961:ERI851961 FBB851961:FBE851961 FKX851961:FLA851961 FUT851961:FUW851961 GEP851961:GES851961 GOL851961:GOO851961 GYH851961:GYK851961 HID851961:HIG851961 HRZ851961:HSC851961 IBV851961:IBY851961 ILR851961:ILU851961 IVN851961:IVQ851961 JFJ851961:JFM851961 JPF851961:JPI851961 JZB851961:JZE851961 KIX851961:KJA851961 KST851961:KSW851961 LCP851961:LCS851961 LML851961:LMO851961 LWH851961:LWK851961 MGD851961:MGG851961 MPZ851961:MQC851961 MZV851961:MZY851961 NJR851961:NJU851961 NTN851961:NTQ851961 ODJ851961:ODM851961 ONF851961:ONI851961 OXB851961:OXE851961 PGX851961:PHA851961 PQT851961:PQW851961 QAP851961:QAS851961 QKL851961:QKO851961 QUH851961:QUK851961 RED851961:REG851961 RNZ851961:ROC851961 RXV851961:RXY851961 SHR851961:SHU851961 SRN851961:SRQ851961 TBJ851961:TBM851961 TLF851961:TLI851961 TVB851961:TVE851961 UEX851961:UFA851961 UOT851961:UOW851961 UYP851961:UYS851961 VIL851961:VIO851961 VSH851961:VSK851961 WCD851961:WCG851961 WLZ851961:WMC851961 WVV851961:WVY851961 N917497:Q917497 JJ917497:JM917497 TF917497:TI917497 ADB917497:ADE917497 AMX917497:ANA917497 AWT917497:AWW917497 BGP917497:BGS917497 BQL917497:BQO917497 CAH917497:CAK917497 CKD917497:CKG917497 CTZ917497:CUC917497 DDV917497:DDY917497 DNR917497:DNU917497 DXN917497:DXQ917497 EHJ917497:EHM917497 ERF917497:ERI917497 FBB917497:FBE917497 FKX917497:FLA917497 FUT917497:FUW917497 GEP917497:GES917497 GOL917497:GOO917497 GYH917497:GYK917497 HID917497:HIG917497 HRZ917497:HSC917497 IBV917497:IBY917497 ILR917497:ILU917497 IVN917497:IVQ917497 JFJ917497:JFM917497 JPF917497:JPI917497 JZB917497:JZE917497 KIX917497:KJA917497 KST917497:KSW917497 LCP917497:LCS917497 LML917497:LMO917497 LWH917497:LWK917497 MGD917497:MGG917497 MPZ917497:MQC917497 MZV917497:MZY917497 NJR917497:NJU917497 NTN917497:NTQ917497 ODJ917497:ODM917497 ONF917497:ONI917497 OXB917497:OXE917497 PGX917497:PHA917497 PQT917497:PQW917497 QAP917497:QAS917497 QKL917497:QKO917497 QUH917497:QUK917497 RED917497:REG917497 RNZ917497:ROC917497 RXV917497:RXY917497 SHR917497:SHU917497 SRN917497:SRQ917497 TBJ917497:TBM917497 TLF917497:TLI917497 TVB917497:TVE917497 UEX917497:UFA917497 UOT917497:UOW917497 UYP917497:UYS917497 VIL917497:VIO917497 VSH917497:VSK917497 WCD917497:WCG917497 WLZ917497:WMC917497 WVV917497:WVY917497 N983033:Q983033 JJ983033:JM983033 TF983033:TI983033 ADB983033:ADE983033 AMX983033:ANA983033 AWT983033:AWW983033 BGP983033:BGS983033 BQL983033:BQO983033 CAH983033:CAK983033 CKD983033:CKG983033 CTZ983033:CUC983033 DDV983033:DDY983033 DNR983033:DNU983033 DXN983033:DXQ983033 EHJ983033:EHM983033 ERF983033:ERI983033 FBB983033:FBE983033 FKX983033:FLA983033 FUT983033:FUW983033 GEP983033:GES983033 GOL983033:GOO983033 GYH983033:GYK983033 HID983033:HIG983033 HRZ983033:HSC983033 IBV983033:IBY983033 ILR983033:ILU983033 IVN983033:IVQ983033 JFJ983033:JFM983033 JPF983033:JPI983033 JZB983033:JZE983033 KIX983033:KJA983033 KST983033:KSW983033 LCP983033:LCS983033 LML983033:LMO983033 LWH983033:LWK983033 MGD983033:MGG983033 MPZ983033:MQC983033 MZV983033:MZY983033 NJR983033:NJU983033 NTN983033:NTQ983033 ODJ983033:ODM983033 ONF983033:ONI983033 OXB983033:OXE983033 PGX983033:PHA983033 PQT983033:PQW983033 QAP983033:QAS983033 QKL983033:QKO983033 QUH983033:QUK983033 RED983033:REG983033 RNZ983033:ROC983033 RXV983033:RXY983033 SHR983033:SHU983033 SRN983033:SRQ983033 TBJ983033:TBM983033 TLF983033:TLI983033 TVB983033:TVE983033 UEX983033:UFA983033 UOT983033:UOW983033 UYP983033:UYS983033 VIL983033:VIO983033 VSH983033:VSK983033 WCD983033:WCG983033 WLZ983033:WMC983033 WVV983033:WVY983033 N65606:Q65606 JJ65606:JM65606 TF65606:TI65606 ADB65606:ADE65606 AMX65606:ANA65606 AWT65606:AWW65606 BGP65606:BGS65606 BQL65606:BQO65606 CAH65606:CAK65606 CKD65606:CKG65606 CTZ65606:CUC65606 DDV65606:DDY65606 DNR65606:DNU65606 DXN65606:DXQ65606 EHJ65606:EHM65606 ERF65606:ERI65606 FBB65606:FBE65606 FKX65606:FLA65606 FUT65606:FUW65606 GEP65606:GES65606 GOL65606:GOO65606 GYH65606:GYK65606 HID65606:HIG65606 HRZ65606:HSC65606 IBV65606:IBY65606 ILR65606:ILU65606 IVN65606:IVQ65606 JFJ65606:JFM65606 JPF65606:JPI65606 JZB65606:JZE65606 KIX65606:KJA65606 KST65606:KSW65606 LCP65606:LCS65606 LML65606:LMO65606 LWH65606:LWK65606 MGD65606:MGG65606 MPZ65606:MQC65606 MZV65606:MZY65606 NJR65606:NJU65606 NTN65606:NTQ65606 ODJ65606:ODM65606 ONF65606:ONI65606 OXB65606:OXE65606 PGX65606:PHA65606 PQT65606:PQW65606 QAP65606:QAS65606 QKL65606:QKO65606 QUH65606:QUK65606 RED65606:REG65606 RNZ65606:ROC65606 RXV65606:RXY65606 SHR65606:SHU65606 SRN65606:SRQ65606 TBJ65606:TBM65606 TLF65606:TLI65606 TVB65606:TVE65606 UEX65606:UFA65606 UOT65606:UOW65606 UYP65606:UYS65606 VIL65606:VIO65606 VSH65606:VSK65606 WCD65606:WCG65606 WLZ65606:WMC65606 WVV65606:WVY65606 N131142:Q131142 JJ131142:JM131142 TF131142:TI131142 ADB131142:ADE131142 AMX131142:ANA131142 AWT131142:AWW131142 BGP131142:BGS131142 BQL131142:BQO131142 CAH131142:CAK131142 CKD131142:CKG131142 CTZ131142:CUC131142 DDV131142:DDY131142 DNR131142:DNU131142 DXN131142:DXQ131142 EHJ131142:EHM131142 ERF131142:ERI131142 FBB131142:FBE131142 FKX131142:FLA131142 FUT131142:FUW131142 GEP131142:GES131142 GOL131142:GOO131142 GYH131142:GYK131142 HID131142:HIG131142 HRZ131142:HSC131142 IBV131142:IBY131142 ILR131142:ILU131142 IVN131142:IVQ131142 JFJ131142:JFM131142 JPF131142:JPI131142 JZB131142:JZE131142 KIX131142:KJA131142 KST131142:KSW131142 LCP131142:LCS131142 LML131142:LMO131142 LWH131142:LWK131142 MGD131142:MGG131142 MPZ131142:MQC131142 MZV131142:MZY131142 NJR131142:NJU131142 NTN131142:NTQ131142 ODJ131142:ODM131142 ONF131142:ONI131142 OXB131142:OXE131142 PGX131142:PHA131142 PQT131142:PQW131142 QAP131142:QAS131142 QKL131142:QKO131142 QUH131142:QUK131142 RED131142:REG131142 RNZ131142:ROC131142 RXV131142:RXY131142 SHR131142:SHU131142 SRN131142:SRQ131142 TBJ131142:TBM131142 TLF131142:TLI131142 TVB131142:TVE131142 UEX131142:UFA131142 UOT131142:UOW131142 UYP131142:UYS131142 VIL131142:VIO131142 VSH131142:VSK131142 WCD131142:WCG131142 WLZ131142:WMC131142 WVV131142:WVY131142 N196678:Q196678 JJ196678:JM196678 TF196678:TI196678 ADB196678:ADE196678 AMX196678:ANA196678 AWT196678:AWW196678 BGP196678:BGS196678 BQL196678:BQO196678 CAH196678:CAK196678 CKD196678:CKG196678 CTZ196678:CUC196678 DDV196678:DDY196678 DNR196678:DNU196678 DXN196678:DXQ196678 EHJ196678:EHM196678 ERF196678:ERI196678 FBB196678:FBE196678 FKX196678:FLA196678 FUT196678:FUW196678 GEP196678:GES196678 GOL196678:GOO196678 GYH196678:GYK196678 HID196678:HIG196678 HRZ196678:HSC196678 IBV196678:IBY196678 ILR196678:ILU196678 IVN196678:IVQ196678 JFJ196678:JFM196678 JPF196678:JPI196678 JZB196678:JZE196678 KIX196678:KJA196678 KST196678:KSW196678 LCP196678:LCS196678 LML196678:LMO196678 LWH196678:LWK196678 MGD196678:MGG196678 MPZ196678:MQC196678 MZV196678:MZY196678 NJR196678:NJU196678 NTN196678:NTQ196678 ODJ196678:ODM196678 ONF196678:ONI196678 OXB196678:OXE196678 PGX196678:PHA196678 PQT196678:PQW196678 QAP196678:QAS196678 QKL196678:QKO196678 QUH196678:QUK196678 RED196678:REG196678 RNZ196678:ROC196678 RXV196678:RXY196678 SHR196678:SHU196678 SRN196678:SRQ196678 TBJ196678:TBM196678 TLF196678:TLI196678 TVB196678:TVE196678 UEX196678:UFA196678 UOT196678:UOW196678 UYP196678:UYS196678 VIL196678:VIO196678 VSH196678:VSK196678 WCD196678:WCG196678 WLZ196678:WMC196678 WVV196678:WVY196678 N262214:Q262214 JJ262214:JM262214 TF262214:TI262214 ADB262214:ADE262214 AMX262214:ANA262214 AWT262214:AWW262214 BGP262214:BGS262214 BQL262214:BQO262214 CAH262214:CAK262214 CKD262214:CKG262214 CTZ262214:CUC262214 DDV262214:DDY262214 DNR262214:DNU262214 DXN262214:DXQ262214 EHJ262214:EHM262214 ERF262214:ERI262214 FBB262214:FBE262214 FKX262214:FLA262214 FUT262214:FUW262214 GEP262214:GES262214 GOL262214:GOO262214 GYH262214:GYK262214 HID262214:HIG262214 HRZ262214:HSC262214 IBV262214:IBY262214 ILR262214:ILU262214 IVN262214:IVQ262214 JFJ262214:JFM262214 JPF262214:JPI262214 JZB262214:JZE262214 KIX262214:KJA262214 KST262214:KSW262214 LCP262214:LCS262214 LML262214:LMO262214 LWH262214:LWK262214 MGD262214:MGG262214 MPZ262214:MQC262214 MZV262214:MZY262214 NJR262214:NJU262214 NTN262214:NTQ262214 ODJ262214:ODM262214 ONF262214:ONI262214 OXB262214:OXE262214 PGX262214:PHA262214 PQT262214:PQW262214 QAP262214:QAS262214 QKL262214:QKO262214 QUH262214:QUK262214 RED262214:REG262214 RNZ262214:ROC262214 RXV262214:RXY262214 SHR262214:SHU262214 SRN262214:SRQ262214 TBJ262214:TBM262214 TLF262214:TLI262214 TVB262214:TVE262214 UEX262214:UFA262214 UOT262214:UOW262214 UYP262214:UYS262214 VIL262214:VIO262214 VSH262214:VSK262214 WCD262214:WCG262214 WLZ262214:WMC262214 WVV262214:WVY262214 N327750:Q327750 JJ327750:JM327750 TF327750:TI327750 ADB327750:ADE327750 AMX327750:ANA327750 AWT327750:AWW327750 BGP327750:BGS327750 BQL327750:BQO327750 CAH327750:CAK327750 CKD327750:CKG327750 CTZ327750:CUC327750 DDV327750:DDY327750 DNR327750:DNU327750 DXN327750:DXQ327750 EHJ327750:EHM327750 ERF327750:ERI327750 FBB327750:FBE327750 FKX327750:FLA327750 FUT327750:FUW327750 GEP327750:GES327750 GOL327750:GOO327750 GYH327750:GYK327750 HID327750:HIG327750 HRZ327750:HSC327750 IBV327750:IBY327750 ILR327750:ILU327750 IVN327750:IVQ327750 JFJ327750:JFM327750 JPF327750:JPI327750 JZB327750:JZE327750 KIX327750:KJA327750 KST327750:KSW327750 LCP327750:LCS327750 LML327750:LMO327750 LWH327750:LWK327750 MGD327750:MGG327750 MPZ327750:MQC327750 MZV327750:MZY327750 NJR327750:NJU327750 NTN327750:NTQ327750 ODJ327750:ODM327750 ONF327750:ONI327750 OXB327750:OXE327750 PGX327750:PHA327750 PQT327750:PQW327750 QAP327750:QAS327750 QKL327750:QKO327750 QUH327750:QUK327750 RED327750:REG327750 RNZ327750:ROC327750 RXV327750:RXY327750 SHR327750:SHU327750 SRN327750:SRQ327750 TBJ327750:TBM327750 TLF327750:TLI327750 TVB327750:TVE327750 UEX327750:UFA327750 UOT327750:UOW327750 UYP327750:UYS327750 VIL327750:VIO327750 VSH327750:VSK327750 WCD327750:WCG327750 WLZ327750:WMC327750 WVV327750:WVY327750 N393286:Q393286 JJ393286:JM393286 TF393286:TI393286 ADB393286:ADE393286 AMX393286:ANA393286 AWT393286:AWW393286 BGP393286:BGS393286 BQL393286:BQO393286 CAH393286:CAK393286 CKD393286:CKG393286 CTZ393286:CUC393286 DDV393286:DDY393286 DNR393286:DNU393286 DXN393286:DXQ393286 EHJ393286:EHM393286 ERF393286:ERI393286 FBB393286:FBE393286 FKX393286:FLA393286 FUT393286:FUW393286 GEP393286:GES393286 GOL393286:GOO393286 GYH393286:GYK393286 HID393286:HIG393286 HRZ393286:HSC393286 IBV393286:IBY393286 ILR393286:ILU393286 IVN393286:IVQ393286 JFJ393286:JFM393286 JPF393286:JPI393286 JZB393286:JZE393286 KIX393286:KJA393286 KST393286:KSW393286 LCP393286:LCS393286 LML393286:LMO393286 LWH393286:LWK393286 MGD393286:MGG393286 MPZ393286:MQC393286 MZV393286:MZY393286 NJR393286:NJU393286 NTN393286:NTQ393286 ODJ393286:ODM393286 ONF393286:ONI393286 OXB393286:OXE393286 PGX393286:PHA393286 PQT393286:PQW393286 QAP393286:QAS393286 QKL393286:QKO393286 QUH393286:QUK393286 RED393286:REG393286 RNZ393286:ROC393286 RXV393286:RXY393286 SHR393286:SHU393286 SRN393286:SRQ393286 TBJ393286:TBM393286 TLF393286:TLI393286 TVB393286:TVE393286 UEX393286:UFA393286 UOT393286:UOW393286 UYP393286:UYS393286 VIL393286:VIO393286 VSH393286:VSK393286 WCD393286:WCG393286 WLZ393286:WMC393286 WVV393286:WVY393286 N458822:Q458822 JJ458822:JM458822 TF458822:TI458822 ADB458822:ADE458822 AMX458822:ANA458822 AWT458822:AWW458822 BGP458822:BGS458822 BQL458822:BQO458822 CAH458822:CAK458822 CKD458822:CKG458822 CTZ458822:CUC458822 DDV458822:DDY458822 DNR458822:DNU458822 DXN458822:DXQ458822 EHJ458822:EHM458822 ERF458822:ERI458822 FBB458822:FBE458822 FKX458822:FLA458822 FUT458822:FUW458822 GEP458822:GES458822 GOL458822:GOO458822 GYH458822:GYK458822 HID458822:HIG458822 HRZ458822:HSC458822 IBV458822:IBY458822 ILR458822:ILU458822 IVN458822:IVQ458822 JFJ458822:JFM458822 JPF458822:JPI458822 JZB458822:JZE458822 KIX458822:KJA458822 KST458822:KSW458822 LCP458822:LCS458822 LML458822:LMO458822 LWH458822:LWK458822 MGD458822:MGG458822 MPZ458822:MQC458822 MZV458822:MZY458822 NJR458822:NJU458822 NTN458822:NTQ458822 ODJ458822:ODM458822 ONF458822:ONI458822 OXB458822:OXE458822 PGX458822:PHA458822 PQT458822:PQW458822 QAP458822:QAS458822 QKL458822:QKO458822 QUH458822:QUK458822 RED458822:REG458822 RNZ458822:ROC458822 RXV458822:RXY458822 SHR458822:SHU458822 SRN458822:SRQ458822 TBJ458822:TBM458822 TLF458822:TLI458822 TVB458822:TVE458822 UEX458822:UFA458822 UOT458822:UOW458822 UYP458822:UYS458822 VIL458822:VIO458822 VSH458822:VSK458822 WCD458822:WCG458822 WLZ458822:WMC458822 WVV458822:WVY458822 N524358:Q524358 JJ524358:JM524358 TF524358:TI524358 ADB524358:ADE524358 AMX524358:ANA524358 AWT524358:AWW524358 BGP524358:BGS524358 BQL524358:BQO524358 CAH524358:CAK524358 CKD524358:CKG524358 CTZ524358:CUC524358 DDV524358:DDY524358 DNR524358:DNU524358 DXN524358:DXQ524358 EHJ524358:EHM524358 ERF524358:ERI524358 FBB524358:FBE524358 FKX524358:FLA524358 FUT524358:FUW524358 GEP524358:GES524358 GOL524358:GOO524358 GYH524358:GYK524358 HID524358:HIG524358 HRZ524358:HSC524358 IBV524358:IBY524358 ILR524358:ILU524358 IVN524358:IVQ524358 JFJ524358:JFM524358 JPF524358:JPI524358 JZB524358:JZE524358 KIX524358:KJA524358 KST524358:KSW524358 LCP524358:LCS524358 LML524358:LMO524358 LWH524358:LWK524358 MGD524358:MGG524358 MPZ524358:MQC524358 MZV524358:MZY524358 NJR524358:NJU524358 NTN524358:NTQ524358 ODJ524358:ODM524358 ONF524358:ONI524358 OXB524358:OXE524358 PGX524358:PHA524358 PQT524358:PQW524358 QAP524358:QAS524358 QKL524358:QKO524358 QUH524358:QUK524358 RED524358:REG524358 RNZ524358:ROC524358 RXV524358:RXY524358 SHR524358:SHU524358 SRN524358:SRQ524358 TBJ524358:TBM524358 TLF524358:TLI524358 TVB524358:TVE524358 UEX524358:UFA524358 UOT524358:UOW524358 UYP524358:UYS524358 VIL524358:VIO524358 VSH524358:VSK524358 WCD524358:WCG524358 WLZ524358:WMC524358 WVV524358:WVY524358 N589894:Q589894 JJ589894:JM589894 TF589894:TI589894 ADB589894:ADE589894 AMX589894:ANA589894 AWT589894:AWW589894 BGP589894:BGS589894 BQL589894:BQO589894 CAH589894:CAK589894 CKD589894:CKG589894 CTZ589894:CUC589894 DDV589894:DDY589894 DNR589894:DNU589894 DXN589894:DXQ589894 EHJ589894:EHM589894 ERF589894:ERI589894 FBB589894:FBE589894 FKX589894:FLA589894 FUT589894:FUW589894 GEP589894:GES589894 GOL589894:GOO589894 GYH589894:GYK589894 HID589894:HIG589894 HRZ589894:HSC589894 IBV589894:IBY589894 ILR589894:ILU589894 IVN589894:IVQ589894 JFJ589894:JFM589894 JPF589894:JPI589894 JZB589894:JZE589894 KIX589894:KJA589894 KST589894:KSW589894 LCP589894:LCS589894 LML589894:LMO589894 LWH589894:LWK589894 MGD589894:MGG589894 MPZ589894:MQC589894 MZV589894:MZY589894 NJR589894:NJU589894 NTN589894:NTQ589894 ODJ589894:ODM589894 ONF589894:ONI589894 OXB589894:OXE589894 PGX589894:PHA589894 PQT589894:PQW589894 QAP589894:QAS589894 QKL589894:QKO589894 QUH589894:QUK589894 RED589894:REG589894 RNZ589894:ROC589894 RXV589894:RXY589894 SHR589894:SHU589894 SRN589894:SRQ589894 TBJ589894:TBM589894 TLF589894:TLI589894 TVB589894:TVE589894 UEX589894:UFA589894 UOT589894:UOW589894 UYP589894:UYS589894 VIL589894:VIO589894 VSH589894:VSK589894 WCD589894:WCG589894 WLZ589894:WMC589894 WVV589894:WVY589894 N655430:Q655430 JJ655430:JM655430 TF655430:TI655430 ADB655430:ADE655430 AMX655430:ANA655430 AWT655430:AWW655430 BGP655430:BGS655430 BQL655430:BQO655430 CAH655430:CAK655430 CKD655430:CKG655430 CTZ655430:CUC655430 DDV655430:DDY655430 DNR655430:DNU655430 DXN655430:DXQ655430 EHJ655430:EHM655430 ERF655430:ERI655430 FBB655430:FBE655430 FKX655430:FLA655430 FUT655430:FUW655430 GEP655430:GES655430 GOL655430:GOO655430 GYH655430:GYK655430 HID655430:HIG655430 HRZ655430:HSC655430 IBV655430:IBY655430 ILR655430:ILU655430 IVN655430:IVQ655430 JFJ655430:JFM655430 JPF655430:JPI655430 JZB655430:JZE655430 KIX655430:KJA655430 KST655430:KSW655430 LCP655430:LCS655430 LML655430:LMO655430 LWH655430:LWK655430 MGD655430:MGG655430 MPZ655430:MQC655430 MZV655430:MZY655430 NJR655430:NJU655430 NTN655430:NTQ655430 ODJ655430:ODM655430 ONF655430:ONI655430 OXB655430:OXE655430 PGX655430:PHA655430 PQT655430:PQW655430 QAP655430:QAS655430 QKL655430:QKO655430 QUH655430:QUK655430 RED655430:REG655430 RNZ655430:ROC655430 RXV655430:RXY655430 SHR655430:SHU655430 SRN655430:SRQ655430 TBJ655430:TBM655430 TLF655430:TLI655430 TVB655430:TVE655430 UEX655430:UFA655430 UOT655430:UOW655430 UYP655430:UYS655430 VIL655430:VIO655430 VSH655430:VSK655430 WCD655430:WCG655430 WLZ655430:WMC655430 WVV655430:WVY655430 N720966:Q720966 JJ720966:JM720966 TF720966:TI720966 ADB720966:ADE720966 AMX720966:ANA720966 AWT720966:AWW720966 BGP720966:BGS720966 BQL720966:BQO720966 CAH720966:CAK720966 CKD720966:CKG720966 CTZ720966:CUC720966 DDV720966:DDY720966 DNR720966:DNU720966 DXN720966:DXQ720966 EHJ720966:EHM720966 ERF720966:ERI720966 FBB720966:FBE720966 FKX720966:FLA720966 FUT720966:FUW720966 GEP720966:GES720966 GOL720966:GOO720966 GYH720966:GYK720966 HID720966:HIG720966 HRZ720966:HSC720966 IBV720966:IBY720966 ILR720966:ILU720966 IVN720966:IVQ720966 JFJ720966:JFM720966 JPF720966:JPI720966 JZB720966:JZE720966 KIX720966:KJA720966 KST720966:KSW720966 LCP720966:LCS720966 LML720966:LMO720966 LWH720966:LWK720966 MGD720966:MGG720966 MPZ720966:MQC720966 MZV720966:MZY720966 NJR720966:NJU720966 NTN720966:NTQ720966 ODJ720966:ODM720966 ONF720966:ONI720966 OXB720966:OXE720966 PGX720966:PHA720966 PQT720966:PQW720966 QAP720966:QAS720966 QKL720966:QKO720966 QUH720966:QUK720966 RED720966:REG720966 RNZ720966:ROC720966 RXV720966:RXY720966 SHR720966:SHU720966 SRN720966:SRQ720966 TBJ720966:TBM720966 TLF720966:TLI720966 TVB720966:TVE720966 UEX720966:UFA720966 UOT720966:UOW720966 UYP720966:UYS720966 VIL720966:VIO720966 VSH720966:VSK720966 WCD720966:WCG720966 WLZ720966:WMC720966 WVV720966:WVY720966 N786502:Q786502 JJ786502:JM786502 TF786502:TI786502 ADB786502:ADE786502 AMX786502:ANA786502 AWT786502:AWW786502 BGP786502:BGS786502 BQL786502:BQO786502 CAH786502:CAK786502 CKD786502:CKG786502 CTZ786502:CUC786502 DDV786502:DDY786502 DNR786502:DNU786502 DXN786502:DXQ786502 EHJ786502:EHM786502 ERF786502:ERI786502 FBB786502:FBE786502 FKX786502:FLA786502 FUT786502:FUW786502 GEP786502:GES786502 GOL786502:GOO786502 GYH786502:GYK786502 HID786502:HIG786502 HRZ786502:HSC786502 IBV786502:IBY786502 ILR786502:ILU786502 IVN786502:IVQ786502 JFJ786502:JFM786502 JPF786502:JPI786502 JZB786502:JZE786502 KIX786502:KJA786502 KST786502:KSW786502 LCP786502:LCS786502 LML786502:LMO786502 LWH786502:LWK786502 MGD786502:MGG786502 MPZ786502:MQC786502 MZV786502:MZY786502 NJR786502:NJU786502 NTN786502:NTQ786502 ODJ786502:ODM786502 ONF786502:ONI786502 OXB786502:OXE786502 PGX786502:PHA786502 PQT786502:PQW786502 QAP786502:QAS786502 QKL786502:QKO786502 QUH786502:QUK786502 RED786502:REG786502 RNZ786502:ROC786502 RXV786502:RXY786502 SHR786502:SHU786502 SRN786502:SRQ786502 TBJ786502:TBM786502 TLF786502:TLI786502 TVB786502:TVE786502 UEX786502:UFA786502 UOT786502:UOW786502 UYP786502:UYS786502 VIL786502:VIO786502 VSH786502:VSK786502 WCD786502:WCG786502 WLZ786502:WMC786502 WVV786502:WVY786502 N852038:Q852038 JJ852038:JM852038 TF852038:TI852038 ADB852038:ADE852038 AMX852038:ANA852038 AWT852038:AWW852038 BGP852038:BGS852038 BQL852038:BQO852038 CAH852038:CAK852038 CKD852038:CKG852038 CTZ852038:CUC852038 DDV852038:DDY852038 DNR852038:DNU852038 DXN852038:DXQ852038 EHJ852038:EHM852038 ERF852038:ERI852038 FBB852038:FBE852038 FKX852038:FLA852038 FUT852038:FUW852038 GEP852038:GES852038 GOL852038:GOO852038 GYH852038:GYK852038 HID852038:HIG852038 HRZ852038:HSC852038 IBV852038:IBY852038 ILR852038:ILU852038 IVN852038:IVQ852038 JFJ852038:JFM852038 JPF852038:JPI852038 JZB852038:JZE852038 KIX852038:KJA852038 KST852038:KSW852038 LCP852038:LCS852038 LML852038:LMO852038 LWH852038:LWK852038 MGD852038:MGG852038 MPZ852038:MQC852038 MZV852038:MZY852038 NJR852038:NJU852038 NTN852038:NTQ852038 ODJ852038:ODM852038 ONF852038:ONI852038 OXB852038:OXE852038 PGX852038:PHA852038 PQT852038:PQW852038 QAP852038:QAS852038 QKL852038:QKO852038 QUH852038:QUK852038 RED852038:REG852038 RNZ852038:ROC852038 RXV852038:RXY852038 SHR852038:SHU852038 SRN852038:SRQ852038 TBJ852038:TBM852038 TLF852038:TLI852038 TVB852038:TVE852038 UEX852038:UFA852038 UOT852038:UOW852038 UYP852038:UYS852038 VIL852038:VIO852038 VSH852038:VSK852038 WCD852038:WCG852038 WLZ852038:WMC852038 WVV852038:WVY852038 N917574:Q917574 JJ917574:JM917574 TF917574:TI917574 ADB917574:ADE917574 AMX917574:ANA917574 AWT917574:AWW917574 BGP917574:BGS917574 BQL917574:BQO917574 CAH917574:CAK917574 CKD917574:CKG917574 CTZ917574:CUC917574 DDV917574:DDY917574 DNR917574:DNU917574 DXN917574:DXQ917574 EHJ917574:EHM917574 ERF917574:ERI917574 FBB917574:FBE917574 FKX917574:FLA917574 FUT917574:FUW917574 GEP917574:GES917574 GOL917574:GOO917574 GYH917574:GYK917574 HID917574:HIG917574 HRZ917574:HSC917574 IBV917574:IBY917574 ILR917574:ILU917574 IVN917574:IVQ917574 JFJ917574:JFM917574 JPF917574:JPI917574 JZB917574:JZE917574 KIX917574:KJA917574 KST917574:KSW917574 LCP917574:LCS917574 LML917574:LMO917574 LWH917574:LWK917574 MGD917574:MGG917574 MPZ917574:MQC917574 MZV917574:MZY917574 NJR917574:NJU917574 NTN917574:NTQ917574 ODJ917574:ODM917574 ONF917574:ONI917574 OXB917574:OXE917574 PGX917574:PHA917574 PQT917574:PQW917574 QAP917574:QAS917574 QKL917574:QKO917574 QUH917574:QUK917574 RED917574:REG917574 RNZ917574:ROC917574 RXV917574:RXY917574 SHR917574:SHU917574 SRN917574:SRQ917574 TBJ917574:TBM917574 TLF917574:TLI917574 TVB917574:TVE917574 UEX917574:UFA917574 UOT917574:UOW917574 UYP917574:UYS917574 VIL917574:VIO917574 VSH917574:VSK917574 WCD917574:WCG917574 WLZ917574:WMC917574 WVV917574:WVY917574 N983110:Q983110 JJ983110:JM983110 TF983110:TI983110 ADB983110:ADE983110 AMX983110:ANA983110 AWT983110:AWW983110 BGP983110:BGS983110 BQL983110:BQO983110 CAH983110:CAK983110 CKD983110:CKG983110 CTZ983110:CUC983110 DDV983110:DDY983110 DNR983110:DNU983110 DXN983110:DXQ983110 EHJ983110:EHM983110 ERF983110:ERI983110 FBB983110:FBE983110 FKX983110:FLA983110 FUT983110:FUW983110 GEP983110:GES983110 GOL983110:GOO983110 GYH983110:GYK983110 HID983110:HIG983110 HRZ983110:HSC983110 IBV983110:IBY983110 ILR983110:ILU983110 IVN983110:IVQ983110 JFJ983110:JFM983110 JPF983110:JPI983110 JZB983110:JZE983110 KIX983110:KJA983110 KST983110:KSW983110 LCP983110:LCS983110 LML983110:LMO983110 LWH983110:LWK983110 MGD983110:MGG983110 MPZ983110:MQC983110 MZV983110:MZY983110 NJR983110:NJU983110 NTN983110:NTQ983110 ODJ983110:ODM983110 ONF983110:ONI983110 OXB983110:OXE983110 PGX983110:PHA983110 PQT983110:PQW983110 QAP983110:QAS983110 QKL983110:QKO983110 QUH983110:QUK983110 RED983110:REG983110 RNZ983110:ROC983110 RXV983110:RXY983110 SHR983110:SHU983110 SRN983110:SRQ983110 TBJ983110:TBM983110 TLF983110:TLI983110 TVB983110:TVE983110 UEX983110:UFA983110 UOT983110:UOW983110 UYP983110:UYS983110 VIL983110:VIO983110 VSH983110:VSK983110 WCD983110:WCG983110 WLZ983110:WMC983110 WVV983110:WVY983110 N65608:Q65608 JJ65608:JM65608 TF65608:TI65608 ADB65608:ADE65608 AMX65608:ANA65608 AWT65608:AWW65608 BGP65608:BGS65608 BQL65608:BQO65608 CAH65608:CAK65608 CKD65608:CKG65608 CTZ65608:CUC65608 DDV65608:DDY65608 DNR65608:DNU65608 DXN65608:DXQ65608 EHJ65608:EHM65608 ERF65608:ERI65608 FBB65608:FBE65608 FKX65608:FLA65608 FUT65608:FUW65608 GEP65608:GES65608 GOL65608:GOO65608 GYH65608:GYK65608 HID65608:HIG65608 HRZ65608:HSC65608 IBV65608:IBY65608 ILR65608:ILU65608 IVN65608:IVQ65608 JFJ65608:JFM65608 JPF65608:JPI65608 JZB65608:JZE65608 KIX65608:KJA65608 KST65608:KSW65608 LCP65608:LCS65608 LML65608:LMO65608 LWH65608:LWK65608 MGD65608:MGG65608 MPZ65608:MQC65608 MZV65608:MZY65608 NJR65608:NJU65608 NTN65608:NTQ65608 ODJ65608:ODM65608 ONF65608:ONI65608 OXB65608:OXE65608 PGX65608:PHA65608 PQT65608:PQW65608 QAP65608:QAS65608 QKL65608:QKO65608 QUH65608:QUK65608 RED65608:REG65608 RNZ65608:ROC65608 RXV65608:RXY65608 SHR65608:SHU65608 SRN65608:SRQ65608 TBJ65608:TBM65608 TLF65608:TLI65608 TVB65608:TVE65608 UEX65608:UFA65608 UOT65608:UOW65608 UYP65608:UYS65608 VIL65608:VIO65608 VSH65608:VSK65608 WCD65608:WCG65608 WLZ65608:WMC65608 WVV65608:WVY65608 N131144:Q131144 JJ131144:JM131144 TF131144:TI131144 ADB131144:ADE131144 AMX131144:ANA131144 AWT131144:AWW131144 BGP131144:BGS131144 BQL131144:BQO131144 CAH131144:CAK131144 CKD131144:CKG131144 CTZ131144:CUC131144 DDV131144:DDY131144 DNR131144:DNU131144 DXN131144:DXQ131144 EHJ131144:EHM131144 ERF131144:ERI131144 FBB131144:FBE131144 FKX131144:FLA131144 FUT131144:FUW131144 GEP131144:GES131144 GOL131144:GOO131144 GYH131144:GYK131144 HID131144:HIG131144 HRZ131144:HSC131144 IBV131144:IBY131144 ILR131144:ILU131144 IVN131144:IVQ131144 JFJ131144:JFM131144 JPF131144:JPI131144 JZB131144:JZE131144 KIX131144:KJA131144 KST131144:KSW131144 LCP131144:LCS131144 LML131144:LMO131144 LWH131144:LWK131144 MGD131144:MGG131144 MPZ131144:MQC131144 MZV131144:MZY131144 NJR131144:NJU131144 NTN131144:NTQ131144 ODJ131144:ODM131144 ONF131144:ONI131144 OXB131144:OXE131144 PGX131144:PHA131144 PQT131144:PQW131144 QAP131144:QAS131144 QKL131144:QKO131144 QUH131144:QUK131144 RED131144:REG131144 RNZ131144:ROC131144 RXV131144:RXY131144 SHR131144:SHU131144 SRN131144:SRQ131144 TBJ131144:TBM131144 TLF131144:TLI131144 TVB131144:TVE131144 UEX131144:UFA131144 UOT131144:UOW131144 UYP131144:UYS131144 VIL131144:VIO131144 VSH131144:VSK131144 WCD131144:WCG131144 WLZ131144:WMC131144 WVV131144:WVY131144 N196680:Q196680 JJ196680:JM196680 TF196680:TI196680 ADB196680:ADE196680 AMX196680:ANA196680 AWT196680:AWW196680 BGP196680:BGS196680 BQL196680:BQO196680 CAH196680:CAK196680 CKD196680:CKG196680 CTZ196680:CUC196680 DDV196680:DDY196680 DNR196680:DNU196680 DXN196680:DXQ196680 EHJ196680:EHM196680 ERF196680:ERI196680 FBB196680:FBE196680 FKX196680:FLA196680 FUT196680:FUW196680 GEP196680:GES196680 GOL196680:GOO196680 GYH196680:GYK196680 HID196680:HIG196680 HRZ196680:HSC196680 IBV196680:IBY196680 ILR196680:ILU196680 IVN196680:IVQ196680 JFJ196680:JFM196680 JPF196680:JPI196680 JZB196680:JZE196680 KIX196680:KJA196680 KST196680:KSW196680 LCP196680:LCS196680 LML196680:LMO196680 LWH196680:LWK196680 MGD196680:MGG196680 MPZ196680:MQC196680 MZV196680:MZY196680 NJR196680:NJU196680 NTN196680:NTQ196680 ODJ196680:ODM196680 ONF196680:ONI196680 OXB196680:OXE196680 PGX196680:PHA196680 PQT196680:PQW196680 QAP196680:QAS196680 QKL196680:QKO196680 QUH196680:QUK196680 RED196680:REG196680 RNZ196680:ROC196680 RXV196680:RXY196680 SHR196680:SHU196680 SRN196680:SRQ196680 TBJ196680:TBM196680 TLF196680:TLI196680 TVB196680:TVE196680 UEX196680:UFA196680 UOT196680:UOW196680 UYP196680:UYS196680 VIL196680:VIO196680 VSH196680:VSK196680 WCD196680:WCG196680 WLZ196680:WMC196680 WVV196680:WVY196680 N262216:Q262216 JJ262216:JM262216 TF262216:TI262216 ADB262216:ADE262216 AMX262216:ANA262216 AWT262216:AWW262216 BGP262216:BGS262216 BQL262216:BQO262216 CAH262216:CAK262216 CKD262216:CKG262216 CTZ262216:CUC262216 DDV262216:DDY262216 DNR262216:DNU262216 DXN262216:DXQ262216 EHJ262216:EHM262216 ERF262216:ERI262216 FBB262216:FBE262216 FKX262216:FLA262216 FUT262216:FUW262216 GEP262216:GES262216 GOL262216:GOO262216 GYH262216:GYK262216 HID262216:HIG262216 HRZ262216:HSC262216 IBV262216:IBY262216 ILR262216:ILU262216 IVN262216:IVQ262216 JFJ262216:JFM262216 JPF262216:JPI262216 JZB262216:JZE262216 KIX262216:KJA262216 KST262216:KSW262216 LCP262216:LCS262216 LML262216:LMO262216 LWH262216:LWK262216 MGD262216:MGG262216 MPZ262216:MQC262216 MZV262216:MZY262216 NJR262216:NJU262216 NTN262216:NTQ262216 ODJ262216:ODM262216 ONF262216:ONI262216 OXB262216:OXE262216 PGX262216:PHA262216 PQT262216:PQW262216 QAP262216:QAS262216 QKL262216:QKO262216 QUH262216:QUK262216 RED262216:REG262216 RNZ262216:ROC262216 RXV262216:RXY262216 SHR262216:SHU262216 SRN262216:SRQ262216 TBJ262216:TBM262216 TLF262216:TLI262216 TVB262216:TVE262216 UEX262216:UFA262216 UOT262216:UOW262216 UYP262216:UYS262216 VIL262216:VIO262216 VSH262216:VSK262216 WCD262216:WCG262216 WLZ262216:WMC262216 WVV262216:WVY262216 N327752:Q327752 JJ327752:JM327752 TF327752:TI327752 ADB327752:ADE327752 AMX327752:ANA327752 AWT327752:AWW327752 BGP327752:BGS327752 BQL327752:BQO327752 CAH327752:CAK327752 CKD327752:CKG327752 CTZ327752:CUC327752 DDV327752:DDY327752 DNR327752:DNU327752 DXN327752:DXQ327752 EHJ327752:EHM327752 ERF327752:ERI327752 FBB327752:FBE327752 FKX327752:FLA327752 FUT327752:FUW327752 GEP327752:GES327752 GOL327752:GOO327752 GYH327752:GYK327752 HID327752:HIG327752 HRZ327752:HSC327752 IBV327752:IBY327752 ILR327752:ILU327752 IVN327752:IVQ327752 JFJ327752:JFM327752 JPF327752:JPI327752 JZB327752:JZE327752 KIX327752:KJA327752 KST327752:KSW327752 LCP327752:LCS327752 LML327752:LMO327752 LWH327752:LWK327752 MGD327752:MGG327752 MPZ327752:MQC327752 MZV327752:MZY327752 NJR327752:NJU327752 NTN327752:NTQ327752 ODJ327752:ODM327752 ONF327752:ONI327752 OXB327752:OXE327752 PGX327752:PHA327752 PQT327752:PQW327752 QAP327752:QAS327752 QKL327752:QKO327752 QUH327752:QUK327752 RED327752:REG327752 RNZ327752:ROC327752 RXV327752:RXY327752 SHR327752:SHU327752 SRN327752:SRQ327752 TBJ327752:TBM327752 TLF327752:TLI327752 TVB327752:TVE327752 UEX327752:UFA327752 UOT327752:UOW327752 UYP327752:UYS327752 VIL327752:VIO327752 VSH327752:VSK327752 WCD327752:WCG327752 WLZ327752:WMC327752 WVV327752:WVY327752 N393288:Q393288 JJ393288:JM393288 TF393288:TI393288 ADB393288:ADE393288 AMX393288:ANA393288 AWT393288:AWW393288 BGP393288:BGS393288 BQL393288:BQO393288 CAH393288:CAK393288 CKD393288:CKG393288 CTZ393288:CUC393288 DDV393288:DDY393288 DNR393288:DNU393288 DXN393288:DXQ393288 EHJ393288:EHM393288 ERF393288:ERI393288 FBB393288:FBE393288 FKX393288:FLA393288 FUT393288:FUW393288 GEP393288:GES393288 GOL393288:GOO393288 GYH393288:GYK393288 HID393288:HIG393288 HRZ393288:HSC393288 IBV393288:IBY393288 ILR393288:ILU393288 IVN393288:IVQ393288 JFJ393288:JFM393288 JPF393288:JPI393288 JZB393288:JZE393288 KIX393288:KJA393288 KST393288:KSW393288 LCP393288:LCS393288 LML393288:LMO393288 LWH393288:LWK393288 MGD393288:MGG393288 MPZ393288:MQC393288 MZV393288:MZY393288 NJR393288:NJU393288 NTN393288:NTQ393288 ODJ393288:ODM393288 ONF393288:ONI393288 OXB393288:OXE393288 PGX393288:PHA393288 PQT393288:PQW393288 QAP393288:QAS393288 QKL393288:QKO393288 QUH393288:QUK393288 RED393288:REG393288 RNZ393288:ROC393288 RXV393288:RXY393288 SHR393288:SHU393288 SRN393288:SRQ393288 TBJ393288:TBM393288 TLF393288:TLI393288 TVB393288:TVE393288 UEX393288:UFA393288 UOT393288:UOW393288 UYP393288:UYS393288 VIL393288:VIO393288 VSH393288:VSK393288 WCD393288:WCG393288 WLZ393288:WMC393288 WVV393288:WVY393288 N458824:Q458824 JJ458824:JM458824 TF458824:TI458824 ADB458824:ADE458824 AMX458824:ANA458824 AWT458824:AWW458824 BGP458824:BGS458824 BQL458824:BQO458824 CAH458824:CAK458824 CKD458824:CKG458824 CTZ458824:CUC458824 DDV458824:DDY458824 DNR458824:DNU458824 DXN458824:DXQ458824 EHJ458824:EHM458824 ERF458824:ERI458824 FBB458824:FBE458824 FKX458824:FLA458824 FUT458824:FUW458824 GEP458824:GES458824 GOL458824:GOO458824 GYH458824:GYK458824 HID458824:HIG458824 HRZ458824:HSC458824 IBV458824:IBY458824 ILR458824:ILU458824 IVN458824:IVQ458824 JFJ458824:JFM458824 JPF458824:JPI458824 JZB458824:JZE458824 KIX458824:KJA458824 KST458824:KSW458824 LCP458824:LCS458824 LML458824:LMO458824 LWH458824:LWK458824 MGD458824:MGG458824 MPZ458824:MQC458824 MZV458824:MZY458824 NJR458824:NJU458824 NTN458824:NTQ458824 ODJ458824:ODM458824 ONF458824:ONI458824 OXB458824:OXE458824 PGX458824:PHA458824 PQT458824:PQW458824 QAP458824:QAS458824 QKL458824:QKO458824 QUH458824:QUK458824 RED458824:REG458824 RNZ458824:ROC458824 RXV458824:RXY458824 SHR458824:SHU458824 SRN458824:SRQ458824 TBJ458824:TBM458824 TLF458824:TLI458824 TVB458824:TVE458824 UEX458824:UFA458824 UOT458824:UOW458824 UYP458824:UYS458824 VIL458824:VIO458824 VSH458824:VSK458824 WCD458824:WCG458824 WLZ458824:WMC458824 WVV458824:WVY458824 N524360:Q524360 JJ524360:JM524360 TF524360:TI524360 ADB524360:ADE524360 AMX524360:ANA524360 AWT524360:AWW524360 BGP524360:BGS524360 BQL524360:BQO524360 CAH524360:CAK524360 CKD524360:CKG524360 CTZ524360:CUC524360 DDV524360:DDY524360 DNR524360:DNU524360 DXN524360:DXQ524360 EHJ524360:EHM524360 ERF524360:ERI524360 FBB524360:FBE524360 FKX524360:FLA524360 FUT524360:FUW524360 GEP524360:GES524360 GOL524360:GOO524360 GYH524360:GYK524360 HID524360:HIG524360 HRZ524360:HSC524360 IBV524360:IBY524360 ILR524360:ILU524360 IVN524360:IVQ524360 JFJ524360:JFM524360 JPF524360:JPI524360 JZB524360:JZE524360 KIX524360:KJA524360 KST524360:KSW524360 LCP524360:LCS524360 LML524360:LMO524360 LWH524360:LWK524360 MGD524360:MGG524360 MPZ524360:MQC524360 MZV524360:MZY524360 NJR524360:NJU524360 NTN524360:NTQ524360 ODJ524360:ODM524360 ONF524360:ONI524360 OXB524360:OXE524360 PGX524360:PHA524360 PQT524360:PQW524360 QAP524360:QAS524360 QKL524360:QKO524360 QUH524360:QUK524360 RED524360:REG524360 RNZ524360:ROC524360 RXV524360:RXY524360 SHR524360:SHU524360 SRN524360:SRQ524360 TBJ524360:TBM524360 TLF524360:TLI524360 TVB524360:TVE524360 UEX524360:UFA524360 UOT524360:UOW524360 UYP524360:UYS524360 VIL524360:VIO524360 VSH524360:VSK524360 WCD524360:WCG524360 WLZ524360:WMC524360 WVV524360:WVY524360 N589896:Q589896 JJ589896:JM589896 TF589896:TI589896 ADB589896:ADE589896 AMX589896:ANA589896 AWT589896:AWW589896 BGP589896:BGS589896 BQL589896:BQO589896 CAH589896:CAK589896 CKD589896:CKG589896 CTZ589896:CUC589896 DDV589896:DDY589896 DNR589896:DNU589896 DXN589896:DXQ589896 EHJ589896:EHM589896 ERF589896:ERI589896 FBB589896:FBE589896 FKX589896:FLA589896 FUT589896:FUW589896 GEP589896:GES589896 GOL589896:GOO589896 GYH589896:GYK589896 HID589896:HIG589896 HRZ589896:HSC589896 IBV589896:IBY589896 ILR589896:ILU589896 IVN589896:IVQ589896 JFJ589896:JFM589896 JPF589896:JPI589896 JZB589896:JZE589896 KIX589896:KJA589896 KST589896:KSW589896 LCP589896:LCS589896 LML589896:LMO589896 LWH589896:LWK589896 MGD589896:MGG589896 MPZ589896:MQC589896 MZV589896:MZY589896 NJR589896:NJU589896 NTN589896:NTQ589896 ODJ589896:ODM589896 ONF589896:ONI589896 OXB589896:OXE589896 PGX589896:PHA589896 PQT589896:PQW589896 QAP589896:QAS589896 QKL589896:QKO589896 QUH589896:QUK589896 RED589896:REG589896 RNZ589896:ROC589896 RXV589896:RXY589896 SHR589896:SHU589896 SRN589896:SRQ589896 TBJ589896:TBM589896 TLF589896:TLI589896 TVB589896:TVE589896 UEX589896:UFA589896 UOT589896:UOW589896 UYP589896:UYS589896 VIL589896:VIO589896 VSH589896:VSK589896 WCD589896:WCG589896 WLZ589896:WMC589896 WVV589896:WVY589896 N655432:Q655432 JJ655432:JM655432 TF655432:TI655432 ADB655432:ADE655432 AMX655432:ANA655432 AWT655432:AWW655432 BGP655432:BGS655432 BQL655432:BQO655432 CAH655432:CAK655432 CKD655432:CKG655432 CTZ655432:CUC655432 DDV655432:DDY655432 DNR655432:DNU655432 DXN655432:DXQ655432 EHJ655432:EHM655432 ERF655432:ERI655432 FBB655432:FBE655432 FKX655432:FLA655432 FUT655432:FUW655432 GEP655432:GES655432 GOL655432:GOO655432 GYH655432:GYK655432 HID655432:HIG655432 HRZ655432:HSC655432 IBV655432:IBY655432 ILR655432:ILU655432 IVN655432:IVQ655432 JFJ655432:JFM655432 JPF655432:JPI655432 JZB655432:JZE655432 KIX655432:KJA655432 KST655432:KSW655432 LCP655432:LCS655432 LML655432:LMO655432 LWH655432:LWK655432 MGD655432:MGG655432 MPZ655432:MQC655432 MZV655432:MZY655432 NJR655432:NJU655432 NTN655432:NTQ655432 ODJ655432:ODM655432 ONF655432:ONI655432 OXB655432:OXE655432 PGX655432:PHA655432 PQT655432:PQW655432 QAP655432:QAS655432 QKL655432:QKO655432 QUH655432:QUK655432 RED655432:REG655432 RNZ655432:ROC655432 RXV655432:RXY655432 SHR655432:SHU655432 SRN655432:SRQ655432 TBJ655432:TBM655432 TLF655432:TLI655432 TVB655432:TVE655432 UEX655432:UFA655432 UOT655432:UOW655432 UYP655432:UYS655432 VIL655432:VIO655432 VSH655432:VSK655432 WCD655432:WCG655432 WLZ655432:WMC655432 WVV655432:WVY655432 N720968:Q720968 JJ720968:JM720968 TF720968:TI720968 ADB720968:ADE720968 AMX720968:ANA720968 AWT720968:AWW720968 BGP720968:BGS720968 BQL720968:BQO720968 CAH720968:CAK720968 CKD720968:CKG720968 CTZ720968:CUC720968 DDV720968:DDY720968 DNR720968:DNU720968 DXN720968:DXQ720968 EHJ720968:EHM720968 ERF720968:ERI720968 FBB720968:FBE720968 FKX720968:FLA720968 FUT720968:FUW720968 GEP720968:GES720968 GOL720968:GOO720968 GYH720968:GYK720968 HID720968:HIG720968 HRZ720968:HSC720968 IBV720968:IBY720968 ILR720968:ILU720968 IVN720968:IVQ720968 JFJ720968:JFM720968 JPF720968:JPI720968 JZB720968:JZE720968 KIX720968:KJA720968 KST720968:KSW720968 LCP720968:LCS720968 LML720968:LMO720968 LWH720968:LWK720968 MGD720968:MGG720968 MPZ720968:MQC720968 MZV720968:MZY720968 NJR720968:NJU720968 NTN720968:NTQ720968 ODJ720968:ODM720968 ONF720968:ONI720968 OXB720968:OXE720968 PGX720968:PHA720968 PQT720968:PQW720968 QAP720968:QAS720968 QKL720968:QKO720968 QUH720968:QUK720968 RED720968:REG720968 RNZ720968:ROC720968 RXV720968:RXY720968 SHR720968:SHU720968 SRN720968:SRQ720968 TBJ720968:TBM720968 TLF720968:TLI720968 TVB720968:TVE720968 UEX720968:UFA720968 UOT720968:UOW720968 UYP720968:UYS720968 VIL720968:VIO720968 VSH720968:VSK720968 WCD720968:WCG720968 WLZ720968:WMC720968 WVV720968:WVY720968 N786504:Q786504 JJ786504:JM786504 TF786504:TI786504 ADB786504:ADE786504 AMX786504:ANA786504 AWT786504:AWW786504 BGP786504:BGS786504 BQL786504:BQO786504 CAH786504:CAK786504 CKD786504:CKG786504 CTZ786504:CUC786504 DDV786504:DDY786504 DNR786504:DNU786504 DXN786504:DXQ786504 EHJ786504:EHM786504 ERF786504:ERI786504 FBB786504:FBE786504 FKX786504:FLA786504 FUT786504:FUW786504 GEP786504:GES786504 GOL786504:GOO786504 GYH786504:GYK786504 HID786504:HIG786504 HRZ786504:HSC786504 IBV786504:IBY786504 ILR786504:ILU786504 IVN786504:IVQ786504 JFJ786504:JFM786504 JPF786504:JPI786504 JZB786504:JZE786504 KIX786504:KJA786504 KST786504:KSW786504 LCP786504:LCS786504 LML786504:LMO786504 LWH786504:LWK786504 MGD786504:MGG786504 MPZ786504:MQC786504 MZV786504:MZY786504 NJR786504:NJU786504 NTN786504:NTQ786504 ODJ786504:ODM786504 ONF786504:ONI786504 OXB786504:OXE786504 PGX786504:PHA786504 PQT786504:PQW786504 QAP786504:QAS786504 QKL786504:QKO786504 QUH786504:QUK786504 RED786504:REG786504 RNZ786504:ROC786504 RXV786504:RXY786504 SHR786504:SHU786504 SRN786504:SRQ786504 TBJ786504:TBM786504 TLF786504:TLI786504 TVB786504:TVE786504 UEX786504:UFA786504 UOT786504:UOW786504 UYP786504:UYS786504 VIL786504:VIO786504 VSH786504:VSK786504 WCD786504:WCG786504 WLZ786504:WMC786504 WVV786504:WVY786504 N852040:Q852040 JJ852040:JM852040 TF852040:TI852040 ADB852040:ADE852040 AMX852040:ANA852040 AWT852040:AWW852040 BGP852040:BGS852040 BQL852040:BQO852040 CAH852040:CAK852040 CKD852040:CKG852040 CTZ852040:CUC852040 DDV852040:DDY852040 DNR852040:DNU852040 DXN852040:DXQ852040 EHJ852040:EHM852040 ERF852040:ERI852040 FBB852040:FBE852040 FKX852040:FLA852040 FUT852040:FUW852040 GEP852040:GES852040 GOL852040:GOO852040 GYH852040:GYK852040 HID852040:HIG852040 HRZ852040:HSC852040 IBV852040:IBY852040 ILR852040:ILU852040 IVN852040:IVQ852040 JFJ852040:JFM852040 JPF852040:JPI852040 JZB852040:JZE852040 KIX852040:KJA852040 KST852040:KSW852040 LCP852040:LCS852040 LML852040:LMO852040 LWH852040:LWK852040 MGD852040:MGG852040 MPZ852040:MQC852040 MZV852040:MZY852040 NJR852040:NJU852040 NTN852040:NTQ852040 ODJ852040:ODM852040 ONF852040:ONI852040 OXB852040:OXE852040 PGX852040:PHA852040 PQT852040:PQW852040 QAP852040:QAS852040 QKL852040:QKO852040 QUH852040:QUK852040 RED852040:REG852040 RNZ852040:ROC852040 RXV852040:RXY852040 SHR852040:SHU852040 SRN852040:SRQ852040 TBJ852040:TBM852040 TLF852040:TLI852040 TVB852040:TVE852040 UEX852040:UFA852040 UOT852040:UOW852040 UYP852040:UYS852040 VIL852040:VIO852040 VSH852040:VSK852040 WCD852040:WCG852040 WLZ852040:WMC852040 WVV852040:WVY852040 N917576:Q917576 JJ917576:JM917576 TF917576:TI917576 ADB917576:ADE917576 AMX917576:ANA917576 AWT917576:AWW917576 BGP917576:BGS917576 BQL917576:BQO917576 CAH917576:CAK917576 CKD917576:CKG917576 CTZ917576:CUC917576 DDV917576:DDY917576 DNR917576:DNU917576 DXN917576:DXQ917576 EHJ917576:EHM917576 ERF917576:ERI917576 FBB917576:FBE917576 FKX917576:FLA917576 FUT917576:FUW917576 GEP917576:GES917576 GOL917576:GOO917576 GYH917576:GYK917576 HID917576:HIG917576 HRZ917576:HSC917576 IBV917576:IBY917576 ILR917576:ILU917576 IVN917576:IVQ917576 JFJ917576:JFM917576 JPF917576:JPI917576 JZB917576:JZE917576 KIX917576:KJA917576 KST917576:KSW917576 LCP917576:LCS917576 LML917576:LMO917576 LWH917576:LWK917576 MGD917576:MGG917576 MPZ917576:MQC917576 MZV917576:MZY917576 NJR917576:NJU917576 NTN917576:NTQ917576 ODJ917576:ODM917576 ONF917576:ONI917576 OXB917576:OXE917576 PGX917576:PHA917576 PQT917576:PQW917576 QAP917576:QAS917576 QKL917576:QKO917576 QUH917576:QUK917576 RED917576:REG917576 RNZ917576:ROC917576 RXV917576:RXY917576 SHR917576:SHU917576 SRN917576:SRQ917576 TBJ917576:TBM917576 TLF917576:TLI917576 TVB917576:TVE917576 UEX917576:UFA917576 UOT917576:UOW917576 UYP917576:UYS917576 VIL917576:VIO917576 VSH917576:VSK917576 WCD917576:WCG917576 WLZ917576:WMC917576 WVV917576:WVY917576 N983112:Q983112 JJ983112:JM983112 TF983112:TI983112 ADB983112:ADE983112 AMX983112:ANA983112 AWT983112:AWW983112 BGP983112:BGS983112 BQL983112:BQO983112 CAH983112:CAK983112 CKD983112:CKG983112 CTZ983112:CUC983112 DDV983112:DDY983112 DNR983112:DNU983112 DXN983112:DXQ983112 EHJ983112:EHM983112 ERF983112:ERI983112 FBB983112:FBE983112 FKX983112:FLA983112 FUT983112:FUW983112 GEP983112:GES983112 GOL983112:GOO983112 GYH983112:GYK983112 HID983112:HIG983112 HRZ983112:HSC983112 IBV983112:IBY983112 ILR983112:ILU983112 IVN983112:IVQ983112 JFJ983112:JFM983112 JPF983112:JPI983112 JZB983112:JZE983112 KIX983112:KJA983112 KST983112:KSW983112 LCP983112:LCS983112 LML983112:LMO983112 LWH983112:LWK983112 MGD983112:MGG983112 MPZ983112:MQC983112 MZV983112:MZY983112 NJR983112:NJU983112 NTN983112:NTQ983112 ODJ983112:ODM983112 ONF983112:ONI983112 OXB983112:OXE983112 PGX983112:PHA983112 PQT983112:PQW983112 QAP983112:QAS983112 QKL983112:QKO983112 QUH983112:QUK983112 RED983112:REG983112 RNZ983112:ROC983112 RXV983112:RXY983112 SHR983112:SHU983112 SRN983112:SRQ983112 TBJ983112:TBM983112 TLF983112:TLI983112 TVB983112:TVE983112 UEX983112:UFA983112 UOT983112:UOW983112 UYP983112:UYS983112 VIL983112:VIO983112 VSH983112:VSK983112 WCD983112:WCG983112 WLZ983112:WMC983112 WVV983112:WVY983112">
      <formula1>$Y$29:$Y$32</formula1>
    </dataValidation>
    <dataValidation type="list" allowBlank="1" showInputMessage="1" showErrorMessage="1" 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491:J65491 JD65491:JF65491 SZ65491:TB65491 ACV65491:ACX65491 AMR65491:AMT65491 AWN65491:AWP65491 BGJ65491:BGL65491 BQF65491:BQH65491 CAB65491:CAD65491 CJX65491:CJZ65491 CTT65491:CTV65491 DDP65491:DDR65491 DNL65491:DNN65491 DXH65491:DXJ65491 EHD65491:EHF65491 EQZ65491:ERB65491 FAV65491:FAX65491 FKR65491:FKT65491 FUN65491:FUP65491 GEJ65491:GEL65491 GOF65491:GOH65491 GYB65491:GYD65491 HHX65491:HHZ65491 HRT65491:HRV65491 IBP65491:IBR65491 ILL65491:ILN65491 IVH65491:IVJ65491 JFD65491:JFF65491 JOZ65491:JPB65491 JYV65491:JYX65491 KIR65491:KIT65491 KSN65491:KSP65491 LCJ65491:LCL65491 LMF65491:LMH65491 LWB65491:LWD65491 MFX65491:MFZ65491 MPT65491:MPV65491 MZP65491:MZR65491 NJL65491:NJN65491 NTH65491:NTJ65491 ODD65491:ODF65491 OMZ65491:ONB65491 OWV65491:OWX65491 PGR65491:PGT65491 PQN65491:PQP65491 QAJ65491:QAL65491 QKF65491:QKH65491 QUB65491:QUD65491 RDX65491:RDZ65491 RNT65491:RNV65491 RXP65491:RXR65491 SHL65491:SHN65491 SRH65491:SRJ65491 TBD65491:TBF65491 TKZ65491:TLB65491 TUV65491:TUX65491 UER65491:UET65491 UON65491:UOP65491 UYJ65491:UYL65491 VIF65491:VIH65491 VSB65491:VSD65491 WBX65491:WBZ65491 WLT65491:WLV65491 WVP65491:WVR65491 H131027:J131027 JD131027:JF131027 SZ131027:TB131027 ACV131027:ACX131027 AMR131027:AMT131027 AWN131027:AWP131027 BGJ131027:BGL131027 BQF131027:BQH131027 CAB131027:CAD131027 CJX131027:CJZ131027 CTT131027:CTV131027 DDP131027:DDR131027 DNL131027:DNN131027 DXH131027:DXJ131027 EHD131027:EHF131027 EQZ131027:ERB131027 FAV131027:FAX131027 FKR131027:FKT131027 FUN131027:FUP131027 GEJ131027:GEL131027 GOF131027:GOH131027 GYB131027:GYD131027 HHX131027:HHZ131027 HRT131027:HRV131027 IBP131027:IBR131027 ILL131027:ILN131027 IVH131027:IVJ131027 JFD131027:JFF131027 JOZ131027:JPB131027 JYV131027:JYX131027 KIR131027:KIT131027 KSN131027:KSP131027 LCJ131027:LCL131027 LMF131027:LMH131027 LWB131027:LWD131027 MFX131027:MFZ131027 MPT131027:MPV131027 MZP131027:MZR131027 NJL131027:NJN131027 NTH131027:NTJ131027 ODD131027:ODF131027 OMZ131027:ONB131027 OWV131027:OWX131027 PGR131027:PGT131027 PQN131027:PQP131027 QAJ131027:QAL131027 QKF131027:QKH131027 QUB131027:QUD131027 RDX131027:RDZ131027 RNT131027:RNV131027 RXP131027:RXR131027 SHL131027:SHN131027 SRH131027:SRJ131027 TBD131027:TBF131027 TKZ131027:TLB131027 TUV131027:TUX131027 UER131027:UET131027 UON131027:UOP131027 UYJ131027:UYL131027 VIF131027:VIH131027 VSB131027:VSD131027 WBX131027:WBZ131027 WLT131027:WLV131027 WVP131027:WVR131027 H196563:J196563 JD196563:JF196563 SZ196563:TB196563 ACV196563:ACX196563 AMR196563:AMT196563 AWN196563:AWP196563 BGJ196563:BGL196563 BQF196563:BQH196563 CAB196563:CAD196563 CJX196563:CJZ196563 CTT196563:CTV196563 DDP196563:DDR196563 DNL196563:DNN196563 DXH196563:DXJ196563 EHD196563:EHF196563 EQZ196563:ERB196563 FAV196563:FAX196563 FKR196563:FKT196563 FUN196563:FUP196563 GEJ196563:GEL196563 GOF196563:GOH196563 GYB196563:GYD196563 HHX196563:HHZ196563 HRT196563:HRV196563 IBP196563:IBR196563 ILL196563:ILN196563 IVH196563:IVJ196563 JFD196563:JFF196563 JOZ196563:JPB196563 JYV196563:JYX196563 KIR196563:KIT196563 KSN196563:KSP196563 LCJ196563:LCL196563 LMF196563:LMH196563 LWB196563:LWD196563 MFX196563:MFZ196563 MPT196563:MPV196563 MZP196563:MZR196563 NJL196563:NJN196563 NTH196563:NTJ196563 ODD196563:ODF196563 OMZ196563:ONB196563 OWV196563:OWX196563 PGR196563:PGT196563 PQN196563:PQP196563 QAJ196563:QAL196563 QKF196563:QKH196563 QUB196563:QUD196563 RDX196563:RDZ196563 RNT196563:RNV196563 RXP196563:RXR196563 SHL196563:SHN196563 SRH196563:SRJ196563 TBD196563:TBF196563 TKZ196563:TLB196563 TUV196563:TUX196563 UER196563:UET196563 UON196563:UOP196563 UYJ196563:UYL196563 VIF196563:VIH196563 VSB196563:VSD196563 WBX196563:WBZ196563 WLT196563:WLV196563 WVP196563:WVR196563 H262099:J262099 JD262099:JF262099 SZ262099:TB262099 ACV262099:ACX262099 AMR262099:AMT262099 AWN262099:AWP262099 BGJ262099:BGL262099 BQF262099:BQH262099 CAB262099:CAD262099 CJX262099:CJZ262099 CTT262099:CTV262099 DDP262099:DDR262099 DNL262099:DNN262099 DXH262099:DXJ262099 EHD262099:EHF262099 EQZ262099:ERB262099 FAV262099:FAX262099 FKR262099:FKT262099 FUN262099:FUP262099 GEJ262099:GEL262099 GOF262099:GOH262099 GYB262099:GYD262099 HHX262099:HHZ262099 HRT262099:HRV262099 IBP262099:IBR262099 ILL262099:ILN262099 IVH262099:IVJ262099 JFD262099:JFF262099 JOZ262099:JPB262099 JYV262099:JYX262099 KIR262099:KIT262099 KSN262099:KSP262099 LCJ262099:LCL262099 LMF262099:LMH262099 LWB262099:LWD262099 MFX262099:MFZ262099 MPT262099:MPV262099 MZP262099:MZR262099 NJL262099:NJN262099 NTH262099:NTJ262099 ODD262099:ODF262099 OMZ262099:ONB262099 OWV262099:OWX262099 PGR262099:PGT262099 PQN262099:PQP262099 QAJ262099:QAL262099 QKF262099:QKH262099 QUB262099:QUD262099 RDX262099:RDZ262099 RNT262099:RNV262099 RXP262099:RXR262099 SHL262099:SHN262099 SRH262099:SRJ262099 TBD262099:TBF262099 TKZ262099:TLB262099 TUV262099:TUX262099 UER262099:UET262099 UON262099:UOP262099 UYJ262099:UYL262099 VIF262099:VIH262099 VSB262099:VSD262099 WBX262099:WBZ262099 WLT262099:WLV262099 WVP262099:WVR262099 H327635:J327635 JD327635:JF327635 SZ327635:TB327635 ACV327635:ACX327635 AMR327635:AMT327635 AWN327635:AWP327635 BGJ327635:BGL327635 BQF327635:BQH327635 CAB327635:CAD327635 CJX327635:CJZ327635 CTT327635:CTV327635 DDP327635:DDR327635 DNL327635:DNN327635 DXH327635:DXJ327635 EHD327635:EHF327635 EQZ327635:ERB327635 FAV327635:FAX327635 FKR327635:FKT327635 FUN327635:FUP327635 GEJ327635:GEL327635 GOF327635:GOH327635 GYB327635:GYD327635 HHX327635:HHZ327635 HRT327635:HRV327635 IBP327635:IBR327635 ILL327635:ILN327635 IVH327635:IVJ327635 JFD327635:JFF327635 JOZ327635:JPB327635 JYV327635:JYX327635 KIR327635:KIT327635 KSN327635:KSP327635 LCJ327635:LCL327635 LMF327635:LMH327635 LWB327635:LWD327635 MFX327635:MFZ327635 MPT327635:MPV327635 MZP327635:MZR327635 NJL327635:NJN327635 NTH327635:NTJ327635 ODD327635:ODF327635 OMZ327635:ONB327635 OWV327635:OWX327635 PGR327635:PGT327635 PQN327635:PQP327635 QAJ327635:QAL327635 QKF327635:QKH327635 QUB327635:QUD327635 RDX327635:RDZ327635 RNT327635:RNV327635 RXP327635:RXR327635 SHL327635:SHN327635 SRH327635:SRJ327635 TBD327635:TBF327635 TKZ327635:TLB327635 TUV327635:TUX327635 UER327635:UET327635 UON327635:UOP327635 UYJ327635:UYL327635 VIF327635:VIH327635 VSB327635:VSD327635 WBX327635:WBZ327635 WLT327635:WLV327635 WVP327635:WVR327635 H393171:J393171 JD393171:JF393171 SZ393171:TB393171 ACV393171:ACX393171 AMR393171:AMT393171 AWN393171:AWP393171 BGJ393171:BGL393171 BQF393171:BQH393171 CAB393171:CAD393171 CJX393171:CJZ393171 CTT393171:CTV393171 DDP393171:DDR393171 DNL393171:DNN393171 DXH393171:DXJ393171 EHD393171:EHF393171 EQZ393171:ERB393171 FAV393171:FAX393171 FKR393171:FKT393171 FUN393171:FUP393171 GEJ393171:GEL393171 GOF393171:GOH393171 GYB393171:GYD393171 HHX393171:HHZ393171 HRT393171:HRV393171 IBP393171:IBR393171 ILL393171:ILN393171 IVH393171:IVJ393171 JFD393171:JFF393171 JOZ393171:JPB393171 JYV393171:JYX393171 KIR393171:KIT393171 KSN393171:KSP393171 LCJ393171:LCL393171 LMF393171:LMH393171 LWB393171:LWD393171 MFX393171:MFZ393171 MPT393171:MPV393171 MZP393171:MZR393171 NJL393171:NJN393171 NTH393171:NTJ393171 ODD393171:ODF393171 OMZ393171:ONB393171 OWV393171:OWX393171 PGR393171:PGT393171 PQN393171:PQP393171 QAJ393171:QAL393171 QKF393171:QKH393171 QUB393171:QUD393171 RDX393171:RDZ393171 RNT393171:RNV393171 RXP393171:RXR393171 SHL393171:SHN393171 SRH393171:SRJ393171 TBD393171:TBF393171 TKZ393171:TLB393171 TUV393171:TUX393171 UER393171:UET393171 UON393171:UOP393171 UYJ393171:UYL393171 VIF393171:VIH393171 VSB393171:VSD393171 WBX393171:WBZ393171 WLT393171:WLV393171 WVP393171:WVR393171 H458707:J458707 JD458707:JF458707 SZ458707:TB458707 ACV458707:ACX458707 AMR458707:AMT458707 AWN458707:AWP458707 BGJ458707:BGL458707 BQF458707:BQH458707 CAB458707:CAD458707 CJX458707:CJZ458707 CTT458707:CTV458707 DDP458707:DDR458707 DNL458707:DNN458707 DXH458707:DXJ458707 EHD458707:EHF458707 EQZ458707:ERB458707 FAV458707:FAX458707 FKR458707:FKT458707 FUN458707:FUP458707 GEJ458707:GEL458707 GOF458707:GOH458707 GYB458707:GYD458707 HHX458707:HHZ458707 HRT458707:HRV458707 IBP458707:IBR458707 ILL458707:ILN458707 IVH458707:IVJ458707 JFD458707:JFF458707 JOZ458707:JPB458707 JYV458707:JYX458707 KIR458707:KIT458707 KSN458707:KSP458707 LCJ458707:LCL458707 LMF458707:LMH458707 LWB458707:LWD458707 MFX458707:MFZ458707 MPT458707:MPV458707 MZP458707:MZR458707 NJL458707:NJN458707 NTH458707:NTJ458707 ODD458707:ODF458707 OMZ458707:ONB458707 OWV458707:OWX458707 PGR458707:PGT458707 PQN458707:PQP458707 QAJ458707:QAL458707 QKF458707:QKH458707 QUB458707:QUD458707 RDX458707:RDZ458707 RNT458707:RNV458707 RXP458707:RXR458707 SHL458707:SHN458707 SRH458707:SRJ458707 TBD458707:TBF458707 TKZ458707:TLB458707 TUV458707:TUX458707 UER458707:UET458707 UON458707:UOP458707 UYJ458707:UYL458707 VIF458707:VIH458707 VSB458707:VSD458707 WBX458707:WBZ458707 WLT458707:WLV458707 WVP458707:WVR458707 H524243:J524243 JD524243:JF524243 SZ524243:TB524243 ACV524243:ACX524243 AMR524243:AMT524243 AWN524243:AWP524243 BGJ524243:BGL524243 BQF524243:BQH524243 CAB524243:CAD524243 CJX524243:CJZ524243 CTT524243:CTV524243 DDP524243:DDR524243 DNL524243:DNN524243 DXH524243:DXJ524243 EHD524243:EHF524243 EQZ524243:ERB524243 FAV524243:FAX524243 FKR524243:FKT524243 FUN524243:FUP524243 GEJ524243:GEL524243 GOF524243:GOH524243 GYB524243:GYD524243 HHX524243:HHZ524243 HRT524243:HRV524243 IBP524243:IBR524243 ILL524243:ILN524243 IVH524243:IVJ524243 JFD524243:JFF524243 JOZ524243:JPB524243 JYV524243:JYX524243 KIR524243:KIT524243 KSN524243:KSP524243 LCJ524243:LCL524243 LMF524243:LMH524243 LWB524243:LWD524243 MFX524243:MFZ524243 MPT524243:MPV524243 MZP524243:MZR524243 NJL524243:NJN524243 NTH524243:NTJ524243 ODD524243:ODF524243 OMZ524243:ONB524243 OWV524243:OWX524243 PGR524243:PGT524243 PQN524243:PQP524243 QAJ524243:QAL524243 QKF524243:QKH524243 QUB524243:QUD524243 RDX524243:RDZ524243 RNT524243:RNV524243 RXP524243:RXR524243 SHL524243:SHN524243 SRH524243:SRJ524243 TBD524243:TBF524243 TKZ524243:TLB524243 TUV524243:TUX524243 UER524243:UET524243 UON524243:UOP524243 UYJ524243:UYL524243 VIF524243:VIH524243 VSB524243:VSD524243 WBX524243:WBZ524243 WLT524243:WLV524243 WVP524243:WVR524243 H589779:J589779 JD589779:JF589779 SZ589779:TB589779 ACV589779:ACX589779 AMR589779:AMT589779 AWN589779:AWP589779 BGJ589779:BGL589779 BQF589779:BQH589779 CAB589779:CAD589779 CJX589779:CJZ589779 CTT589779:CTV589779 DDP589779:DDR589779 DNL589779:DNN589779 DXH589779:DXJ589779 EHD589779:EHF589779 EQZ589779:ERB589779 FAV589779:FAX589779 FKR589779:FKT589779 FUN589779:FUP589779 GEJ589779:GEL589779 GOF589779:GOH589779 GYB589779:GYD589779 HHX589779:HHZ589779 HRT589779:HRV589779 IBP589779:IBR589779 ILL589779:ILN589779 IVH589779:IVJ589779 JFD589779:JFF589779 JOZ589779:JPB589779 JYV589779:JYX589779 KIR589779:KIT589779 KSN589779:KSP589779 LCJ589779:LCL589779 LMF589779:LMH589779 LWB589779:LWD589779 MFX589779:MFZ589779 MPT589779:MPV589779 MZP589779:MZR589779 NJL589779:NJN589779 NTH589779:NTJ589779 ODD589779:ODF589779 OMZ589779:ONB589779 OWV589779:OWX589779 PGR589779:PGT589779 PQN589779:PQP589779 QAJ589779:QAL589779 QKF589779:QKH589779 QUB589779:QUD589779 RDX589779:RDZ589779 RNT589779:RNV589779 RXP589779:RXR589779 SHL589779:SHN589779 SRH589779:SRJ589779 TBD589779:TBF589779 TKZ589779:TLB589779 TUV589779:TUX589779 UER589779:UET589779 UON589779:UOP589779 UYJ589779:UYL589779 VIF589779:VIH589779 VSB589779:VSD589779 WBX589779:WBZ589779 WLT589779:WLV589779 WVP589779:WVR589779 H655315:J655315 JD655315:JF655315 SZ655315:TB655315 ACV655315:ACX655315 AMR655315:AMT655315 AWN655315:AWP655315 BGJ655315:BGL655315 BQF655315:BQH655315 CAB655315:CAD655315 CJX655315:CJZ655315 CTT655315:CTV655315 DDP655315:DDR655315 DNL655315:DNN655315 DXH655315:DXJ655315 EHD655315:EHF655315 EQZ655315:ERB655315 FAV655315:FAX655315 FKR655315:FKT655315 FUN655315:FUP655315 GEJ655315:GEL655315 GOF655315:GOH655315 GYB655315:GYD655315 HHX655315:HHZ655315 HRT655315:HRV655315 IBP655315:IBR655315 ILL655315:ILN655315 IVH655315:IVJ655315 JFD655315:JFF655315 JOZ655315:JPB655315 JYV655315:JYX655315 KIR655315:KIT655315 KSN655315:KSP655315 LCJ655315:LCL655315 LMF655315:LMH655315 LWB655315:LWD655315 MFX655315:MFZ655315 MPT655315:MPV655315 MZP655315:MZR655315 NJL655315:NJN655315 NTH655315:NTJ655315 ODD655315:ODF655315 OMZ655315:ONB655315 OWV655315:OWX655315 PGR655315:PGT655315 PQN655315:PQP655315 QAJ655315:QAL655315 QKF655315:QKH655315 QUB655315:QUD655315 RDX655315:RDZ655315 RNT655315:RNV655315 RXP655315:RXR655315 SHL655315:SHN655315 SRH655315:SRJ655315 TBD655315:TBF655315 TKZ655315:TLB655315 TUV655315:TUX655315 UER655315:UET655315 UON655315:UOP655315 UYJ655315:UYL655315 VIF655315:VIH655315 VSB655315:VSD655315 WBX655315:WBZ655315 WLT655315:WLV655315 WVP655315:WVR655315 H720851:J720851 JD720851:JF720851 SZ720851:TB720851 ACV720851:ACX720851 AMR720851:AMT720851 AWN720851:AWP720851 BGJ720851:BGL720851 BQF720851:BQH720851 CAB720851:CAD720851 CJX720851:CJZ720851 CTT720851:CTV720851 DDP720851:DDR720851 DNL720851:DNN720851 DXH720851:DXJ720851 EHD720851:EHF720851 EQZ720851:ERB720851 FAV720851:FAX720851 FKR720851:FKT720851 FUN720851:FUP720851 GEJ720851:GEL720851 GOF720851:GOH720851 GYB720851:GYD720851 HHX720851:HHZ720851 HRT720851:HRV720851 IBP720851:IBR720851 ILL720851:ILN720851 IVH720851:IVJ720851 JFD720851:JFF720851 JOZ720851:JPB720851 JYV720851:JYX720851 KIR720851:KIT720851 KSN720851:KSP720851 LCJ720851:LCL720851 LMF720851:LMH720851 LWB720851:LWD720851 MFX720851:MFZ720851 MPT720851:MPV720851 MZP720851:MZR720851 NJL720851:NJN720851 NTH720851:NTJ720851 ODD720851:ODF720851 OMZ720851:ONB720851 OWV720851:OWX720851 PGR720851:PGT720851 PQN720851:PQP720851 QAJ720851:QAL720851 QKF720851:QKH720851 QUB720851:QUD720851 RDX720851:RDZ720851 RNT720851:RNV720851 RXP720851:RXR720851 SHL720851:SHN720851 SRH720851:SRJ720851 TBD720851:TBF720851 TKZ720851:TLB720851 TUV720851:TUX720851 UER720851:UET720851 UON720851:UOP720851 UYJ720851:UYL720851 VIF720851:VIH720851 VSB720851:VSD720851 WBX720851:WBZ720851 WLT720851:WLV720851 WVP720851:WVR720851 H786387:J786387 JD786387:JF786387 SZ786387:TB786387 ACV786387:ACX786387 AMR786387:AMT786387 AWN786387:AWP786387 BGJ786387:BGL786387 BQF786387:BQH786387 CAB786387:CAD786387 CJX786387:CJZ786387 CTT786387:CTV786387 DDP786387:DDR786387 DNL786387:DNN786387 DXH786387:DXJ786387 EHD786387:EHF786387 EQZ786387:ERB786387 FAV786387:FAX786387 FKR786387:FKT786387 FUN786387:FUP786387 GEJ786387:GEL786387 GOF786387:GOH786387 GYB786387:GYD786387 HHX786387:HHZ786387 HRT786387:HRV786387 IBP786387:IBR786387 ILL786387:ILN786387 IVH786387:IVJ786387 JFD786387:JFF786387 JOZ786387:JPB786387 JYV786387:JYX786387 KIR786387:KIT786387 KSN786387:KSP786387 LCJ786387:LCL786387 LMF786387:LMH786387 LWB786387:LWD786387 MFX786387:MFZ786387 MPT786387:MPV786387 MZP786387:MZR786387 NJL786387:NJN786387 NTH786387:NTJ786387 ODD786387:ODF786387 OMZ786387:ONB786387 OWV786387:OWX786387 PGR786387:PGT786387 PQN786387:PQP786387 QAJ786387:QAL786387 QKF786387:QKH786387 QUB786387:QUD786387 RDX786387:RDZ786387 RNT786387:RNV786387 RXP786387:RXR786387 SHL786387:SHN786387 SRH786387:SRJ786387 TBD786387:TBF786387 TKZ786387:TLB786387 TUV786387:TUX786387 UER786387:UET786387 UON786387:UOP786387 UYJ786387:UYL786387 VIF786387:VIH786387 VSB786387:VSD786387 WBX786387:WBZ786387 WLT786387:WLV786387 WVP786387:WVR786387 H851923:J851923 JD851923:JF851923 SZ851923:TB851923 ACV851923:ACX851923 AMR851923:AMT851923 AWN851923:AWP851923 BGJ851923:BGL851923 BQF851923:BQH851923 CAB851923:CAD851923 CJX851923:CJZ851923 CTT851923:CTV851923 DDP851923:DDR851923 DNL851923:DNN851923 DXH851923:DXJ851923 EHD851923:EHF851923 EQZ851923:ERB851923 FAV851923:FAX851923 FKR851923:FKT851923 FUN851923:FUP851923 GEJ851923:GEL851923 GOF851923:GOH851923 GYB851923:GYD851923 HHX851923:HHZ851923 HRT851923:HRV851923 IBP851923:IBR851923 ILL851923:ILN851923 IVH851923:IVJ851923 JFD851923:JFF851923 JOZ851923:JPB851923 JYV851923:JYX851923 KIR851923:KIT851923 KSN851923:KSP851923 LCJ851923:LCL851923 LMF851923:LMH851923 LWB851923:LWD851923 MFX851923:MFZ851923 MPT851923:MPV851923 MZP851923:MZR851923 NJL851923:NJN851923 NTH851923:NTJ851923 ODD851923:ODF851923 OMZ851923:ONB851923 OWV851923:OWX851923 PGR851923:PGT851923 PQN851923:PQP851923 QAJ851923:QAL851923 QKF851923:QKH851923 QUB851923:QUD851923 RDX851923:RDZ851923 RNT851923:RNV851923 RXP851923:RXR851923 SHL851923:SHN851923 SRH851923:SRJ851923 TBD851923:TBF851923 TKZ851923:TLB851923 TUV851923:TUX851923 UER851923:UET851923 UON851923:UOP851923 UYJ851923:UYL851923 VIF851923:VIH851923 VSB851923:VSD851923 WBX851923:WBZ851923 WLT851923:WLV851923 WVP851923:WVR851923 H917459:J917459 JD917459:JF917459 SZ917459:TB917459 ACV917459:ACX917459 AMR917459:AMT917459 AWN917459:AWP917459 BGJ917459:BGL917459 BQF917459:BQH917459 CAB917459:CAD917459 CJX917459:CJZ917459 CTT917459:CTV917459 DDP917459:DDR917459 DNL917459:DNN917459 DXH917459:DXJ917459 EHD917459:EHF917459 EQZ917459:ERB917459 FAV917459:FAX917459 FKR917459:FKT917459 FUN917459:FUP917459 GEJ917459:GEL917459 GOF917459:GOH917459 GYB917459:GYD917459 HHX917459:HHZ917459 HRT917459:HRV917459 IBP917459:IBR917459 ILL917459:ILN917459 IVH917459:IVJ917459 JFD917459:JFF917459 JOZ917459:JPB917459 JYV917459:JYX917459 KIR917459:KIT917459 KSN917459:KSP917459 LCJ917459:LCL917459 LMF917459:LMH917459 LWB917459:LWD917459 MFX917459:MFZ917459 MPT917459:MPV917459 MZP917459:MZR917459 NJL917459:NJN917459 NTH917459:NTJ917459 ODD917459:ODF917459 OMZ917459:ONB917459 OWV917459:OWX917459 PGR917459:PGT917459 PQN917459:PQP917459 QAJ917459:QAL917459 QKF917459:QKH917459 QUB917459:QUD917459 RDX917459:RDZ917459 RNT917459:RNV917459 RXP917459:RXR917459 SHL917459:SHN917459 SRH917459:SRJ917459 TBD917459:TBF917459 TKZ917459:TLB917459 TUV917459:TUX917459 UER917459:UET917459 UON917459:UOP917459 UYJ917459:UYL917459 VIF917459:VIH917459 VSB917459:VSD917459 WBX917459:WBZ917459 WLT917459:WLV917459 WVP917459:WVR917459 H982995:J982995 JD982995:JF982995 SZ982995:TB982995 ACV982995:ACX982995 AMR982995:AMT982995 AWN982995:AWP982995 BGJ982995:BGL982995 BQF982995:BQH982995 CAB982995:CAD982995 CJX982995:CJZ982995 CTT982995:CTV982995 DDP982995:DDR982995 DNL982995:DNN982995 DXH982995:DXJ982995 EHD982995:EHF982995 EQZ982995:ERB982995 FAV982995:FAX982995 FKR982995:FKT982995 FUN982995:FUP982995 GEJ982995:GEL982995 GOF982995:GOH982995 GYB982995:GYD982995 HHX982995:HHZ982995 HRT982995:HRV982995 IBP982995:IBR982995 ILL982995:ILN982995 IVH982995:IVJ982995 JFD982995:JFF982995 JOZ982995:JPB982995 JYV982995:JYX982995 KIR982995:KIT982995 KSN982995:KSP982995 LCJ982995:LCL982995 LMF982995:LMH982995 LWB982995:LWD982995 MFX982995:MFZ982995 MPT982995:MPV982995 MZP982995:MZR982995 NJL982995:NJN982995 NTH982995:NTJ982995 ODD982995:ODF982995 OMZ982995:ONB982995 OWV982995:OWX982995 PGR982995:PGT982995 PQN982995:PQP982995 QAJ982995:QAL982995 QKF982995:QKH982995 QUB982995:QUD982995 RDX982995:RDZ982995 RNT982995:RNV982995 RXP982995:RXR982995 SHL982995:SHN982995 SRH982995:SRJ982995 TBD982995:TBF982995 TKZ982995:TLB982995 TUV982995:TUX982995 UER982995:UET982995 UON982995:UOP982995 UYJ982995:UYL982995 VIF982995:VIH982995 VSB982995:VSD982995 WBX982995:WBZ982995 WLT982995:WLV982995 WVP982995:WVR982995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493:J65493 JD65493:JF65493 SZ65493:TB65493 ACV65493:ACX65493 AMR65493:AMT65493 AWN65493:AWP65493 BGJ65493:BGL65493 BQF65493:BQH65493 CAB65493:CAD65493 CJX65493:CJZ65493 CTT65493:CTV65493 DDP65493:DDR65493 DNL65493:DNN65493 DXH65493:DXJ65493 EHD65493:EHF65493 EQZ65493:ERB65493 FAV65493:FAX65493 FKR65493:FKT65493 FUN65493:FUP65493 GEJ65493:GEL65493 GOF65493:GOH65493 GYB65493:GYD65493 HHX65493:HHZ65493 HRT65493:HRV65493 IBP65493:IBR65493 ILL65493:ILN65493 IVH65493:IVJ65493 JFD65493:JFF65493 JOZ65493:JPB65493 JYV65493:JYX65493 KIR65493:KIT65493 KSN65493:KSP65493 LCJ65493:LCL65493 LMF65493:LMH65493 LWB65493:LWD65493 MFX65493:MFZ65493 MPT65493:MPV65493 MZP65493:MZR65493 NJL65493:NJN65493 NTH65493:NTJ65493 ODD65493:ODF65493 OMZ65493:ONB65493 OWV65493:OWX65493 PGR65493:PGT65493 PQN65493:PQP65493 QAJ65493:QAL65493 QKF65493:QKH65493 QUB65493:QUD65493 RDX65493:RDZ65493 RNT65493:RNV65493 RXP65493:RXR65493 SHL65493:SHN65493 SRH65493:SRJ65493 TBD65493:TBF65493 TKZ65493:TLB65493 TUV65493:TUX65493 UER65493:UET65493 UON65493:UOP65493 UYJ65493:UYL65493 VIF65493:VIH65493 VSB65493:VSD65493 WBX65493:WBZ65493 WLT65493:WLV65493 WVP65493:WVR65493 H131029:J131029 JD131029:JF131029 SZ131029:TB131029 ACV131029:ACX131029 AMR131029:AMT131029 AWN131029:AWP131029 BGJ131029:BGL131029 BQF131029:BQH131029 CAB131029:CAD131029 CJX131029:CJZ131029 CTT131029:CTV131029 DDP131029:DDR131029 DNL131029:DNN131029 DXH131029:DXJ131029 EHD131029:EHF131029 EQZ131029:ERB131029 FAV131029:FAX131029 FKR131029:FKT131029 FUN131029:FUP131029 GEJ131029:GEL131029 GOF131029:GOH131029 GYB131029:GYD131029 HHX131029:HHZ131029 HRT131029:HRV131029 IBP131029:IBR131029 ILL131029:ILN131029 IVH131029:IVJ131029 JFD131029:JFF131029 JOZ131029:JPB131029 JYV131029:JYX131029 KIR131029:KIT131029 KSN131029:KSP131029 LCJ131029:LCL131029 LMF131029:LMH131029 LWB131029:LWD131029 MFX131029:MFZ131029 MPT131029:MPV131029 MZP131029:MZR131029 NJL131029:NJN131029 NTH131029:NTJ131029 ODD131029:ODF131029 OMZ131029:ONB131029 OWV131029:OWX131029 PGR131029:PGT131029 PQN131029:PQP131029 QAJ131029:QAL131029 QKF131029:QKH131029 QUB131029:QUD131029 RDX131029:RDZ131029 RNT131029:RNV131029 RXP131029:RXR131029 SHL131029:SHN131029 SRH131029:SRJ131029 TBD131029:TBF131029 TKZ131029:TLB131029 TUV131029:TUX131029 UER131029:UET131029 UON131029:UOP131029 UYJ131029:UYL131029 VIF131029:VIH131029 VSB131029:VSD131029 WBX131029:WBZ131029 WLT131029:WLV131029 WVP131029:WVR131029 H196565:J196565 JD196565:JF196565 SZ196565:TB196565 ACV196565:ACX196565 AMR196565:AMT196565 AWN196565:AWP196565 BGJ196565:BGL196565 BQF196565:BQH196565 CAB196565:CAD196565 CJX196565:CJZ196565 CTT196565:CTV196565 DDP196565:DDR196565 DNL196565:DNN196565 DXH196565:DXJ196565 EHD196565:EHF196565 EQZ196565:ERB196565 FAV196565:FAX196565 FKR196565:FKT196565 FUN196565:FUP196565 GEJ196565:GEL196565 GOF196565:GOH196565 GYB196565:GYD196565 HHX196565:HHZ196565 HRT196565:HRV196565 IBP196565:IBR196565 ILL196565:ILN196565 IVH196565:IVJ196565 JFD196565:JFF196565 JOZ196565:JPB196565 JYV196565:JYX196565 KIR196565:KIT196565 KSN196565:KSP196565 LCJ196565:LCL196565 LMF196565:LMH196565 LWB196565:LWD196565 MFX196565:MFZ196565 MPT196565:MPV196565 MZP196565:MZR196565 NJL196565:NJN196565 NTH196565:NTJ196565 ODD196565:ODF196565 OMZ196565:ONB196565 OWV196565:OWX196565 PGR196565:PGT196565 PQN196565:PQP196565 QAJ196565:QAL196565 QKF196565:QKH196565 QUB196565:QUD196565 RDX196565:RDZ196565 RNT196565:RNV196565 RXP196565:RXR196565 SHL196565:SHN196565 SRH196565:SRJ196565 TBD196565:TBF196565 TKZ196565:TLB196565 TUV196565:TUX196565 UER196565:UET196565 UON196565:UOP196565 UYJ196565:UYL196565 VIF196565:VIH196565 VSB196565:VSD196565 WBX196565:WBZ196565 WLT196565:WLV196565 WVP196565:WVR196565 H262101:J262101 JD262101:JF262101 SZ262101:TB262101 ACV262101:ACX262101 AMR262101:AMT262101 AWN262101:AWP262101 BGJ262101:BGL262101 BQF262101:BQH262101 CAB262101:CAD262101 CJX262101:CJZ262101 CTT262101:CTV262101 DDP262101:DDR262101 DNL262101:DNN262101 DXH262101:DXJ262101 EHD262101:EHF262101 EQZ262101:ERB262101 FAV262101:FAX262101 FKR262101:FKT262101 FUN262101:FUP262101 GEJ262101:GEL262101 GOF262101:GOH262101 GYB262101:GYD262101 HHX262101:HHZ262101 HRT262101:HRV262101 IBP262101:IBR262101 ILL262101:ILN262101 IVH262101:IVJ262101 JFD262101:JFF262101 JOZ262101:JPB262101 JYV262101:JYX262101 KIR262101:KIT262101 KSN262101:KSP262101 LCJ262101:LCL262101 LMF262101:LMH262101 LWB262101:LWD262101 MFX262101:MFZ262101 MPT262101:MPV262101 MZP262101:MZR262101 NJL262101:NJN262101 NTH262101:NTJ262101 ODD262101:ODF262101 OMZ262101:ONB262101 OWV262101:OWX262101 PGR262101:PGT262101 PQN262101:PQP262101 QAJ262101:QAL262101 QKF262101:QKH262101 QUB262101:QUD262101 RDX262101:RDZ262101 RNT262101:RNV262101 RXP262101:RXR262101 SHL262101:SHN262101 SRH262101:SRJ262101 TBD262101:TBF262101 TKZ262101:TLB262101 TUV262101:TUX262101 UER262101:UET262101 UON262101:UOP262101 UYJ262101:UYL262101 VIF262101:VIH262101 VSB262101:VSD262101 WBX262101:WBZ262101 WLT262101:WLV262101 WVP262101:WVR262101 H327637:J327637 JD327637:JF327637 SZ327637:TB327637 ACV327637:ACX327637 AMR327637:AMT327637 AWN327637:AWP327637 BGJ327637:BGL327637 BQF327637:BQH327637 CAB327637:CAD327637 CJX327637:CJZ327637 CTT327637:CTV327637 DDP327637:DDR327637 DNL327637:DNN327637 DXH327637:DXJ327637 EHD327637:EHF327637 EQZ327637:ERB327637 FAV327637:FAX327637 FKR327637:FKT327637 FUN327637:FUP327637 GEJ327637:GEL327637 GOF327637:GOH327637 GYB327637:GYD327637 HHX327637:HHZ327637 HRT327637:HRV327637 IBP327637:IBR327637 ILL327637:ILN327637 IVH327637:IVJ327637 JFD327637:JFF327637 JOZ327637:JPB327637 JYV327637:JYX327637 KIR327637:KIT327637 KSN327637:KSP327637 LCJ327637:LCL327637 LMF327637:LMH327637 LWB327637:LWD327637 MFX327637:MFZ327637 MPT327637:MPV327637 MZP327637:MZR327637 NJL327637:NJN327637 NTH327637:NTJ327637 ODD327637:ODF327637 OMZ327637:ONB327637 OWV327637:OWX327637 PGR327637:PGT327637 PQN327637:PQP327637 QAJ327637:QAL327637 QKF327637:QKH327637 QUB327637:QUD327637 RDX327637:RDZ327637 RNT327637:RNV327637 RXP327637:RXR327637 SHL327637:SHN327637 SRH327637:SRJ327637 TBD327637:TBF327637 TKZ327637:TLB327637 TUV327637:TUX327637 UER327637:UET327637 UON327637:UOP327637 UYJ327637:UYL327637 VIF327637:VIH327637 VSB327637:VSD327637 WBX327637:WBZ327637 WLT327637:WLV327637 WVP327637:WVR327637 H393173:J393173 JD393173:JF393173 SZ393173:TB393173 ACV393173:ACX393173 AMR393173:AMT393173 AWN393173:AWP393173 BGJ393173:BGL393173 BQF393173:BQH393173 CAB393173:CAD393173 CJX393173:CJZ393173 CTT393173:CTV393173 DDP393173:DDR393173 DNL393173:DNN393173 DXH393173:DXJ393173 EHD393173:EHF393173 EQZ393173:ERB393173 FAV393173:FAX393173 FKR393173:FKT393173 FUN393173:FUP393173 GEJ393173:GEL393173 GOF393173:GOH393173 GYB393173:GYD393173 HHX393173:HHZ393173 HRT393173:HRV393173 IBP393173:IBR393173 ILL393173:ILN393173 IVH393173:IVJ393173 JFD393173:JFF393173 JOZ393173:JPB393173 JYV393173:JYX393173 KIR393173:KIT393173 KSN393173:KSP393173 LCJ393173:LCL393173 LMF393173:LMH393173 LWB393173:LWD393173 MFX393173:MFZ393173 MPT393173:MPV393173 MZP393173:MZR393173 NJL393173:NJN393173 NTH393173:NTJ393173 ODD393173:ODF393173 OMZ393173:ONB393173 OWV393173:OWX393173 PGR393173:PGT393173 PQN393173:PQP393173 QAJ393173:QAL393173 QKF393173:QKH393173 QUB393173:QUD393173 RDX393173:RDZ393173 RNT393173:RNV393173 RXP393173:RXR393173 SHL393173:SHN393173 SRH393173:SRJ393173 TBD393173:TBF393173 TKZ393173:TLB393173 TUV393173:TUX393173 UER393173:UET393173 UON393173:UOP393173 UYJ393173:UYL393173 VIF393173:VIH393173 VSB393173:VSD393173 WBX393173:WBZ393173 WLT393173:WLV393173 WVP393173:WVR393173 H458709:J458709 JD458709:JF458709 SZ458709:TB458709 ACV458709:ACX458709 AMR458709:AMT458709 AWN458709:AWP458709 BGJ458709:BGL458709 BQF458709:BQH458709 CAB458709:CAD458709 CJX458709:CJZ458709 CTT458709:CTV458709 DDP458709:DDR458709 DNL458709:DNN458709 DXH458709:DXJ458709 EHD458709:EHF458709 EQZ458709:ERB458709 FAV458709:FAX458709 FKR458709:FKT458709 FUN458709:FUP458709 GEJ458709:GEL458709 GOF458709:GOH458709 GYB458709:GYD458709 HHX458709:HHZ458709 HRT458709:HRV458709 IBP458709:IBR458709 ILL458709:ILN458709 IVH458709:IVJ458709 JFD458709:JFF458709 JOZ458709:JPB458709 JYV458709:JYX458709 KIR458709:KIT458709 KSN458709:KSP458709 LCJ458709:LCL458709 LMF458709:LMH458709 LWB458709:LWD458709 MFX458709:MFZ458709 MPT458709:MPV458709 MZP458709:MZR458709 NJL458709:NJN458709 NTH458709:NTJ458709 ODD458709:ODF458709 OMZ458709:ONB458709 OWV458709:OWX458709 PGR458709:PGT458709 PQN458709:PQP458709 QAJ458709:QAL458709 QKF458709:QKH458709 QUB458709:QUD458709 RDX458709:RDZ458709 RNT458709:RNV458709 RXP458709:RXR458709 SHL458709:SHN458709 SRH458709:SRJ458709 TBD458709:TBF458709 TKZ458709:TLB458709 TUV458709:TUX458709 UER458709:UET458709 UON458709:UOP458709 UYJ458709:UYL458709 VIF458709:VIH458709 VSB458709:VSD458709 WBX458709:WBZ458709 WLT458709:WLV458709 WVP458709:WVR458709 H524245:J524245 JD524245:JF524245 SZ524245:TB524245 ACV524245:ACX524245 AMR524245:AMT524245 AWN524245:AWP524245 BGJ524245:BGL524245 BQF524245:BQH524245 CAB524245:CAD524245 CJX524245:CJZ524245 CTT524245:CTV524245 DDP524245:DDR524245 DNL524245:DNN524245 DXH524245:DXJ524245 EHD524245:EHF524245 EQZ524245:ERB524245 FAV524245:FAX524245 FKR524245:FKT524245 FUN524245:FUP524245 GEJ524245:GEL524245 GOF524245:GOH524245 GYB524245:GYD524245 HHX524245:HHZ524245 HRT524245:HRV524245 IBP524245:IBR524245 ILL524245:ILN524245 IVH524245:IVJ524245 JFD524245:JFF524245 JOZ524245:JPB524245 JYV524245:JYX524245 KIR524245:KIT524245 KSN524245:KSP524245 LCJ524245:LCL524245 LMF524245:LMH524245 LWB524245:LWD524245 MFX524245:MFZ524245 MPT524245:MPV524245 MZP524245:MZR524245 NJL524245:NJN524245 NTH524245:NTJ524245 ODD524245:ODF524245 OMZ524245:ONB524245 OWV524245:OWX524245 PGR524245:PGT524245 PQN524245:PQP524245 QAJ524245:QAL524245 QKF524245:QKH524245 QUB524245:QUD524245 RDX524245:RDZ524245 RNT524245:RNV524245 RXP524245:RXR524245 SHL524245:SHN524245 SRH524245:SRJ524245 TBD524245:TBF524245 TKZ524245:TLB524245 TUV524245:TUX524245 UER524245:UET524245 UON524245:UOP524245 UYJ524245:UYL524245 VIF524245:VIH524245 VSB524245:VSD524245 WBX524245:WBZ524245 WLT524245:WLV524245 WVP524245:WVR524245 H589781:J589781 JD589781:JF589781 SZ589781:TB589781 ACV589781:ACX589781 AMR589781:AMT589781 AWN589781:AWP589781 BGJ589781:BGL589781 BQF589781:BQH589781 CAB589781:CAD589781 CJX589781:CJZ589781 CTT589781:CTV589781 DDP589781:DDR589781 DNL589781:DNN589781 DXH589781:DXJ589781 EHD589781:EHF589781 EQZ589781:ERB589781 FAV589781:FAX589781 FKR589781:FKT589781 FUN589781:FUP589781 GEJ589781:GEL589781 GOF589781:GOH589781 GYB589781:GYD589781 HHX589781:HHZ589781 HRT589781:HRV589781 IBP589781:IBR589781 ILL589781:ILN589781 IVH589781:IVJ589781 JFD589781:JFF589781 JOZ589781:JPB589781 JYV589781:JYX589781 KIR589781:KIT589781 KSN589781:KSP589781 LCJ589781:LCL589781 LMF589781:LMH589781 LWB589781:LWD589781 MFX589781:MFZ589781 MPT589781:MPV589781 MZP589781:MZR589781 NJL589781:NJN589781 NTH589781:NTJ589781 ODD589781:ODF589781 OMZ589781:ONB589781 OWV589781:OWX589781 PGR589781:PGT589781 PQN589781:PQP589781 QAJ589781:QAL589781 QKF589781:QKH589781 QUB589781:QUD589781 RDX589781:RDZ589781 RNT589781:RNV589781 RXP589781:RXR589781 SHL589781:SHN589781 SRH589781:SRJ589781 TBD589781:TBF589781 TKZ589781:TLB589781 TUV589781:TUX589781 UER589781:UET589781 UON589781:UOP589781 UYJ589781:UYL589781 VIF589781:VIH589781 VSB589781:VSD589781 WBX589781:WBZ589781 WLT589781:WLV589781 WVP589781:WVR589781 H655317:J655317 JD655317:JF655317 SZ655317:TB655317 ACV655317:ACX655317 AMR655317:AMT655317 AWN655317:AWP655317 BGJ655317:BGL655317 BQF655317:BQH655317 CAB655317:CAD655317 CJX655317:CJZ655317 CTT655317:CTV655317 DDP655317:DDR655317 DNL655317:DNN655317 DXH655317:DXJ655317 EHD655317:EHF655317 EQZ655317:ERB655317 FAV655317:FAX655317 FKR655317:FKT655317 FUN655317:FUP655317 GEJ655317:GEL655317 GOF655317:GOH655317 GYB655317:GYD655317 HHX655317:HHZ655317 HRT655317:HRV655317 IBP655317:IBR655317 ILL655317:ILN655317 IVH655317:IVJ655317 JFD655317:JFF655317 JOZ655317:JPB655317 JYV655317:JYX655317 KIR655317:KIT655317 KSN655317:KSP655317 LCJ655317:LCL655317 LMF655317:LMH655317 LWB655317:LWD655317 MFX655317:MFZ655317 MPT655317:MPV655317 MZP655317:MZR655317 NJL655317:NJN655317 NTH655317:NTJ655317 ODD655317:ODF655317 OMZ655317:ONB655317 OWV655317:OWX655317 PGR655317:PGT655317 PQN655317:PQP655317 QAJ655317:QAL655317 QKF655317:QKH655317 QUB655317:QUD655317 RDX655317:RDZ655317 RNT655317:RNV655317 RXP655317:RXR655317 SHL655317:SHN655317 SRH655317:SRJ655317 TBD655317:TBF655317 TKZ655317:TLB655317 TUV655317:TUX655317 UER655317:UET655317 UON655317:UOP655317 UYJ655317:UYL655317 VIF655317:VIH655317 VSB655317:VSD655317 WBX655317:WBZ655317 WLT655317:WLV655317 WVP655317:WVR655317 H720853:J720853 JD720853:JF720853 SZ720853:TB720853 ACV720853:ACX720853 AMR720853:AMT720853 AWN720853:AWP720853 BGJ720853:BGL720853 BQF720853:BQH720853 CAB720853:CAD720853 CJX720853:CJZ720853 CTT720853:CTV720853 DDP720853:DDR720853 DNL720853:DNN720853 DXH720853:DXJ720853 EHD720853:EHF720853 EQZ720853:ERB720853 FAV720853:FAX720853 FKR720853:FKT720853 FUN720853:FUP720853 GEJ720853:GEL720853 GOF720853:GOH720853 GYB720853:GYD720853 HHX720853:HHZ720853 HRT720853:HRV720853 IBP720853:IBR720853 ILL720853:ILN720853 IVH720853:IVJ720853 JFD720853:JFF720853 JOZ720853:JPB720853 JYV720853:JYX720853 KIR720853:KIT720853 KSN720853:KSP720853 LCJ720853:LCL720853 LMF720853:LMH720853 LWB720853:LWD720853 MFX720853:MFZ720853 MPT720853:MPV720853 MZP720853:MZR720853 NJL720853:NJN720853 NTH720853:NTJ720853 ODD720853:ODF720853 OMZ720853:ONB720853 OWV720853:OWX720853 PGR720853:PGT720853 PQN720853:PQP720853 QAJ720853:QAL720853 QKF720853:QKH720853 QUB720853:QUD720853 RDX720853:RDZ720853 RNT720853:RNV720853 RXP720853:RXR720853 SHL720853:SHN720853 SRH720853:SRJ720853 TBD720853:TBF720853 TKZ720853:TLB720853 TUV720853:TUX720853 UER720853:UET720853 UON720853:UOP720853 UYJ720853:UYL720853 VIF720853:VIH720853 VSB720853:VSD720853 WBX720853:WBZ720853 WLT720853:WLV720853 WVP720853:WVR720853 H786389:J786389 JD786389:JF786389 SZ786389:TB786389 ACV786389:ACX786389 AMR786389:AMT786389 AWN786389:AWP786389 BGJ786389:BGL786389 BQF786389:BQH786389 CAB786389:CAD786389 CJX786389:CJZ786389 CTT786389:CTV786389 DDP786389:DDR786389 DNL786389:DNN786389 DXH786389:DXJ786389 EHD786389:EHF786389 EQZ786389:ERB786389 FAV786389:FAX786389 FKR786389:FKT786389 FUN786389:FUP786389 GEJ786389:GEL786389 GOF786389:GOH786389 GYB786389:GYD786389 HHX786389:HHZ786389 HRT786389:HRV786389 IBP786389:IBR786389 ILL786389:ILN786389 IVH786389:IVJ786389 JFD786389:JFF786389 JOZ786389:JPB786389 JYV786389:JYX786389 KIR786389:KIT786389 KSN786389:KSP786389 LCJ786389:LCL786389 LMF786389:LMH786389 LWB786389:LWD786389 MFX786389:MFZ786389 MPT786389:MPV786389 MZP786389:MZR786389 NJL786389:NJN786389 NTH786389:NTJ786389 ODD786389:ODF786389 OMZ786389:ONB786389 OWV786389:OWX786389 PGR786389:PGT786389 PQN786389:PQP786389 QAJ786389:QAL786389 QKF786389:QKH786389 QUB786389:QUD786389 RDX786389:RDZ786389 RNT786389:RNV786389 RXP786389:RXR786389 SHL786389:SHN786389 SRH786389:SRJ786389 TBD786389:TBF786389 TKZ786389:TLB786389 TUV786389:TUX786389 UER786389:UET786389 UON786389:UOP786389 UYJ786389:UYL786389 VIF786389:VIH786389 VSB786389:VSD786389 WBX786389:WBZ786389 WLT786389:WLV786389 WVP786389:WVR786389 H851925:J851925 JD851925:JF851925 SZ851925:TB851925 ACV851925:ACX851925 AMR851925:AMT851925 AWN851925:AWP851925 BGJ851925:BGL851925 BQF851925:BQH851925 CAB851925:CAD851925 CJX851925:CJZ851925 CTT851925:CTV851925 DDP851925:DDR851925 DNL851925:DNN851925 DXH851925:DXJ851925 EHD851925:EHF851925 EQZ851925:ERB851925 FAV851925:FAX851925 FKR851925:FKT851925 FUN851925:FUP851925 GEJ851925:GEL851925 GOF851925:GOH851925 GYB851925:GYD851925 HHX851925:HHZ851925 HRT851925:HRV851925 IBP851925:IBR851925 ILL851925:ILN851925 IVH851925:IVJ851925 JFD851925:JFF851925 JOZ851925:JPB851925 JYV851925:JYX851925 KIR851925:KIT851925 KSN851925:KSP851925 LCJ851925:LCL851925 LMF851925:LMH851925 LWB851925:LWD851925 MFX851925:MFZ851925 MPT851925:MPV851925 MZP851925:MZR851925 NJL851925:NJN851925 NTH851925:NTJ851925 ODD851925:ODF851925 OMZ851925:ONB851925 OWV851925:OWX851925 PGR851925:PGT851925 PQN851925:PQP851925 QAJ851925:QAL851925 QKF851925:QKH851925 QUB851925:QUD851925 RDX851925:RDZ851925 RNT851925:RNV851925 RXP851925:RXR851925 SHL851925:SHN851925 SRH851925:SRJ851925 TBD851925:TBF851925 TKZ851925:TLB851925 TUV851925:TUX851925 UER851925:UET851925 UON851925:UOP851925 UYJ851925:UYL851925 VIF851925:VIH851925 VSB851925:VSD851925 WBX851925:WBZ851925 WLT851925:WLV851925 WVP851925:WVR851925 H917461:J917461 JD917461:JF917461 SZ917461:TB917461 ACV917461:ACX917461 AMR917461:AMT917461 AWN917461:AWP917461 BGJ917461:BGL917461 BQF917461:BQH917461 CAB917461:CAD917461 CJX917461:CJZ917461 CTT917461:CTV917461 DDP917461:DDR917461 DNL917461:DNN917461 DXH917461:DXJ917461 EHD917461:EHF917461 EQZ917461:ERB917461 FAV917461:FAX917461 FKR917461:FKT917461 FUN917461:FUP917461 GEJ917461:GEL917461 GOF917461:GOH917461 GYB917461:GYD917461 HHX917461:HHZ917461 HRT917461:HRV917461 IBP917461:IBR917461 ILL917461:ILN917461 IVH917461:IVJ917461 JFD917461:JFF917461 JOZ917461:JPB917461 JYV917461:JYX917461 KIR917461:KIT917461 KSN917461:KSP917461 LCJ917461:LCL917461 LMF917461:LMH917461 LWB917461:LWD917461 MFX917461:MFZ917461 MPT917461:MPV917461 MZP917461:MZR917461 NJL917461:NJN917461 NTH917461:NTJ917461 ODD917461:ODF917461 OMZ917461:ONB917461 OWV917461:OWX917461 PGR917461:PGT917461 PQN917461:PQP917461 QAJ917461:QAL917461 QKF917461:QKH917461 QUB917461:QUD917461 RDX917461:RDZ917461 RNT917461:RNV917461 RXP917461:RXR917461 SHL917461:SHN917461 SRH917461:SRJ917461 TBD917461:TBF917461 TKZ917461:TLB917461 TUV917461:TUX917461 UER917461:UET917461 UON917461:UOP917461 UYJ917461:UYL917461 VIF917461:VIH917461 VSB917461:VSD917461 WBX917461:WBZ917461 WLT917461:WLV917461 WVP917461:WVR917461 H982997:J982997 JD982997:JF982997 SZ982997:TB982997 ACV982997:ACX982997 AMR982997:AMT982997 AWN982997:AWP982997 BGJ982997:BGL982997 BQF982997:BQH982997 CAB982997:CAD982997 CJX982997:CJZ982997 CTT982997:CTV982997 DDP982997:DDR982997 DNL982997:DNN982997 DXH982997:DXJ982997 EHD982997:EHF982997 EQZ982997:ERB982997 FAV982997:FAX982997 FKR982997:FKT982997 FUN982997:FUP982997 GEJ982997:GEL982997 GOF982997:GOH982997 GYB982997:GYD982997 HHX982997:HHZ982997 HRT982997:HRV982997 IBP982997:IBR982997 ILL982997:ILN982997 IVH982997:IVJ982997 JFD982997:JFF982997 JOZ982997:JPB982997 JYV982997:JYX982997 KIR982997:KIT982997 KSN982997:KSP982997 LCJ982997:LCL982997 LMF982997:LMH982997 LWB982997:LWD982997 MFX982997:MFZ982997 MPT982997:MPV982997 MZP982997:MZR982997 NJL982997:NJN982997 NTH982997:NTJ982997 ODD982997:ODF982997 OMZ982997:ONB982997 OWV982997:OWX982997 PGR982997:PGT982997 PQN982997:PQP982997 QAJ982997:QAL982997 QKF982997:QKH982997 QUB982997:QUD982997 RDX982997:RDZ982997 RNT982997:RNV982997 RXP982997:RXR982997 SHL982997:SHN982997 SRH982997:SRJ982997 TBD982997:TBF982997 TKZ982997:TLB982997 TUV982997:TUX982997 UER982997:UET982997 UON982997:UOP982997 UYJ982997:UYL982997 VIF982997:VIH982997 VSB982997:VSD982997 WBX982997:WBZ982997 WLT982997:WLV982997 WVP982997:WVR982997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568:J65568 JD65568:JF65568 SZ65568:TB65568 ACV65568:ACX65568 AMR65568:AMT65568 AWN65568:AWP65568 BGJ65568:BGL65568 BQF65568:BQH65568 CAB65568:CAD65568 CJX65568:CJZ65568 CTT65568:CTV65568 DDP65568:DDR65568 DNL65568:DNN65568 DXH65568:DXJ65568 EHD65568:EHF65568 EQZ65568:ERB65568 FAV65568:FAX65568 FKR65568:FKT65568 FUN65568:FUP65568 GEJ65568:GEL65568 GOF65568:GOH65568 GYB65568:GYD65568 HHX65568:HHZ65568 HRT65568:HRV65568 IBP65568:IBR65568 ILL65568:ILN65568 IVH65568:IVJ65568 JFD65568:JFF65568 JOZ65568:JPB65568 JYV65568:JYX65568 KIR65568:KIT65568 KSN65568:KSP65568 LCJ65568:LCL65568 LMF65568:LMH65568 LWB65568:LWD65568 MFX65568:MFZ65568 MPT65568:MPV65568 MZP65568:MZR65568 NJL65568:NJN65568 NTH65568:NTJ65568 ODD65568:ODF65568 OMZ65568:ONB65568 OWV65568:OWX65568 PGR65568:PGT65568 PQN65568:PQP65568 QAJ65568:QAL65568 QKF65568:QKH65568 QUB65568:QUD65568 RDX65568:RDZ65568 RNT65568:RNV65568 RXP65568:RXR65568 SHL65568:SHN65568 SRH65568:SRJ65568 TBD65568:TBF65568 TKZ65568:TLB65568 TUV65568:TUX65568 UER65568:UET65568 UON65568:UOP65568 UYJ65568:UYL65568 VIF65568:VIH65568 VSB65568:VSD65568 WBX65568:WBZ65568 WLT65568:WLV65568 WVP65568:WVR65568 H131104:J131104 JD131104:JF131104 SZ131104:TB131104 ACV131104:ACX131104 AMR131104:AMT131104 AWN131104:AWP131104 BGJ131104:BGL131104 BQF131104:BQH131104 CAB131104:CAD131104 CJX131104:CJZ131104 CTT131104:CTV131104 DDP131104:DDR131104 DNL131104:DNN131104 DXH131104:DXJ131104 EHD131104:EHF131104 EQZ131104:ERB131104 FAV131104:FAX131104 FKR131104:FKT131104 FUN131104:FUP131104 GEJ131104:GEL131104 GOF131104:GOH131104 GYB131104:GYD131104 HHX131104:HHZ131104 HRT131104:HRV131104 IBP131104:IBR131104 ILL131104:ILN131104 IVH131104:IVJ131104 JFD131104:JFF131104 JOZ131104:JPB131104 JYV131104:JYX131104 KIR131104:KIT131104 KSN131104:KSP131104 LCJ131104:LCL131104 LMF131104:LMH131104 LWB131104:LWD131104 MFX131104:MFZ131104 MPT131104:MPV131104 MZP131104:MZR131104 NJL131104:NJN131104 NTH131104:NTJ131104 ODD131104:ODF131104 OMZ131104:ONB131104 OWV131104:OWX131104 PGR131104:PGT131104 PQN131104:PQP131104 QAJ131104:QAL131104 QKF131104:QKH131104 QUB131104:QUD131104 RDX131104:RDZ131104 RNT131104:RNV131104 RXP131104:RXR131104 SHL131104:SHN131104 SRH131104:SRJ131104 TBD131104:TBF131104 TKZ131104:TLB131104 TUV131104:TUX131104 UER131104:UET131104 UON131104:UOP131104 UYJ131104:UYL131104 VIF131104:VIH131104 VSB131104:VSD131104 WBX131104:WBZ131104 WLT131104:WLV131104 WVP131104:WVR131104 H196640:J196640 JD196640:JF196640 SZ196640:TB196640 ACV196640:ACX196640 AMR196640:AMT196640 AWN196640:AWP196640 BGJ196640:BGL196640 BQF196640:BQH196640 CAB196640:CAD196640 CJX196640:CJZ196640 CTT196640:CTV196640 DDP196640:DDR196640 DNL196640:DNN196640 DXH196640:DXJ196640 EHD196640:EHF196640 EQZ196640:ERB196640 FAV196640:FAX196640 FKR196640:FKT196640 FUN196640:FUP196640 GEJ196640:GEL196640 GOF196640:GOH196640 GYB196640:GYD196640 HHX196640:HHZ196640 HRT196640:HRV196640 IBP196640:IBR196640 ILL196640:ILN196640 IVH196640:IVJ196640 JFD196640:JFF196640 JOZ196640:JPB196640 JYV196640:JYX196640 KIR196640:KIT196640 KSN196640:KSP196640 LCJ196640:LCL196640 LMF196640:LMH196640 LWB196640:LWD196640 MFX196640:MFZ196640 MPT196640:MPV196640 MZP196640:MZR196640 NJL196640:NJN196640 NTH196640:NTJ196640 ODD196640:ODF196640 OMZ196640:ONB196640 OWV196640:OWX196640 PGR196640:PGT196640 PQN196640:PQP196640 QAJ196640:QAL196640 QKF196640:QKH196640 QUB196640:QUD196640 RDX196640:RDZ196640 RNT196640:RNV196640 RXP196640:RXR196640 SHL196640:SHN196640 SRH196640:SRJ196640 TBD196640:TBF196640 TKZ196640:TLB196640 TUV196640:TUX196640 UER196640:UET196640 UON196640:UOP196640 UYJ196640:UYL196640 VIF196640:VIH196640 VSB196640:VSD196640 WBX196640:WBZ196640 WLT196640:WLV196640 WVP196640:WVR196640 H262176:J262176 JD262176:JF262176 SZ262176:TB262176 ACV262176:ACX262176 AMR262176:AMT262176 AWN262176:AWP262176 BGJ262176:BGL262176 BQF262176:BQH262176 CAB262176:CAD262176 CJX262176:CJZ262176 CTT262176:CTV262176 DDP262176:DDR262176 DNL262176:DNN262176 DXH262176:DXJ262176 EHD262176:EHF262176 EQZ262176:ERB262176 FAV262176:FAX262176 FKR262176:FKT262176 FUN262176:FUP262176 GEJ262176:GEL262176 GOF262176:GOH262176 GYB262176:GYD262176 HHX262176:HHZ262176 HRT262176:HRV262176 IBP262176:IBR262176 ILL262176:ILN262176 IVH262176:IVJ262176 JFD262176:JFF262176 JOZ262176:JPB262176 JYV262176:JYX262176 KIR262176:KIT262176 KSN262176:KSP262176 LCJ262176:LCL262176 LMF262176:LMH262176 LWB262176:LWD262176 MFX262176:MFZ262176 MPT262176:MPV262176 MZP262176:MZR262176 NJL262176:NJN262176 NTH262176:NTJ262176 ODD262176:ODF262176 OMZ262176:ONB262176 OWV262176:OWX262176 PGR262176:PGT262176 PQN262176:PQP262176 QAJ262176:QAL262176 QKF262176:QKH262176 QUB262176:QUD262176 RDX262176:RDZ262176 RNT262176:RNV262176 RXP262176:RXR262176 SHL262176:SHN262176 SRH262176:SRJ262176 TBD262176:TBF262176 TKZ262176:TLB262176 TUV262176:TUX262176 UER262176:UET262176 UON262176:UOP262176 UYJ262176:UYL262176 VIF262176:VIH262176 VSB262176:VSD262176 WBX262176:WBZ262176 WLT262176:WLV262176 WVP262176:WVR262176 H327712:J327712 JD327712:JF327712 SZ327712:TB327712 ACV327712:ACX327712 AMR327712:AMT327712 AWN327712:AWP327712 BGJ327712:BGL327712 BQF327712:BQH327712 CAB327712:CAD327712 CJX327712:CJZ327712 CTT327712:CTV327712 DDP327712:DDR327712 DNL327712:DNN327712 DXH327712:DXJ327712 EHD327712:EHF327712 EQZ327712:ERB327712 FAV327712:FAX327712 FKR327712:FKT327712 FUN327712:FUP327712 GEJ327712:GEL327712 GOF327712:GOH327712 GYB327712:GYD327712 HHX327712:HHZ327712 HRT327712:HRV327712 IBP327712:IBR327712 ILL327712:ILN327712 IVH327712:IVJ327712 JFD327712:JFF327712 JOZ327712:JPB327712 JYV327712:JYX327712 KIR327712:KIT327712 KSN327712:KSP327712 LCJ327712:LCL327712 LMF327712:LMH327712 LWB327712:LWD327712 MFX327712:MFZ327712 MPT327712:MPV327712 MZP327712:MZR327712 NJL327712:NJN327712 NTH327712:NTJ327712 ODD327712:ODF327712 OMZ327712:ONB327712 OWV327712:OWX327712 PGR327712:PGT327712 PQN327712:PQP327712 QAJ327712:QAL327712 QKF327712:QKH327712 QUB327712:QUD327712 RDX327712:RDZ327712 RNT327712:RNV327712 RXP327712:RXR327712 SHL327712:SHN327712 SRH327712:SRJ327712 TBD327712:TBF327712 TKZ327712:TLB327712 TUV327712:TUX327712 UER327712:UET327712 UON327712:UOP327712 UYJ327712:UYL327712 VIF327712:VIH327712 VSB327712:VSD327712 WBX327712:WBZ327712 WLT327712:WLV327712 WVP327712:WVR327712 H393248:J393248 JD393248:JF393248 SZ393248:TB393248 ACV393248:ACX393248 AMR393248:AMT393248 AWN393248:AWP393248 BGJ393248:BGL393248 BQF393248:BQH393248 CAB393248:CAD393248 CJX393248:CJZ393248 CTT393248:CTV393248 DDP393248:DDR393248 DNL393248:DNN393248 DXH393248:DXJ393248 EHD393248:EHF393248 EQZ393248:ERB393248 FAV393248:FAX393248 FKR393248:FKT393248 FUN393248:FUP393248 GEJ393248:GEL393248 GOF393248:GOH393248 GYB393248:GYD393248 HHX393248:HHZ393248 HRT393248:HRV393248 IBP393248:IBR393248 ILL393248:ILN393248 IVH393248:IVJ393248 JFD393248:JFF393248 JOZ393248:JPB393248 JYV393248:JYX393248 KIR393248:KIT393248 KSN393248:KSP393248 LCJ393248:LCL393248 LMF393248:LMH393248 LWB393248:LWD393248 MFX393248:MFZ393248 MPT393248:MPV393248 MZP393248:MZR393248 NJL393248:NJN393248 NTH393248:NTJ393248 ODD393248:ODF393248 OMZ393248:ONB393248 OWV393248:OWX393248 PGR393248:PGT393248 PQN393248:PQP393248 QAJ393248:QAL393248 QKF393248:QKH393248 QUB393248:QUD393248 RDX393248:RDZ393248 RNT393248:RNV393248 RXP393248:RXR393248 SHL393248:SHN393248 SRH393248:SRJ393248 TBD393248:TBF393248 TKZ393248:TLB393248 TUV393248:TUX393248 UER393248:UET393248 UON393248:UOP393248 UYJ393248:UYL393248 VIF393248:VIH393248 VSB393248:VSD393248 WBX393248:WBZ393248 WLT393248:WLV393248 WVP393248:WVR393248 H458784:J458784 JD458784:JF458784 SZ458784:TB458784 ACV458784:ACX458784 AMR458784:AMT458784 AWN458784:AWP458784 BGJ458784:BGL458784 BQF458784:BQH458784 CAB458784:CAD458784 CJX458784:CJZ458784 CTT458784:CTV458784 DDP458784:DDR458784 DNL458784:DNN458784 DXH458784:DXJ458784 EHD458784:EHF458784 EQZ458784:ERB458784 FAV458784:FAX458784 FKR458784:FKT458784 FUN458784:FUP458784 GEJ458784:GEL458784 GOF458784:GOH458784 GYB458784:GYD458784 HHX458784:HHZ458784 HRT458784:HRV458784 IBP458784:IBR458784 ILL458784:ILN458784 IVH458784:IVJ458784 JFD458784:JFF458784 JOZ458784:JPB458784 JYV458784:JYX458784 KIR458784:KIT458784 KSN458784:KSP458784 LCJ458784:LCL458784 LMF458784:LMH458784 LWB458784:LWD458784 MFX458784:MFZ458784 MPT458784:MPV458784 MZP458784:MZR458784 NJL458784:NJN458784 NTH458784:NTJ458784 ODD458784:ODF458784 OMZ458784:ONB458784 OWV458784:OWX458784 PGR458784:PGT458784 PQN458784:PQP458784 QAJ458784:QAL458784 QKF458784:QKH458784 QUB458784:QUD458784 RDX458784:RDZ458784 RNT458784:RNV458784 RXP458784:RXR458784 SHL458784:SHN458784 SRH458784:SRJ458784 TBD458784:TBF458784 TKZ458784:TLB458784 TUV458784:TUX458784 UER458784:UET458784 UON458784:UOP458784 UYJ458784:UYL458784 VIF458784:VIH458784 VSB458784:VSD458784 WBX458784:WBZ458784 WLT458784:WLV458784 WVP458784:WVR458784 H524320:J524320 JD524320:JF524320 SZ524320:TB524320 ACV524320:ACX524320 AMR524320:AMT524320 AWN524320:AWP524320 BGJ524320:BGL524320 BQF524320:BQH524320 CAB524320:CAD524320 CJX524320:CJZ524320 CTT524320:CTV524320 DDP524320:DDR524320 DNL524320:DNN524320 DXH524320:DXJ524320 EHD524320:EHF524320 EQZ524320:ERB524320 FAV524320:FAX524320 FKR524320:FKT524320 FUN524320:FUP524320 GEJ524320:GEL524320 GOF524320:GOH524320 GYB524320:GYD524320 HHX524320:HHZ524320 HRT524320:HRV524320 IBP524320:IBR524320 ILL524320:ILN524320 IVH524320:IVJ524320 JFD524320:JFF524320 JOZ524320:JPB524320 JYV524320:JYX524320 KIR524320:KIT524320 KSN524320:KSP524320 LCJ524320:LCL524320 LMF524320:LMH524320 LWB524320:LWD524320 MFX524320:MFZ524320 MPT524320:MPV524320 MZP524320:MZR524320 NJL524320:NJN524320 NTH524320:NTJ524320 ODD524320:ODF524320 OMZ524320:ONB524320 OWV524320:OWX524320 PGR524320:PGT524320 PQN524320:PQP524320 QAJ524320:QAL524320 QKF524320:QKH524320 QUB524320:QUD524320 RDX524320:RDZ524320 RNT524320:RNV524320 RXP524320:RXR524320 SHL524320:SHN524320 SRH524320:SRJ524320 TBD524320:TBF524320 TKZ524320:TLB524320 TUV524320:TUX524320 UER524320:UET524320 UON524320:UOP524320 UYJ524320:UYL524320 VIF524320:VIH524320 VSB524320:VSD524320 WBX524320:WBZ524320 WLT524320:WLV524320 WVP524320:WVR524320 H589856:J589856 JD589856:JF589856 SZ589856:TB589856 ACV589856:ACX589856 AMR589856:AMT589856 AWN589856:AWP589856 BGJ589856:BGL589856 BQF589856:BQH589856 CAB589856:CAD589856 CJX589856:CJZ589856 CTT589856:CTV589856 DDP589856:DDR589856 DNL589856:DNN589856 DXH589856:DXJ589856 EHD589856:EHF589856 EQZ589856:ERB589856 FAV589856:FAX589856 FKR589856:FKT589856 FUN589856:FUP589856 GEJ589856:GEL589856 GOF589856:GOH589856 GYB589856:GYD589856 HHX589856:HHZ589856 HRT589856:HRV589856 IBP589856:IBR589856 ILL589856:ILN589856 IVH589856:IVJ589856 JFD589856:JFF589856 JOZ589856:JPB589856 JYV589856:JYX589856 KIR589856:KIT589856 KSN589856:KSP589856 LCJ589856:LCL589856 LMF589856:LMH589856 LWB589856:LWD589856 MFX589856:MFZ589856 MPT589856:MPV589856 MZP589856:MZR589856 NJL589856:NJN589856 NTH589856:NTJ589856 ODD589856:ODF589856 OMZ589856:ONB589856 OWV589856:OWX589856 PGR589856:PGT589856 PQN589856:PQP589856 QAJ589856:QAL589856 QKF589856:QKH589856 QUB589856:QUD589856 RDX589856:RDZ589856 RNT589856:RNV589856 RXP589856:RXR589856 SHL589856:SHN589856 SRH589856:SRJ589856 TBD589856:TBF589856 TKZ589856:TLB589856 TUV589856:TUX589856 UER589856:UET589856 UON589856:UOP589856 UYJ589856:UYL589856 VIF589856:VIH589856 VSB589856:VSD589856 WBX589856:WBZ589856 WLT589856:WLV589856 WVP589856:WVR589856 H655392:J655392 JD655392:JF655392 SZ655392:TB655392 ACV655392:ACX655392 AMR655392:AMT655392 AWN655392:AWP655392 BGJ655392:BGL655392 BQF655392:BQH655392 CAB655392:CAD655392 CJX655392:CJZ655392 CTT655392:CTV655392 DDP655392:DDR655392 DNL655392:DNN655392 DXH655392:DXJ655392 EHD655392:EHF655392 EQZ655392:ERB655392 FAV655392:FAX655392 FKR655392:FKT655392 FUN655392:FUP655392 GEJ655392:GEL655392 GOF655392:GOH655392 GYB655392:GYD655392 HHX655392:HHZ655392 HRT655392:HRV655392 IBP655392:IBR655392 ILL655392:ILN655392 IVH655392:IVJ655392 JFD655392:JFF655392 JOZ655392:JPB655392 JYV655392:JYX655392 KIR655392:KIT655392 KSN655392:KSP655392 LCJ655392:LCL655392 LMF655392:LMH655392 LWB655392:LWD655392 MFX655392:MFZ655392 MPT655392:MPV655392 MZP655392:MZR655392 NJL655392:NJN655392 NTH655392:NTJ655392 ODD655392:ODF655392 OMZ655392:ONB655392 OWV655392:OWX655392 PGR655392:PGT655392 PQN655392:PQP655392 QAJ655392:QAL655392 QKF655392:QKH655392 QUB655392:QUD655392 RDX655392:RDZ655392 RNT655392:RNV655392 RXP655392:RXR655392 SHL655392:SHN655392 SRH655392:SRJ655392 TBD655392:TBF655392 TKZ655392:TLB655392 TUV655392:TUX655392 UER655392:UET655392 UON655392:UOP655392 UYJ655392:UYL655392 VIF655392:VIH655392 VSB655392:VSD655392 WBX655392:WBZ655392 WLT655392:WLV655392 WVP655392:WVR655392 H720928:J720928 JD720928:JF720928 SZ720928:TB720928 ACV720928:ACX720928 AMR720928:AMT720928 AWN720928:AWP720928 BGJ720928:BGL720928 BQF720928:BQH720928 CAB720928:CAD720928 CJX720928:CJZ720928 CTT720928:CTV720928 DDP720928:DDR720928 DNL720928:DNN720928 DXH720928:DXJ720928 EHD720928:EHF720928 EQZ720928:ERB720928 FAV720928:FAX720928 FKR720928:FKT720928 FUN720928:FUP720928 GEJ720928:GEL720928 GOF720928:GOH720928 GYB720928:GYD720928 HHX720928:HHZ720928 HRT720928:HRV720928 IBP720928:IBR720928 ILL720928:ILN720928 IVH720928:IVJ720928 JFD720928:JFF720928 JOZ720928:JPB720928 JYV720928:JYX720928 KIR720928:KIT720928 KSN720928:KSP720928 LCJ720928:LCL720928 LMF720928:LMH720928 LWB720928:LWD720928 MFX720928:MFZ720928 MPT720928:MPV720928 MZP720928:MZR720928 NJL720928:NJN720928 NTH720928:NTJ720928 ODD720928:ODF720928 OMZ720928:ONB720928 OWV720928:OWX720928 PGR720928:PGT720928 PQN720928:PQP720928 QAJ720928:QAL720928 QKF720928:QKH720928 QUB720928:QUD720928 RDX720928:RDZ720928 RNT720928:RNV720928 RXP720928:RXR720928 SHL720928:SHN720928 SRH720928:SRJ720928 TBD720928:TBF720928 TKZ720928:TLB720928 TUV720928:TUX720928 UER720928:UET720928 UON720928:UOP720928 UYJ720928:UYL720928 VIF720928:VIH720928 VSB720928:VSD720928 WBX720928:WBZ720928 WLT720928:WLV720928 WVP720928:WVR720928 H786464:J786464 JD786464:JF786464 SZ786464:TB786464 ACV786464:ACX786464 AMR786464:AMT786464 AWN786464:AWP786464 BGJ786464:BGL786464 BQF786464:BQH786464 CAB786464:CAD786464 CJX786464:CJZ786464 CTT786464:CTV786464 DDP786464:DDR786464 DNL786464:DNN786464 DXH786464:DXJ786464 EHD786464:EHF786464 EQZ786464:ERB786464 FAV786464:FAX786464 FKR786464:FKT786464 FUN786464:FUP786464 GEJ786464:GEL786464 GOF786464:GOH786464 GYB786464:GYD786464 HHX786464:HHZ786464 HRT786464:HRV786464 IBP786464:IBR786464 ILL786464:ILN786464 IVH786464:IVJ786464 JFD786464:JFF786464 JOZ786464:JPB786464 JYV786464:JYX786464 KIR786464:KIT786464 KSN786464:KSP786464 LCJ786464:LCL786464 LMF786464:LMH786464 LWB786464:LWD786464 MFX786464:MFZ786464 MPT786464:MPV786464 MZP786464:MZR786464 NJL786464:NJN786464 NTH786464:NTJ786464 ODD786464:ODF786464 OMZ786464:ONB786464 OWV786464:OWX786464 PGR786464:PGT786464 PQN786464:PQP786464 QAJ786464:QAL786464 QKF786464:QKH786464 QUB786464:QUD786464 RDX786464:RDZ786464 RNT786464:RNV786464 RXP786464:RXR786464 SHL786464:SHN786464 SRH786464:SRJ786464 TBD786464:TBF786464 TKZ786464:TLB786464 TUV786464:TUX786464 UER786464:UET786464 UON786464:UOP786464 UYJ786464:UYL786464 VIF786464:VIH786464 VSB786464:VSD786464 WBX786464:WBZ786464 WLT786464:WLV786464 WVP786464:WVR786464 H852000:J852000 JD852000:JF852000 SZ852000:TB852000 ACV852000:ACX852000 AMR852000:AMT852000 AWN852000:AWP852000 BGJ852000:BGL852000 BQF852000:BQH852000 CAB852000:CAD852000 CJX852000:CJZ852000 CTT852000:CTV852000 DDP852000:DDR852000 DNL852000:DNN852000 DXH852000:DXJ852000 EHD852000:EHF852000 EQZ852000:ERB852000 FAV852000:FAX852000 FKR852000:FKT852000 FUN852000:FUP852000 GEJ852000:GEL852000 GOF852000:GOH852000 GYB852000:GYD852000 HHX852000:HHZ852000 HRT852000:HRV852000 IBP852000:IBR852000 ILL852000:ILN852000 IVH852000:IVJ852000 JFD852000:JFF852000 JOZ852000:JPB852000 JYV852000:JYX852000 KIR852000:KIT852000 KSN852000:KSP852000 LCJ852000:LCL852000 LMF852000:LMH852000 LWB852000:LWD852000 MFX852000:MFZ852000 MPT852000:MPV852000 MZP852000:MZR852000 NJL852000:NJN852000 NTH852000:NTJ852000 ODD852000:ODF852000 OMZ852000:ONB852000 OWV852000:OWX852000 PGR852000:PGT852000 PQN852000:PQP852000 QAJ852000:QAL852000 QKF852000:QKH852000 QUB852000:QUD852000 RDX852000:RDZ852000 RNT852000:RNV852000 RXP852000:RXR852000 SHL852000:SHN852000 SRH852000:SRJ852000 TBD852000:TBF852000 TKZ852000:TLB852000 TUV852000:TUX852000 UER852000:UET852000 UON852000:UOP852000 UYJ852000:UYL852000 VIF852000:VIH852000 VSB852000:VSD852000 WBX852000:WBZ852000 WLT852000:WLV852000 WVP852000:WVR852000 H917536:J917536 JD917536:JF917536 SZ917536:TB917536 ACV917536:ACX917536 AMR917536:AMT917536 AWN917536:AWP917536 BGJ917536:BGL917536 BQF917536:BQH917536 CAB917536:CAD917536 CJX917536:CJZ917536 CTT917536:CTV917536 DDP917536:DDR917536 DNL917536:DNN917536 DXH917536:DXJ917536 EHD917536:EHF917536 EQZ917536:ERB917536 FAV917536:FAX917536 FKR917536:FKT917536 FUN917536:FUP917536 GEJ917536:GEL917536 GOF917536:GOH917536 GYB917536:GYD917536 HHX917536:HHZ917536 HRT917536:HRV917536 IBP917536:IBR917536 ILL917536:ILN917536 IVH917536:IVJ917536 JFD917536:JFF917536 JOZ917536:JPB917536 JYV917536:JYX917536 KIR917536:KIT917536 KSN917536:KSP917536 LCJ917536:LCL917536 LMF917536:LMH917536 LWB917536:LWD917536 MFX917536:MFZ917536 MPT917536:MPV917536 MZP917536:MZR917536 NJL917536:NJN917536 NTH917536:NTJ917536 ODD917536:ODF917536 OMZ917536:ONB917536 OWV917536:OWX917536 PGR917536:PGT917536 PQN917536:PQP917536 QAJ917536:QAL917536 QKF917536:QKH917536 QUB917536:QUD917536 RDX917536:RDZ917536 RNT917536:RNV917536 RXP917536:RXR917536 SHL917536:SHN917536 SRH917536:SRJ917536 TBD917536:TBF917536 TKZ917536:TLB917536 TUV917536:TUX917536 UER917536:UET917536 UON917536:UOP917536 UYJ917536:UYL917536 VIF917536:VIH917536 VSB917536:VSD917536 WBX917536:WBZ917536 WLT917536:WLV917536 WVP917536:WVR917536 H983072:J983072 JD983072:JF983072 SZ983072:TB983072 ACV983072:ACX983072 AMR983072:AMT983072 AWN983072:AWP983072 BGJ983072:BGL983072 BQF983072:BQH983072 CAB983072:CAD983072 CJX983072:CJZ983072 CTT983072:CTV983072 DDP983072:DDR983072 DNL983072:DNN983072 DXH983072:DXJ983072 EHD983072:EHF983072 EQZ983072:ERB983072 FAV983072:FAX983072 FKR983072:FKT983072 FUN983072:FUP983072 GEJ983072:GEL983072 GOF983072:GOH983072 GYB983072:GYD983072 HHX983072:HHZ983072 HRT983072:HRV983072 IBP983072:IBR983072 ILL983072:ILN983072 IVH983072:IVJ983072 JFD983072:JFF983072 JOZ983072:JPB983072 JYV983072:JYX983072 KIR983072:KIT983072 KSN983072:KSP983072 LCJ983072:LCL983072 LMF983072:LMH983072 LWB983072:LWD983072 MFX983072:MFZ983072 MPT983072:MPV983072 MZP983072:MZR983072 NJL983072:NJN983072 NTH983072:NTJ983072 ODD983072:ODF983072 OMZ983072:ONB983072 OWV983072:OWX983072 PGR983072:PGT983072 PQN983072:PQP983072 QAJ983072:QAL983072 QKF983072:QKH983072 QUB983072:QUD983072 RDX983072:RDZ983072 RNT983072:RNV983072 RXP983072:RXR983072 SHL983072:SHN983072 SRH983072:SRJ983072 TBD983072:TBF983072 TKZ983072:TLB983072 TUV983072:TUX983072 UER983072:UET983072 UON983072:UOP983072 UYJ983072:UYL983072 VIF983072:VIH983072 VSB983072:VSD983072 WBX983072:WBZ983072 WLT983072:WLV983072 WVP983072:WVR983072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570:J65570 JD65570:JF65570 SZ65570:TB65570 ACV65570:ACX65570 AMR65570:AMT65570 AWN65570:AWP65570 BGJ65570:BGL65570 BQF65570:BQH65570 CAB65570:CAD65570 CJX65570:CJZ65570 CTT65570:CTV65570 DDP65570:DDR65570 DNL65570:DNN65570 DXH65570:DXJ65570 EHD65570:EHF65570 EQZ65570:ERB65570 FAV65570:FAX65570 FKR65570:FKT65570 FUN65570:FUP65570 GEJ65570:GEL65570 GOF65570:GOH65570 GYB65570:GYD65570 HHX65570:HHZ65570 HRT65570:HRV65570 IBP65570:IBR65570 ILL65570:ILN65570 IVH65570:IVJ65570 JFD65570:JFF65570 JOZ65570:JPB65570 JYV65570:JYX65570 KIR65570:KIT65570 KSN65570:KSP65570 LCJ65570:LCL65570 LMF65570:LMH65570 LWB65570:LWD65570 MFX65570:MFZ65570 MPT65570:MPV65570 MZP65570:MZR65570 NJL65570:NJN65570 NTH65570:NTJ65570 ODD65570:ODF65570 OMZ65570:ONB65570 OWV65570:OWX65570 PGR65570:PGT65570 PQN65570:PQP65570 QAJ65570:QAL65570 QKF65570:QKH65570 QUB65570:QUD65570 RDX65570:RDZ65570 RNT65570:RNV65570 RXP65570:RXR65570 SHL65570:SHN65570 SRH65570:SRJ65570 TBD65570:TBF65570 TKZ65570:TLB65570 TUV65570:TUX65570 UER65570:UET65570 UON65570:UOP65570 UYJ65570:UYL65570 VIF65570:VIH65570 VSB65570:VSD65570 WBX65570:WBZ65570 WLT65570:WLV65570 WVP65570:WVR65570 H131106:J131106 JD131106:JF131106 SZ131106:TB131106 ACV131106:ACX131106 AMR131106:AMT131106 AWN131106:AWP131106 BGJ131106:BGL131106 BQF131106:BQH131106 CAB131106:CAD131106 CJX131106:CJZ131106 CTT131106:CTV131106 DDP131106:DDR131106 DNL131106:DNN131106 DXH131106:DXJ131106 EHD131106:EHF131106 EQZ131106:ERB131106 FAV131106:FAX131106 FKR131106:FKT131106 FUN131106:FUP131106 GEJ131106:GEL131106 GOF131106:GOH131106 GYB131106:GYD131106 HHX131106:HHZ131106 HRT131106:HRV131106 IBP131106:IBR131106 ILL131106:ILN131106 IVH131106:IVJ131106 JFD131106:JFF131106 JOZ131106:JPB131106 JYV131106:JYX131106 KIR131106:KIT131106 KSN131106:KSP131106 LCJ131106:LCL131106 LMF131106:LMH131106 LWB131106:LWD131106 MFX131106:MFZ131106 MPT131106:MPV131106 MZP131106:MZR131106 NJL131106:NJN131106 NTH131106:NTJ131106 ODD131106:ODF131106 OMZ131106:ONB131106 OWV131106:OWX131106 PGR131106:PGT131106 PQN131106:PQP131106 QAJ131106:QAL131106 QKF131106:QKH131106 QUB131106:QUD131106 RDX131106:RDZ131106 RNT131106:RNV131106 RXP131106:RXR131106 SHL131106:SHN131106 SRH131106:SRJ131106 TBD131106:TBF131106 TKZ131106:TLB131106 TUV131106:TUX131106 UER131106:UET131106 UON131106:UOP131106 UYJ131106:UYL131106 VIF131106:VIH131106 VSB131106:VSD131106 WBX131106:WBZ131106 WLT131106:WLV131106 WVP131106:WVR131106 H196642:J196642 JD196642:JF196642 SZ196642:TB196642 ACV196642:ACX196642 AMR196642:AMT196642 AWN196642:AWP196642 BGJ196642:BGL196642 BQF196642:BQH196642 CAB196642:CAD196642 CJX196642:CJZ196642 CTT196642:CTV196642 DDP196642:DDR196642 DNL196642:DNN196642 DXH196642:DXJ196642 EHD196642:EHF196642 EQZ196642:ERB196642 FAV196642:FAX196642 FKR196642:FKT196642 FUN196642:FUP196642 GEJ196642:GEL196642 GOF196642:GOH196642 GYB196642:GYD196642 HHX196642:HHZ196642 HRT196642:HRV196642 IBP196642:IBR196642 ILL196642:ILN196642 IVH196642:IVJ196642 JFD196642:JFF196642 JOZ196642:JPB196642 JYV196642:JYX196642 KIR196642:KIT196642 KSN196642:KSP196642 LCJ196642:LCL196642 LMF196642:LMH196642 LWB196642:LWD196642 MFX196642:MFZ196642 MPT196642:MPV196642 MZP196642:MZR196642 NJL196642:NJN196642 NTH196642:NTJ196642 ODD196642:ODF196642 OMZ196642:ONB196642 OWV196642:OWX196642 PGR196642:PGT196642 PQN196642:PQP196642 QAJ196642:QAL196642 QKF196642:QKH196642 QUB196642:QUD196642 RDX196642:RDZ196642 RNT196642:RNV196642 RXP196642:RXR196642 SHL196642:SHN196642 SRH196642:SRJ196642 TBD196642:TBF196642 TKZ196642:TLB196642 TUV196642:TUX196642 UER196642:UET196642 UON196642:UOP196642 UYJ196642:UYL196642 VIF196642:VIH196642 VSB196642:VSD196642 WBX196642:WBZ196642 WLT196642:WLV196642 WVP196642:WVR196642 H262178:J262178 JD262178:JF262178 SZ262178:TB262178 ACV262178:ACX262178 AMR262178:AMT262178 AWN262178:AWP262178 BGJ262178:BGL262178 BQF262178:BQH262178 CAB262178:CAD262178 CJX262178:CJZ262178 CTT262178:CTV262178 DDP262178:DDR262178 DNL262178:DNN262178 DXH262178:DXJ262178 EHD262178:EHF262178 EQZ262178:ERB262178 FAV262178:FAX262178 FKR262178:FKT262178 FUN262178:FUP262178 GEJ262178:GEL262178 GOF262178:GOH262178 GYB262178:GYD262178 HHX262178:HHZ262178 HRT262178:HRV262178 IBP262178:IBR262178 ILL262178:ILN262178 IVH262178:IVJ262178 JFD262178:JFF262178 JOZ262178:JPB262178 JYV262178:JYX262178 KIR262178:KIT262178 KSN262178:KSP262178 LCJ262178:LCL262178 LMF262178:LMH262178 LWB262178:LWD262178 MFX262178:MFZ262178 MPT262178:MPV262178 MZP262178:MZR262178 NJL262178:NJN262178 NTH262178:NTJ262178 ODD262178:ODF262178 OMZ262178:ONB262178 OWV262178:OWX262178 PGR262178:PGT262178 PQN262178:PQP262178 QAJ262178:QAL262178 QKF262178:QKH262178 QUB262178:QUD262178 RDX262178:RDZ262178 RNT262178:RNV262178 RXP262178:RXR262178 SHL262178:SHN262178 SRH262178:SRJ262178 TBD262178:TBF262178 TKZ262178:TLB262178 TUV262178:TUX262178 UER262178:UET262178 UON262178:UOP262178 UYJ262178:UYL262178 VIF262178:VIH262178 VSB262178:VSD262178 WBX262178:WBZ262178 WLT262178:WLV262178 WVP262178:WVR262178 H327714:J327714 JD327714:JF327714 SZ327714:TB327714 ACV327714:ACX327714 AMR327714:AMT327714 AWN327714:AWP327714 BGJ327714:BGL327714 BQF327714:BQH327714 CAB327714:CAD327714 CJX327714:CJZ327714 CTT327714:CTV327714 DDP327714:DDR327714 DNL327714:DNN327714 DXH327714:DXJ327714 EHD327714:EHF327714 EQZ327714:ERB327714 FAV327714:FAX327714 FKR327714:FKT327714 FUN327714:FUP327714 GEJ327714:GEL327714 GOF327714:GOH327714 GYB327714:GYD327714 HHX327714:HHZ327714 HRT327714:HRV327714 IBP327714:IBR327714 ILL327714:ILN327714 IVH327714:IVJ327714 JFD327714:JFF327714 JOZ327714:JPB327714 JYV327714:JYX327714 KIR327714:KIT327714 KSN327714:KSP327714 LCJ327714:LCL327714 LMF327714:LMH327714 LWB327714:LWD327714 MFX327714:MFZ327714 MPT327714:MPV327714 MZP327714:MZR327714 NJL327714:NJN327714 NTH327714:NTJ327714 ODD327714:ODF327714 OMZ327714:ONB327714 OWV327714:OWX327714 PGR327714:PGT327714 PQN327714:PQP327714 QAJ327714:QAL327714 QKF327714:QKH327714 QUB327714:QUD327714 RDX327714:RDZ327714 RNT327714:RNV327714 RXP327714:RXR327714 SHL327714:SHN327714 SRH327714:SRJ327714 TBD327714:TBF327714 TKZ327714:TLB327714 TUV327714:TUX327714 UER327714:UET327714 UON327714:UOP327714 UYJ327714:UYL327714 VIF327714:VIH327714 VSB327714:VSD327714 WBX327714:WBZ327714 WLT327714:WLV327714 WVP327714:WVR327714 H393250:J393250 JD393250:JF393250 SZ393250:TB393250 ACV393250:ACX393250 AMR393250:AMT393250 AWN393250:AWP393250 BGJ393250:BGL393250 BQF393250:BQH393250 CAB393250:CAD393250 CJX393250:CJZ393250 CTT393250:CTV393250 DDP393250:DDR393250 DNL393250:DNN393250 DXH393250:DXJ393250 EHD393250:EHF393250 EQZ393250:ERB393250 FAV393250:FAX393250 FKR393250:FKT393250 FUN393250:FUP393250 GEJ393250:GEL393250 GOF393250:GOH393250 GYB393250:GYD393250 HHX393250:HHZ393250 HRT393250:HRV393250 IBP393250:IBR393250 ILL393250:ILN393250 IVH393250:IVJ393250 JFD393250:JFF393250 JOZ393250:JPB393250 JYV393250:JYX393250 KIR393250:KIT393250 KSN393250:KSP393250 LCJ393250:LCL393250 LMF393250:LMH393250 LWB393250:LWD393250 MFX393250:MFZ393250 MPT393250:MPV393250 MZP393250:MZR393250 NJL393250:NJN393250 NTH393250:NTJ393250 ODD393250:ODF393250 OMZ393250:ONB393250 OWV393250:OWX393250 PGR393250:PGT393250 PQN393250:PQP393250 QAJ393250:QAL393250 QKF393250:QKH393250 QUB393250:QUD393250 RDX393250:RDZ393250 RNT393250:RNV393250 RXP393250:RXR393250 SHL393250:SHN393250 SRH393250:SRJ393250 TBD393250:TBF393250 TKZ393250:TLB393250 TUV393250:TUX393250 UER393250:UET393250 UON393250:UOP393250 UYJ393250:UYL393250 VIF393250:VIH393250 VSB393250:VSD393250 WBX393250:WBZ393250 WLT393250:WLV393250 WVP393250:WVR393250 H458786:J458786 JD458786:JF458786 SZ458786:TB458786 ACV458786:ACX458786 AMR458786:AMT458786 AWN458786:AWP458786 BGJ458786:BGL458786 BQF458786:BQH458786 CAB458786:CAD458786 CJX458786:CJZ458786 CTT458786:CTV458786 DDP458786:DDR458786 DNL458786:DNN458786 DXH458786:DXJ458786 EHD458786:EHF458786 EQZ458786:ERB458786 FAV458786:FAX458786 FKR458786:FKT458786 FUN458786:FUP458786 GEJ458786:GEL458786 GOF458786:GOH458786 GYB458786:GYD458786 HHX458786:HHZ458786 HRT458786:HRV458786 IBP458786:IBR458786 ILL458786:ILN458786 IVH458786:IVJ458786 JFD458786:JFF458786 JOZ458786:JPB458786 JYV458786:JYX458786 KIR458786:KIT458786 KSN458786:KSP458786 LCJ458786:LCL458786 LMF458786:LMH458786 LWB458786:LWD458786 MFX458786:MFZ458786 MPT458786:MPV458786 MZP458786:MZR458786 NJL458786:NJN458786 NTH458786:NTJ458786 ODD458786:ODF458786 OMZ458786:ONB458786 OWV458786:OWX458786 PGR458786:PGT458786 PQN458786:PQP458786 QAJ458786:QAL458786 QKF458786:QKH458786 QUB458786:QUD458786 RDX458786:RDZ458786 RNT458786:RNV458786 RXP458786:RXR458786 SHL458786:SHN458786 SRH458786:SRJ458786 TBD458786:TBF458786 TKZ458786:TLB458786 TUV458786:TUX458786 UER458786:UET458786 UON458786:UOP458786 UYJ458786:UYL458786 VIF458786:VIH458786 VSB458786:VSD458786 WBX458786:WBZ458786 WLT458786:WLV458786 WVP458786:WVR458786 H524322:J524322 JD524322:JF524322 SZ524322:TB524322 ACV524322:ACX524322 AMR524322:AMT524322 AWN524322:AWP524322 BGJ524322:BGL524322 BQF524322:BQH524322 CAB524322:CAD524322 CJX524322:CJZ524322 CTT524322:CTV524322 DDP524322:DDR524322 DNL524322:DNN524322 DXH524322:DXJ524322 EHD524322:EHF524322 EQZ524322:ERB524322 FAV524322:FAX524322 FKR524322:FKT524322 FUN524322:FUP524322 GEJ524322:GEL524322 GOF524322:GOH524322 GYB524322:GYD524322 HHX524322:HHZ524322 HRT524322:HRV524322 IBP524322:IBR524322 ILL524322:ILN524322 IVH524322:IVJ524322 JFD524322:JFF524322 JOZ524322:JPB524322 JYV524322:JYX524322 KIR524322:KIT524322 KSN524322:KSP524322 LCJ524322:LCL524322 LMF524322:LMH524322 LWB524322:LWD524322 MFX524322:MFZ524322 MPT524322:MPV524322 MZP524322:MZR524322 NJL524322:NJN524322 NTH524322:NTJ524322 ODD524322:ODF524322 OMZ524322:ONB524322 OWV524322:OWX524322 PGR524322:PGT524322 PQN524322:PQP524322 QAJ524322:QAL524322 QKF524322:QKH524322 QUB524322:QUD524322 RDX524322:RDZ524322 RNT524322:RNV524322 RXP524322:RXR524322 SHL524322:SHN524322 SRH524322:SRJ524322 TBD524322:TBF524322 TKZ524322:TLB524322 TUV524322:TUX524322 UER524322:UET524322 UON524322:UOP524322 UYJ524322:UYL524322 VIF524322:VIH524322 VSB524322:VSD524322 WBX524322:WBZ524322 WLT524322:WLV524322 WVP524322:WVR524322 H589858:J589858 JD589858:JF589858 SZ589858:TB589858 ACV589858:ACX589858 AMR589858:AMT589858 AWN589858:AWP589858 BGJ589858:BGL589858 BQF589858:BQH589858 CAB589858:CAD589858 CJX589858:CJZ589858 CTT589858:CTV589858 DDP589858:DDR589858 DNL589858:DNN589858 DXH589858:DXJ589858 EHD589858:EHF589858 EQZ589858:ERB589858 FAV589858:FAX589858 FKR589858:FKT589858 FUN589858:FUP589858 GEJ589858:GEL589858 GOF589858:GOH589858 GYB589858:GYD589858 HHX589858:HHZ589858 HRT589858:HRV589858 IBP589858:IBR589858 ILL589858:ILN589858 IVH589858:IVJ589858 JFD589858:JFF589858 JOZ589858:JPB589858 JYV589858:JYX589858 KIR589858:KIT589858 KSN589858:KSP589858 LCJ589858:LCL589858 LMF589858:LMH589858 LWB589858:LWD589858 MFX589858:MFZ589858 MPT589858:MPV589858 MZP589858:MZR589858 NJL589858:NJN589858 NTH589858:NTJ589858 ODD589858:ODF589858 OMZ589858:ONB589858 OWV589858:OWX589858 PGR589858:PGT589858 PQN589858:PQP589858 QAJ589858:QAL589858 QKF589858:QKH589858 QUB589858:QUD589858 RDX589858:RDZ589858 RNT589858:RNV589858 RXP589858:RXR589858 SHL589858:SHN589858 SRH589858:SRJ589858 TBD589858:TBF589858 TKZ589858:TLB589858 TUV589858:TUX589858 UER589858:UET589858 UON589858:UOP589858 UYJ589858:UYL589858 VIF589858:VIH589858 VSB589858:VSD589858 WBX589858:WBZ589858 WLT589858:WLV589858 WVP589858:WVR589858 H655394:J655394 JD655394:JF655394 SZ655394:TB655394 ACV655394:ACX655394 AMR655394:AMT655394 AWN655394:AWP655394 BGJ655394:BGL655394 BQF655394:BQH655394 CAB655394:CAD655394 CJX655394:CJZ655394 CTT655394:CTV655394 DDP655394:DDR655394 DNL655394:DNN655394 DXH655394:DXJ655394 EHD655394:EHF655394 EQZ655394:ERB655394 FAV655394:FAX655394 FKR655394:FKT655394 FUN655394:FUP655394 GEJ655394:GEL655394 GOF655394:GOH655394 GYB655394:GYD655394 HHX655394:HHZ655394 HRT655394:HRV655394 IBP655394:IBR655394 ILL655394:ILN655394 IVH655394:IVJ655394 JFD655394:JFF655394 JOZ655394:JPB655394 JYV655394:JYX655394 KIR655394:KIT655394 KSN655394:KSP655394 LCJ655394:LCL655394 LMF655394:LMH655394 LWB655394:LWD655394 MFX655394:MFZ655394 MPT655394:MPV655394 MZP655394:MZR655394 NJL655394:NJN655394 NTH655394:NTJ655394 ODD655394:ODF655394 OMZ655394:ONB655394 OWV655394:OWX655394 PGR655394:PGT655394 PQN655394:PQP655394 QAJ655394:QAL655394 QKF655394:QKH655394 QUB655394:QUD655394 RDX655394:RDZ655394 RNT655394:RNV655394 RXP655394:RXR655394 SHL655394:SHN655394 SRH655394:SRJ655394 TBD655394:TBF655394 TKZ655394:TLB655394 TUV655394:TUX655394 UER655394:UET655394 UON655394:UOP655394 UYJ655394:UYL655394 VIF655394:VIH655394 VSB655394:VSD655394 WBX655394:WBZ655394 WLT655394:WLV655394 WVP655394:WVR655394 H720930:J720930 JD720930:JF720930 SZ720930:TB720930 ACV720930:ACX720930 AMR720930:AMT720930 AWN720930:AWP720930 BGJ720930:BGL720930 BQF720930:BQH720930 CAB720930:CAD720930 CJX720930:CJZ720930 CTT720930:CTV720930 DDP720930:DDR720930 DNL720930:DNN720930 DXH720930:DXJ720930 EHD720930:EHF720930 EQZ720930:ERB720930 FAV720930:FAX720930 FKR720930:FKT720930 FUN720930:FUP720930 GEJ720930:GEL720930 GOF720930:GOH720930 GYB720930:GYD720930 HHX720930:HHZ720930 HRT720930:HRV720930 IBP720930:IBR720930 ILL720930:ILN720930 IVH720930:IVJ720930 JFD720930:JFF720930 JOZ720930:JPB720930 JYV720930:JYX720930 KIR720930:KIT720930 KSN720930:KSP720930 LCJ720930:LCL720930 LMF720930:LMH720930 LWB720930:LWD720930 MFX720930:MFZ720930 MPT720930:MPV720930 MZP720930:MZR720930 NJL720930:NJN720930 NTH720930:NTJ720930 ODD720930:ODF720930 OMZ720930:ONB720930 OWV720930:OWX720930 PGR720930:PGT720930 PQN720930:PQP720930 QAJ720930:QAL720930 QKF720930:QKH720930 QUB720930:QUD720930 RDX720930:RDZ720930 RNT720930:RNV720930 RXP720930:RXR720930 SHL720930:SHN720930 SRH720930:SRJ720930 TBD720930:TBF720930 TKZ720930:TLB720930 TUV720930:TUX720930 UER720930:UET720930 UON720930:UOP720930 UYJ720930:UYL720930 VIF720930:VIH720930 VSB720930:VSD720930 WBX720930:WBZ720930 WLT720930:WLV720930 WVP720930:WVR720930 H786466:J786466 JD786466:JF786466 SZ786466:TB786466 ACV786466:ACX786466 AMR786466:AMT786466 AWN786466:AWP786466 BGJ786466:BGL786466 BQF786466:BQH786466 CAB786466:CAD786466 CJX786466:CJZ786466 CTT786466:CTV786466 DDP786466:DDR786466 DNL786466:DNN786466 DXH786466:DXJ786466 EHD786466:EHF786466 EQZ786466:ERB786466 FAV786466:FAX786466 FKR786466:FKT786466 FUN786466:FUP786466 GEJ786466:GEL786466 GOF786466:GOH786466 GYB786466:GYD786466 HHX786466:HHZ786466 HRT786466:HRV786466 IBP786466:IBR786466 ILL786466:ILN786466 IVH786466:IVJ786466 JFD786466:JFF786466 JOZ786466:JPB786466 JYV786466:JYX786466 KIR786466:KIT786466 KSN786466:KSP786466 LCJ786466:LCL786466 LMF786466:LMH786466 LWB786466:LWD786466 MFX786466:MFZ786466 MPT786466:MPV786466 MZP786466:MZR786466 NJL786466:NJN786466 NTH786466:NTJ786466 ODD786466:ODF786466 OMZ786466:ONB786466 OWV786466:OWX786466 PGR786466:PGT786466 PQN786466:PQP786466 QAJ786466:QAL786466 QKF786466:QKH786466 QUB786466:QUD786466 RDX786466:RDZ786466 RNT786466:RNV786466 RXP786466:RXR786466 SHL786466:SHN786466 SRH786466:SRJ786466 TBD786466:TBF786466 TKZ786466:TLB786466 TUV786466:TUX786466 UER786466:UET786466 UON786466:UOP786466 UYJ786466:UYL786466 VIF786466:VIH786466 VSB786466:VSD786466 WBX786466:WBZ786466 WLT786466:WLV786466 WVP786466:WVR786466 H852002:J852002 JD852002:JF852002 SZ852002:TB852002 ACV852002:ACX852002 AMR852002:AMT852002 AWN852002:AWP852002 BGJ852002:BGL852002 BQF852002:BQH852002 CAB852002:CAD852002 CJX852002:CJZ852002 CTT852002:CTV852002 DDP852002:DDR852002 DNL852002:DNN852002 DXH852002:DXJ852002 EHD852002:EHF852002 EQZ852002:ERB852002 FAV852002:FAX852002 FKR852002:FKT852002 FUN852002:FUP852002 GEJ852002:GEL852002 GOF852002:GOH852002 GYB852002:GYD852002 HHX852002:HHZ852002 HRT852002:HRV852002 IBP852002:IBR852002 ILL852002:ILN852002 IVH852002:IVJ852002 JFD852002:JFF852002 JOZ852002:JPB852002 JYV852002:JYX852002 KIR852002:KIT852002 KSN852002:KSP852002 LCJ852002:LCL852002 LMF852002:LMH852002 LWB852002:LWD852002 MFX852002:MFZ852002 MPT852002:MPV852002 MZP852002:MZR852002 NJL852002:NJN852002 NTH852002:NTJ852002 ODD852002:ODF852002 OMZ852002:ONB852002 OWV852002:OWX852002 PGR852002:PGT852002 PQN852002:PQP852002 QAJ852002:QAL852002 QKF852002:QKH852002 QUB852002:QUD852002 RDX852002:RDZ852002 RNT852002:RNV852002 RXP852002:RXR852002 SHL852002:SHN852002 SRH852002:SRJ852002 TBD852002:TBF852002 TKZ852002:TLB852002 TUV852002:TUX852002 UER852002:UET852002 UON852002:UOP852002 UYJ852002:UYL852002 VIF852002:VIH852002 VSB852002:VSD852002 WBX852002:WBZ852002 WLT852002:WLV852002 WVP852002:WVR852002 H917538:J917538 JD917538:JF917538 SZ917538:TB917538 ACV917538:ACX917538 AMR917538:AMT917538 AWN917538:AWP917538 BGJ917538:BGL917538 BQF917538:BQH917538 CAB917538:CAD917538 CJX917538:CJZ917538 CTT917538:CTV917538 DDP917538:DDR917538 DNL917538:DNN917538 DXH917538:DXJ917538 EHD917538:EHF917538 EQZ917538:ERB917538 FAV917538:FAX917538 FKR917538:FKT917538 FUN917538:FUP917538 GEJ917538:GEL917538 GOF917538:GOH917538 GYB917538:GYD917538 HHX917538:HHZ917538 HRT917538:HRV917538 IBP917538:IBR917538 ILL917538:ILN917538 IVH917538:IVJ917538 JFD917538:JFF917538 JOZ917538:JPB917538 JYV917538:JYX917538 KIR917538:KIT917538 KSN917538:KSP917538 LCJ917538:LCL917538 LMF917538:LMH917538 LWB917538:LWD917538 MFX917538:MFZ917538 MPT917538:MPV917538 MZP917538:MZR917538 NJL917538:NJN917538 NTH917538:NTJ917538 ODD917538:ODF917538 OMZ917538:ONB917538 OWV917538:OWX917538 PGR917538:PGT917538 PQN917538:PQP917538 QAJ917538:QAL917538 QKF917538:QKH917538 QUB917538:QUD917538 RDX917538:RDZ917538 RNT917538:RNV917538 RXP917538:RXR917538 SHL917538:SHN917538 SRH917538:SRJ917538 TBD917538:TBF917538 TKZ917538:TLB917538 TUV917538:TUX917538 UER917538:UET917538 UON917538:UOP917538 UYJ917538:UYL917538 VIF917538:VIH917538 VSB917538:VSD917538 WBX917538:WBZ917538 WLT917538:WLV917538 WVP917538:WVR917538 H983074:J983074 JD983074:JF983074 SZ983074:TB983074 ACV983074:ACX983074 AMR983074:AMT983074 AWN983074:AWP983074 BGJ983074:BGL983074 BQF983074:BQH983074 CAB983074:CAD983074 CJX983074:CJZ983074 CTT983074:CTV983074 DDP983074:DDR983074 DNL983074:DNN983074 DXH983074:DXJ983074 EHD983074:EHF983074 EQZ983074:ERB983074 FAV983074:FAX983074 FKR983074:FKT983074 FUN983074:FUP983074 GEJ983074:GEL983074 GOF983074:GOH983074 GYB983074:GYD983074 HHX983074:HHZ983074 HRT983074:HRV983074 IBP983074:IBR983074 ILL983074:ILN983074 IVH983074:IVJ983074 JFD983074:JFF983074 JOZ983074:JPB983074 JYV983074:JYX983074 KIR983074:KIT983074 KSN983074:KSP983074 LCJ983074:LCL983074 LMF983074:LMH983074 LWB983074:LWD983074 MFX983074:MFZ983074 MPT983074:MPV983074 MZP983074:MZR983074 NJL983074:NJN983074 NTH983074:NTJ983074 ODD983074:ODF983074 OMZ983074:ONB983074 OWV983074:OWX983074 PGR983074:PGT983074 PQN983074:PQP983074 QAJ983074:QAL983074 QKF983074:QKH983074 QUB983074:QUD983074 RDX983074:RDZ983074 RNT983074:RNV983074 RXP983074:RXR983074 SHL983074:SHN983074 SRH983074:SRJ983074 TBD983074:TBF983074 TKZ983074:TLB983074 TUV983074:TUX983074 UER983074:UET983074 UON983074:UOP983074 UYJ983074:UYL983074 VIF983074:VIH983074 VSB983074:VSD983074 WBX983074:WBZ983074 WLT983074:WLV983074 WVP983074:WVR983074 H65527:J65527 JD65527:JF65527 SZ65527:TB65527 ACV65527:ACX65527 AMR65527:AMT65527 AWN65527:AWP65527 BGJ65527:BGL65527 BQF65527:BQH65527 CAB65527:CAD65527 CJX65527:CJZ65527 CTT65527:CTV65527 DDP65527:DDR65527 DNL65527:DNN65527 DXH65527:DXJ65527 EHD65527:EHF65527 EQZ65527:ERB65527 FAV65527:FAX65527 FKR65527:FKT65527 FUN65527:FUP65527 GEJ65527:GEL65527 GOF65527:GOH65527 GYB65527:GYD65527 HHX65527:HHZ65527 HRT65527:HRV65527 IBP65527:IBR65527 ILL65527:ILN65527 IVH65527:IVJ65527 JFD65527:JFF65527 JOZ65527:JPB65527 JYV65527:JYX65527 KIR65527:KIT65527 KSN65527:KSP65527 LCJ65527:LCL65527 LMF65527:LMH65527 LWB65527:LWD65527 MFX65527:MFZ65527 MPT65527:MPV65527 MZP65527:MZR65527 NJL65527:NJN65527 NTH65527:NTJ65527 ODD65527:ODF65527 OMZ65527:ONB65527 OWV65527:OWX65527 PGR65527:PGT65527 PQN65527:PQP65527 QAJ65527:QAL65527 QKF65527:QKH65527 QUB65527:QUD65527 RDX65527:RDZ65527 RNT65527:RNV65527 RXP65527:RXR65527 SHL65527:SHN65527 SRH65527:SRJ65527 TBD65527:TBF65527 TKZ65527:TLB65527 TUV65527:TUX65527 UER65527:UET65527 UON65527:UOP65527 UYJ65527:UYL65527 VIF65527:VIH65527 VSB65527:VSD65527 WBX65527:WBZ65527 WLT65527:WLV65527 WVP65527:WVR65527 H131063:J131063 JD131063:JF131063 SZ131063:TB131063 ACV131063:ACX131063 AMR131063:AMT131063 AWN131063:AWP131063 BGJ131063:BGL131063 BQF131063:BQH131063 CAB131063:CAD131063 CJX131063:CJZ131063 CTT131063:CTV131063 DDP131063:DDR131063 DNL131063:DNN131063 DXH131063:DXJ131063 EHD131063:EHF131063 EQZ131063:ERB131063 FAV131063:FAX131063 FKR131063:FKT131063 FUN131063:FUP131063 GEJ131063:GEL131063 GOF131063:GOH131063 GYB131063:GYD131063 HHX131063:HHZ131063 HRT131063:HRV131063 IBP131063:IBR131063 ILL131063:ILN131063 IVH131063:IVJ131063 JFD131063:JFF131063 JOZ131063:JPB131063 JYV131063:JYX131063 KIR131063:KIT131063 KSN131063:KSP131063 LCJ131063:LCL131063 LMF131063:LMH131063 LWB131063:LWD131063 MFX131063:MFZ131063 MPT131063:MPV131063 MZP131063:MZR131063 NJL131063:NJN131063 NTH131063:NTJ131063 ODD131063:ODF131063 OMZ131063:ONB131063 OWV131063:OWX131063 PGR131063:PGT131063 PQN131063:PQP131063 QAJ131063:QAL131063 QKF131063:QKH131063 QUB131063:QUD131063 RDX131063:RDZ131063 RNT131063:RNV131063 RXP131063:RXR131063 SHL131063:SHN131063 SRH131063:SRJ131063 TBD131063:TBF131063 TKZ131063:TLB131063 TUV131063:TUX131063 UER131063:UET131063 UON131063:UOP131063 UYJ131063:UYL131063 VIF131063:VIH131063 VSB131063:VSD131063 WBX131063:WBZ131063 WLT131063:WLV131063 WVP131063:WVR131063 H196599:J196599 JD196599:JF196599 SZ196599:TB196599 ACV196599:ACX196599 AMR196599:AMT196599 AWN196599:AWP196599 BGJ196599:BGL196599 BQF196599:BQH196599 CAB196599:CAD196599 CJX196599:CJZ196599 CTT196599:CTV196599 DDP196599:DDR196599 DNL196599:DNN196599 DXH196599:DXJ196599 EHD196599:EHF196599 EQZ196599:ERB196599 FAV196599:FAX196599 FKR196599:FKT196599 FUN196599:FUP196599 GEJ196599:GEL196599 GOF196599:GOH196599 GYB196599:GYD196599 HHX196599:HHZ196599 HRT196599:HRV196599 IBP196599:IBR196599 ILL196599:ILN196599 IVH196599:IVJ196599 JFD196599:JFF196599 JOZ196599:JPB196599 JYV196599:JYX196599 KIR196599:KIT196599 KSN196599:KSP196599 LCJ196599:LCL196599 LMF196599:LMH196599 LWB196599:LWD196599 MFX196599:MFZ196599 MPT196599:MPV196599 MZP196599:MZR196599 NJL196599:NJN196599 NTH196599:NTJ196599 ODD196599:ODF196599 OMZ196599:ONB196599 OWV196599:OWX196599 PGR196599:PGT196599 PQN196599:PQP196599 QAJ196599:QAL196599 QKF196599:QKH196599 QUB196599:QUD196599 RDX196599:RDZ196599 RNT196599:RNV196599 RXP196599:RXR196599 SHL196599:SHN196599 SRH196599:SRJ196599 TBD196599:TBF196599 TKZ196599:TLB196599 TUV196599:TUX196599 UER196599:UET196599 UON196599:UOP196599 UYJ196599:UYL196599 VIF196599:VIH196599 VSB196599:VSD196599 WBX196599:WBZ196599 WLT196599:WLV196599 WVP196599:WVR196599 H262135:J262135 JD262135:JF262135 SZ262135:TB262135 ACV262135:ACX262135 AMR262135:AMT262135 AWN262135:AWP262135 BGJ262135:BGL262135 BQF262135:BQH262135 CAB262135:CAD262135 CJX262135:CJZ262135 CTT262135:CTV262135 DDP262135:DDR262135 DNL262135:DNN262135 DXH262135:DXJ262135 EHD262135:EHF262135 EQZ262135:ERB262135 FAV262135:FAX262135 FKR262135:FKT262135 FUN262135:FUP262135 GEJ262135:GEL262135 GOF262135:GOH262135 GYB262135:GYD262135 HHX262135:HHZ262135 HRT262135:HRV262135 IBP262135:IBR262135 ILL262135:ILN262135 IVH262135:IVJ262135 JFD262135:JFF262135 JOZ262135:JPB262135 JYV262135:JYX262135 KIR262135:KIT262135 KSN262135:KSP262135 LCJ262135:LCL262135 LMF262135:LMH262135 LWB262135:LWD262135 MFX262135:MFZ262135 MPT262135:MPV262135 MZP262135:MZR262135 NJL262135:NJN262135 NTH262135:NTJ262135 ODD262135:ODF262135 OMZ262135:ONB262135 OWV262135:OWX262135 PGR262135:PGT262135 PQN262135:PQP262135 QAJ262135:QAL262135 QKF262135:QKH262135 QUB262135:QUD262135 RDX262135:RDZ262135 RNT262135:RNV262135 RXP262135:RXR262135 SHL262135:SHN262135 SRH262135:SRJ262135 TBD262135:TBF262135 TKZ262135:TLB262135 TUV262135:TUX262135 UER262135:UET262135 UON262135:UOP262135 UYJ262135:UYL262135 VIF262135:VIH262135 VSB262135:VSD262135 WBX262135:WBZ262135 WLT262135:WLV262135 WVP262135:WVR262135 H327671:J327671 JD327671:JF327671 SZ327671:TB327671 ACV327671:ACX327671 AMR327671:AMT327671 AWN327671:AWP327671 BGJ327671:BGL327671 BQF327671:BQH327671 CAB327671:CAD327671 CJX327671:CJZ327671 CTT327671:CTV327671 DDP327671:DDR327671 DNL327671:DNN327671 DXH327671:DXJ327671 EHD327671:EHF327671 EQZ327671:ERB327671 FAV327671:FAX327671 FKR327671:FKT327671 FUN327671:FUP327671 GEJ327671:GEL327671 GOF327671:GOH327671 GYB327671:GYD327671 HHX327671:HHZ327671 HRT327671:HRV327671 IBP327671:IBR327671 ILL327671:ILN327671 IVH327671:IVJ327671 JFD327671:JFF327671 JOZ327671:JPB327671 JYV327671:JYX327671 KIR327671:KIT327671 KSN327671:KSP327671 LCJ327671:LCL327671 LMF327671:LMH327671 LWB327671:LWD327671 MFX327671:MFZ327671 MPT327671:MPV327671 MZP327671:MZR327671 NJL327671:NJN327671 NTH327671:NTJ327671 ODD327671:ODF327671 OMZ327671:ONB327671 OWV327671:OWX327671 PGR327671:PGT327671 PQN327671:PQP327671 QAJ327671:QAL327671 QKF327671:QKH327671 QUB327671:QUD327671 RDX327671:RDZ327671 RNT327671:RNV327671 RXP327671:RXR327671 SHL327671:SHN327671 SRH327671:SRJ327671 TBD327671:TBF327671 TKZ327671:TLB327671 TUV327671:TUX327671 UER327671:UET327671 UON327671:UOP327671 UYJ327671:UYL327671 VIF327671:VIH327671 VSB327671:VSD327671 WBX327671:WBZ327671 WLT327671:WLV327671 WVP327671:WVR327671 H393207:J393207 JD393207:JF393207 SZ393207:TB393207 ACV393207:ACX393207 AMR393207:AMT393207 AWN393207:AWP393207 BGJ393207:BGL393207 BQF393207:BQH393207 CAB393207:CAD393207 CJX393207:CJZ393207 CTT393207:CTV393207 DDP393207:DDR393207 DNL393207:DNN393207 DXH393207:DXJ393207 EHD393207:EHF393207 EQZ393207:ERB393207 FAV393207:FAX393207 FKR393207:FKT393207 FUN393207:FUP393207 GEJ393207:GEL393207 GOF393207:GOH393207 GYB393207:GYD393207 HHX393207:HHZ393207 HRT393207:HRV393207 IBP393207:IBR393207 ILL393207:ILN393207 IVH393207:IVJ393207 JFD393207:JFF393207 JOZ393207:JPB393207 JYV393207:JYX393207 KIR393207:KIT393207 KSN393207:KSP393207 LCJ393207:LCL393207 LMF393207:LMH393207 LWB393207:LWD393207 MFX393207:MFZ393207 MPT393207:MPV393207 MZP393207:MZR393207 NJL393207:NJN393207 NTH393207:NTJ393207 ODD393207:ODF393207 OMZ393207:ONB393207 OWV393207:OWX393207 PGR393207:PGT393207 PQN393207:PQP393207 QAJ393207:QAL393207 QKF393207:QKH393207 QUB393207:QUD393207 RDX393207:RDZ393207 RNT393207:RNV393207 RXP393207:RXR393207 SHL393207:SHN393207 SRH393207:SRJ393207 TBD393207:TBF393207 TKZ393207:TLB393207 TUV393207:TUX393207 UER393207:UET393207 UON393207:UOP393207 UYJ393207:UYL393207 VIF393207:VIH393207 VSB393207:VSD393207 WBX393207:WBZ393207 WLT393207:WLV393207 WVP393207:WVR393207 H458743:J458743 JD458743:JF458743 SZ458743:TB458743 ACV458743:ACX458743 AMR458743:AMT458743 AWN458743:AWP458743 BGJ458743:BGL458743 BQF458743:BQH458743 CAB458743:CAD458743 CJX458743:CJZ458743 CTT458743:CTV458743 DDP458743:DDR458743 DNL458743:DNN458743 DXH458743:DXJ458743 EHD458743:EHF458743 EQZ458743:ERB458743 FAV458743:FAX458743 FKR458743:FKT458743 FUN458743:FUP458743 GEJ458743:GEL458743 GOF458743:GOH458743 GYB458743:GYD458743 HHX458743:HHZ458743 HRT458743:HRV458743 IBP458743:IBR458743 ILL458743:ILN458743 IVH458743:IVJ458743 JFD458743:JFF458743 JOZ458743:JPB458743 JYV458743:JYX458743 KIR458743:KIT458743 KSN458743:KSP458743 LCJ458743:LCL458743 LMF458743:LMH458743 LWB458743:LWD458743 MFX458743:MFZ458743 MPT458743:MPV458743 MZP458743:MZR458743 NJL458743:NJN458743 NTH458743:NTJ458743 ODD458743:ODF458743 OMZ458743:ONB458743 OWV458743:OWX458743 PGR458743:PGT458743 PQN458743:PQP458743 QAJ458743:QAL458743 QKF458743:QKH458743 QUB458743:QUD458743 RDX458743:RDZ458743 RNT458743:RNV458743 RXP458743:RXR458743 SHL458743:SHN458743 SRH458743:SRJ458743 TBD458743:TBF458743 TKZ458743:TLB458743 TUV458743:TUX458743 UER458743:UET458743 UON458743:UOP458743 UYJ458743:UYL458743 VIF458743:VIH458743 VSB458743:VSD458743 WBX458743:WBZ458743 WLT458743:WLV458743 WVP458743:WVR458743 H524279:J524279 JD524279:JF524279 SZ524279:TB524279 ACV524279:ACX524279 AMR524279:AMT524279 AWN524279:AWP524279 BGJ524279:BGL524279 BQF524279:BQH524279 CAB524279:CAD524279 CJX524279:CJZ524279 CTT524279:CTV524279 DDP524279:DDR524279 DNL524279:DNN524279 DXH524279:DXJ524279 EHD524279:EHF524279 EQZ524279:ERB524279 FAV524279:FAX524279 FKR524279:FKT524279 FUN524279:FUP524279 GEJ524279:GEL524279 GOF524279:GOH524279 GYB524279:GYD524279 HHX524279:HHZ524279 HRT524279:HRV524279 IBP524279:IBR524279 ILL524279:ILN524279 IVH524279:IVJ524279 JFD524279:JFF524279 JOZ524279:JPB524279 JYV524279:JYX524279 KIR524279:KIT524279 KSN524279:KSP524279 LCJ524279:LCL524279 LMF524279:LMH524279 LWB524279:LWD524279 MFX524279:MFZ524279 MPT524279:MPV524279 MZP524279:MZR524279 NJL524279:NJN524279 NTH524279:NTJ524279 ODD524279:ODF524279 OMZ524279:ONB524279 OWV524279:OWX524279 PGR524279:PGT524279 PQN524279:PQP524279 QAJ524279:QAL524279 QKF524279:QKH524279 QUB524279:QUD524279 RDX524279:RDZ524279 RNT524279:RNV524279 RXP524279:RXR524279 SHL524279:SHN524279 SRH524279:SRJ524279 TBD524279:TBF524279 TKZ524279:TLB524279 TUV524279:TUX524279 UER524279:UET524279 UON524279:UOP524279 UYJ524279:UYL524279 VIF524279:VIH524279 VSB524279:VSD524279 WBX524279:WBZ524279 WLT524279:WLV524279 WVP524279:WVR524279 H589815:J589815 JD589815:JF589815 SZ589815:TB589815 ACV589815:ACX589815 AMR589815:AMT589815 AWN589815:AWP589815 BGJ589815:BGL589815 BQF589815:BQH589815 CAB589815:CAD589815 CJX589815:CJZ589815 CTT589815:CTV589815 DDP589815:DDR589815 DNL589815:DNN589815 DXH589815:DXJ589815 EHD589815:EHF589815 EQZ589815:ERB589815 FAV589815:FAX589815 FKR589815:FKT589815 FUN589815:FUP589815 GEJ589815:GEL589815 GOF589815:GOH589815 GYB589815:GYD589815 HHX589815:HHZ589815 HRT589815:HRV589815 IBP589815:IBR589815 ILL589815:ILN589815 IVH589815:IVJ589815 JFD589815:JFF589815 JOZ589815:JPB589815 JYV589815:JYX589815 KIR589815:KIT589815 KSN589815:KSP589815 LCJ589815:LCL589815 LMF589815:LMH589815 LWB589815:LWD589815 MFX589815:MFZ589815 MPT589815:MPV589815 MZP589815:MZR589815 NJL589815:NJN589815 NTH589815:NTJ589815 ODD589815:ODF589815 OMZ589815:ONB589815 OWV589815:OWX589815 PGR589815:PGT589815 PQN589815:PQP589815 QAJ589815:QAL589815 QKF589815:QKH589815 QUB589815:QUD589815 RDX589815:RDZ589815 RNT589815:RNV589815 RXP589815:RXR589815 SHL589815:SHN589815 SRH589815:SRJ589815 TBD589815:TBF589815 TKZ589815:TLB589815 TUV589815:TUX589815 UER589815:UET589815 UON589815:UOP589815 UYJ589815:UYL589815 VIF589815:VIH589815 VSB589815:VSD589815 WBX589815:WBZ589815 WLT589815:WLV589815 WVP589815:WVR589815 H655351:J655351 JD655351:JF655351 SZ655351:TB655351 ACV655351:ACX655351 AMR655351:AMT655351 AWN655351:AWP655351 BGJ655351:BGL655351 BQF655351:BQH655351 CAB655351:CAD655351 CJX655351:CJZ655351 CTT655351:CTV655351 DDP655351:DDR655351 DNL655351:DNN655351 DXH655351:DXJ655351 EHD655351:EHF655351 EQZ655351:ERB655351 FAV655351:FAX655351 FKR655351:FKT655351 FUN655351:FUP655351 GEJ655351:GEL655351 GOF655351:GOH655351 GYB655351:GYD655351 HHX655351:HHZ655351 HRT655351:HRV655351 IBP655351:IBR655351 ILL655351:ILN655351 IVH655351:IVJ655351 JFD655351:JFF655351 JOZ655351:JPB655351 JYV655351:JYX655351 KIR655351:KIT655351 KSN655351:KSP655351 LCJ655351:LCL655351 LMF655351:LMH655351 LWB655351:LWD655351 MFX655351:MFZ655351 MPT655351:MPV655351 MZP655351:MZR655351 NJL655351:NJN655351 NTH655351:NTJ655351 ODD655351:ODF655351 OMZ655351:ONB655351 OWV655351:OWX655351 PGR655351:PGT655351 PQN655351:PQP655351 QAJ655351:QAL655351 QKF655351:QKH655351 QUB655351:QUD655351 RDX655351:RDZ655351 RNT655351:RNV655351 RXP655351:RXR655351 SHL655351:SHN655351 SRH655351:SRJ655351 TBD655351:TBF655351 TKZ655351:TLB655351 TUV655351:TUX655351 UER655351:UET655351 UON655351:UOP655351 UYJ655351:UYL655351 VIF655351:VIH655351 VSB655351:VSD655351 WBX655351:WBZ655351 WLT655351:WLV655351 WVP655351:WVR655351 H720887:J720887 JD720887:JF720887 SZ720887:TB720887 ACV720887:ACX720887 AMR720887:AMT720887 AWN720887:AWP720887 BGJ720887:BGL720887 BQF720887:BQH720887 CAB720887:CAD720887 CJX720887:CJZ720887 CTT720887:CTV720887 DDP720887:DDR720887 DNL720887:DNN720887 DXH720887:DXJ720887 EHD720887:EHF720887 EQZ720887:ERB720887 FAV720887:FAX720887 FKR720887:FKT720887 FUN720887:FUP720887 GEJ720887:GEL720887 GOF720887:GOH720887 GYB720887:GYD720887 HHX720887:HHZ720887 HRT720887:HRV720887 IBP720887:IBR720887 ILL720887:ILN720887 IVH720887:IVJ720887 JFD720887:JFF720887 JOZ720887:JPB720887 JYV720887:JYX720887 KIR720887:KIT720887 KSN720887:KSP720887 LCJ720887:LCL720887 LMF720887:LMH720887 LWB720887:LWD720887 MFX720887:MFZ720887 MPT720887:MPV720887 MZP720887:MZR720887 NJL720887:NJN720887 NTH720887:NTJ720887 ODD720887:ODF720887 OMZ720887:ONB720887 OWV720887:OWX720887 PGR720887:PGT720887 PQN720887:PQP720887 QAJ720887:QAL720887 QKF720887:QKH720887 QUB720887:QUD720887 RDX720887:RDZ720887 RNT720887:RNV720887 RXP720887:RXR720887 SHL720887:SHN720887 SRH720887:SRJ720887 TBD720887:TBF720887 TKZ720887:TLB720887 TUV720887:TUX720887 UER720887:UET720887 UON720887:UOP720887 UYJ720887:UYL720887 VIF720887:VIH720887 VSB720887:VSD720887 WBX720887:WBZ720887 WLT720887:WLV720887 WVP720887:WVR720887 H786423:J786423 JD786423:JF786423 SZ786423:TB786423 ACV786423:ACX786423 AMR786423:AMT786423 AWN786423:AWP786423 BGJ786423:BGL786423 BQF786423:BQH786423 CAB786423:CAD786423 CJX786423:CJZ786423 CTT786423:CTV786423 DDP786423:DDR786423 DNL786423:DNN786423 DXH786423:DXJ786423 EHD786423:EHF786423 EQZ786423:ERB786423 FAV786423:FAX786423 FKR786423:FKT786423 FUN786423:FUP786423 GEJ786423:GEL786423 GOF786423:GOH786423 GYB786423:GYD786423 HHX786423:HHZ786423 HRT786423:HRV786423 IBP786423:IBR786423 ILL786423:ILN786423 IVH786423:IVJ786423 JFD786423:JFF786423 JOZ786423:JPB786423 JYV786423:JYX786423 KIR786423:KIT786423 KSN786423:KSP786423 LCJ786423:LCL786423 LMF786423:LMH786423 LWB786423:LWD786423 MFX786423:MFZ786423 MPT786423:MPV786423 MZP786423:MZR786423 NJL786423:NJN786423 NTH786423:NTJ786423 ODD786423:ODF786423 OMZ786423:ONB786423 OWV786423:OWX786423 PGR786423:PGT786423 PQN786423:PQP786423 QAJ786423:QAL786423 QKF786423:QKH786423 QUB786423:QUD786423 RDX786423:RDZ786423 RNT786423:RNV786423 RXP786423:RXR786423 SHL786423:SHN786423 SRH786423:SRJ786423 TBD786423:TBF786423 TKZ786423:TLB786423 TUV786423:TUX786423 UER786423:UET786423 UON786423:UOP786423 UYJ786423:UYL786423 VIF786423:VIH786423 VSB786423:VSD786423 WBX786423:WBZ786423 WLT786423:WLV786423 WVP786423:WVR786423 H851959:J851959 JD851959:JF851959 SZ851959:TB851959 ACV851959:ACX851959 AMR851959:AMT851959 AWN851959:AWP851959 BGJ851959:BGL851959 BQF851959:BQH851959 CAB851959:CAD851959 CJX851959:CJZ851959 CTT851959:CTV851959 DDP851959:DDR851959 DNL851959:DNN851959 DXH851959:DXJ851959 EHD851959:EHF851959 EQZ851959:ERB851959 FAV851959:FAX851959 FKR851959:FKT851959 FUN851959:FUP851959 GEJ851959:GEL851959 GOF851959:GOH851959 GYB851959:GYD851959 HHX851959:HHZ851959 HRT851959:HRV851959 IBP851959:IBR851959 ILL851959:ILN851959 IVH851959:IVJ851959 JFD851959:JFF851959 JOZ851959:JPB851959 JYV851959:JYX851959 KIR851959:KIT851959 KSN851959:KSP851959 LCJ851959:LCL851959 LMF851959:LMH851959 LWB851959:LWD851959 MFX851959:MFZ851959 MPT851959:MPV851959 MZP851959:MZR851959 NJL851959:NJN851959 NTH851959:NTJ851959 ODD851959:ODF851959 OMZ851959:ONB851959 OWV851959:OWX851959 PGR851959:PGT851959 PQN851959:PQP851959 QAJ851959:QAL851959 QKF851959:QKH851959 QUB851959:QUD851959 RDX851959:RDZ851959 RNT851959:RNV851959 RXP851959:RXR851959 SHL851959:SHN851959 SRH851959:SRJ851959 TBD851959:TBF851959 TKZ851959:TLB851959 TUV851959:TUX851959 UER851959:UET851959 UON851959:UOP851959 UYJ851959:UYL851959 VIF851959:VIH851959 VSB851959:VSD851959 WBX851959:WBZ851959 WLT851959:WLV851959 WVP851959:WVR851959 H917495:J917495 JD917495:JF917495 SZ917495:TB917495 ACV917495:ACX917495 AMR917495:AMT917495 AWN917495:AWP917495 BGJ917495:BGL917495 BQF917495:BQH917495 CAB917495:CAD917495 CJX917495:CJZ917495 CTT917495:CTV917495 DDP917495:DDR917495 DNL917495:DNN917495 DXH917495:DXJ917495 EHD917495:EHF917495 EQZ917495:ERB917495 FAV917495:FAX917495 FKR917495:FKT917495 FUN917495:FUP917495 GEJ917495:GEL917495 GOF917495:GOH917495 GYB917495:GYD917495 HHX917495:HHZ917495 HRT917495:HRV917495 IBP917495:IBR917495 ILL917495:ILN917495 IVH917495:IVJ917495 JFD917495:JFF917495 JOZ917495:JPB917495 JYV917495:JYX917495 KIR917495:KIT917495 KSN917495:KSP917495 LCJ917495:LCL917495 LMF917495:LMH917495 LWB917495:LWD917495 MFX917495:MFZ917495 MPT917495:MPV917495 MZP917495:MZR917495 NJL917495:NJN917495 NTH917495:NTJ917495 ODD917495:ODF917495 OMZ917495:ONB917495 OWV917495:OWX917495 PGR917495:PGT917495 PQN917495:PQP917495 QAJ917495:QAL917495 QKF917495:QKH917495 QUB917495:QUD917495 RDX917495:RDZ917495 RNT917495:RNV917495 RXP917495:RXR917495 SHL917495:SHN917495 SRH917495:SRJ917495 TBD917495:TBF917495 TKZ917495:TLB917495 TUV917495:TUX917495 UER917495:UET917495 UON917495:UOP917495 UYJ917495:UYL917495 VIF917495:VIH917495 VSB917495:VSD917495 WBX917495:WBZ917495 WLT917495:WLV917495 WVP917495:WVR917495 H983031:J983031 JD983031:JF983031 SZ983031:TB983031 ACV983031:ACX983031 AMR983031:AMT983031 AWN983031:AWP983031 BGJ983031:BGL983031 BQF983031:BQH983031 CAB983031:CAD983031 CJX983031:CJZ983031 CTT983031:CTV983031 DDP983031:DDR983031 DNL983031:DNN983031 DXH983031:DXJ983031 EHD983031:EHF983031 EQZ983031:ERB983031 FAV983031:FAX983031 FKR983031:FKT983031 FUN983031:FUP983031 GEJ983031:GEL983031 GOF983031:GOH983031 GYB983031:GYD983031 HHX983031:HHZ983031 HRT983031:HRV983031 IBP983031:IBR983031 ILL983031:ILN983031 IVH983031:IVJ983031 JFD983031:JFF983031 JOZ983031:JPB983031 JYV983031:JYX983031 KIR983031:KIT983031 KSN983031:KSP983031 LCJ983031:LCL983031 LMF983031:LMH983031 LWB983031:LWD983031 MFX983031:MFZ983031 MPT983031:MPV983031 MZP983031:MZR983031 NJL983031:NJN983031 NTH983031:NTJ983031 ODD983031:ODF983031 OMZ983031:ONB983031 OWV983031:OWX983031 PGR983031:PGT983031 PQN983031:PQP983031 QAJ983031:QAL983031 QKF983031:QKH983031 QUB983031:QUD983031 RDX983031:RDZ983031 RNT983031:RNV983031 RXP983031:RXR983031 SHL983031:SHN983031 SRH983031:SRJ983031 TBD983031:TBF983031 TKZ983031:TLB983031 TUV983031:TUX983031 UER983031:UET983031 UON983031:UOP983031 UYJ983031:UYL983031 VIF983031:VIH983031 VSB983031:VSD983031 WBX983031:WBZ983031 WLT983031:WLV983031 WVP983031:WVR983031 H65529:J65529 JD65529:JF65529 SZ65529:TB65529 ACV65529:ACX65529 AMR65529:AMT65529 AWN65529:AWP65529 BGJ65529:BGL65529 BQF65529:BQH65529 CAB65529:CAD65529 CJX65529:CJZ65529 CTT65529:CTV65529 DDP65529:DDR65529 DNL65529:DNN65529 DXH65529:DXJ65529 EHD65529:EHF65529 EQZ65529:ERB65529 FAV65529:FAX65529 FKR65529:FKT65529 FUN65529:FUP65529 GEJ65529:GEL65529 GOF65529:GOH65529 GYB65529:GYD65529 HHX65529:HHZ65529 HRT65529:HRV65529 IBP65529:IBR65529 ILL65529:ILN65529 IVH65529:IVJ65529 JFD65529:JFF65529 JOZ65529:JPB65529 JYV65529:JYX65529 KIR65529:KIT65529 KSN65529:KSP65529 LCJ65529:LCL65529 LMF65529:LMH65529 LWB65529:LWD65529 MFX65529:MFZ65529 MPT65529:MPV65529 MZP65529:MZR65529 NJL65529:NJN65529 NTH65529:NTJ65529 ODD65529:ODF65529 OMZ65529:ONB65529 OWV65529:OWX65529 PGR65529:PGT65529 PQN65529:PQP65529 QAJ65529:QAL65529 QKF65529:QKH65529 QUB65529:QUD65529 RDX65529:RDZ65529 RNT65529:RNV65529 RXP65529:RXR65529 SHL65529:SHN65529 SRH65529:SRJ65529 TBD65529:TBF65529 TKZ65529:TLB65529 TUV65529:TUX65529 UER65529:UET65529 UON65529:UOP65529 UYJ65529:UYL65529 VIF65529:VIH65529 VSB65529:VSD65529 WBX65529:WBZ65529 WLT65529:WLV65529 WVP65529:WVR65529 H131065:J131065 JD131065:JF131065 SZ131065:TB131065 ACV131065:ACX131065 AMR131065:AMT131065 AWN131065:AWP131065 BGJ131065:BGL131065 BQF131065:BQH131065 CAB131065:CAD131065 CJX131065:CJZ131065 CTT131065:CTV131065 DDP131065:DDR131065 DNL131065:DNN131065 DXH131065:DXJ131065 EHD131065:EHF131065 EQZ131065:ERB131065 FAV131065:FAX131065 FKR131065:FKT131065 FUN131065:FUP131065 GEJ131065:GEL131065 GOF131065:GOH131065 GYB131065:GYD131065 HHX131065:HHZ131065 HRT131065:HRV131065 IBP131065:IBR131065 ILL131065:ILN131065 IVH131065:IVJ131065 JFD131065:JFF131065 JOZ131065:JPB131065 JYV131065:JYX131065 KIR131065:KIT131065 KSN131065:KSP131065 LCJ131065:LCL131065 LMF131065:LMH131065 LWB131065:LWD131065 MFX131065:MFZ131065 MPT131065:MPV131065 MZP131065:MZR131065 NJL131065:NJN131065 NTH131065:NTJ131065 ODD131065:ODF131065 OMZ131065:ONB131065 OWV131065:OWX131065 PGR131065:PGT131065 PQN131065:PQP131065 QAJ131065:QAL131065 QKF131065:QKH131065 QUB131065:QUD131065 RDX131065:RDZ131065 RNT131065:RNV131065 RXP131065:RXR131065 SHL131065:SHN131065 SRH131065:SRJ131065 TBD131065:TBF131065 TKZ131065:TLB131065 TUV131065:TUX131065 UER131065:UET131065 UON131065:UOP131065 UYJ131065:UYL131065 VIF131065:VIH131065 VSB131065:VSD131065 WBX131065:WBZ131065 WLT131065:WLV131065 WVP131065:WVR131065 H196601:J196601 JD196601:JF196601 SZ196601:TB196601 ACV196601:ACX196601 AMR196601:AMT196601 AWN196601:AWP196601 BGJ196601:BGL196601 BQF196601:BQH196601 CAB196601:CAD196601 CJX196601:CJZ196601 CTT196601:CTV196601 DDP196601:DDR196601 DNL196601:DNN196601 DXH196601:DXJ196601 EHD196601:EHF196601 EQZ196601:ERB196601 FAV196601:FAX196601 FKR196601:FKT196601 FUN196601:FUP196601 GEJ196601:GEL196601 GOF196601:GOH196601 GYB196601:GYD196601 HHX196601:HHZ196601 HRT196601:HRV196601 IBP196601:IBR196601 ILL196601:ILN196601 IVH196601:IVJ196601 JFD196601:JFF196601 JOZ196601:JPB196601 JYV196601:JYX196601 KIR196601:KIT196601 KSN196601:KSP196601 LCJ196601:LCL196601 LMF196601:LMH196601 LWB196601:LWD196601 MFX196601:MFZ196601 MPT196601:MPV196601 MZP196601:MZR196601 NJL196601:NJN196601 NTH196601:NTJ196601 ODD196601:ODF196601 OMZ196601:ONB196601 OWV196601:OWX196601 PGR196601:PGT196601 PQN196601:PQP196601 QAJ196601:QAL196601 QKF196601:QKH196601 QUB196601:QUD196601 RDX196601:RDZ196601 RNT196601:RNV196601 RXP196601:RXR196601 SHL196601:SHN196601 SRH196601:SRJ196601 TBD196601:TBF196601 TKZ196601:TLB196601 TUV196601:TUX196601 UER196601:UET196601 UON196601:UOP196601 UYJ196601:UYL196601 VIF196601:VIH196601 VSB196601:VSD196601 WBX196601:WBZ196601 WLT196601:WLV196601 WVP196601:WVR196601 H262137:J262137 JD262137:JF262137 SZ262137:TB262137 ACV262137:ACX262137 AMR262137:AMT262137 AWN262137:AWP262137 BGJ262137:BGL262137 BQF262137:BQH262137 CAB262137:CAD262137 CJX262137:CJZ262137 CTT262137:CTV262137 DDP262137:DDR262137 DNL262137:DNN262137 DXH262137:DXJ262137 EHD262137:EHF262137 EQZ262137:ERB262137 FAV262137:FAX262137 FKR262137:FKT262137 FUN262137:FUP262137 GEJ262137:GEL262137 GOF262137:GOH262137 GYB262137:GYD262137 HHX262137:HHZ262137 HRT262137:HRV262137 IBP262137:IBR262137 ILL262137:ILN262137 IVH262137:IVJ262137 JFD262137:JFF262137 JOZ262137:JPB262137 JYV262137:JYX262137 KIR262137:KIT262137 KSN262137:KSP262137 LCJ262137:LCL262137 LMF262137:LMH262137 LWB262137:LWD262137 MFX262137:MFZ262137 MPT262137:MPV262137 MZP262137:MZR262137 NJL262137:NJN262137 NTH262137:NTJ262137 ODD262137:ODF262137 OMZ262137:ONB262137 OWV262137:OWX262137 PGR262137:PGT262137 PQN262137:PQP262137 QAJ262137:QAL262137 QKF262137:QKH262137 QUB262137:QUD262137 RDX262137:RDZ262137 RNT262137:RNV262137 RXP262137:RXR262137 SHL262137:SHN262137 SRH262137:SRJ262137 TBD262137:TBF262137 TKZ262137:TLB262137 TUV262137:TUX262137 UER262137:UET262137 UON262137:UOP262137 UYJ262137:UYL262137 VIF262137:VIH262137 VSB262137:VSD262137 WBX262137:WBZ262137 WLT262137:WLV262137 WVP262137:WVR262137 H327673:J327673 JD327673:JF327673 SZ327673:TB327673 ACV327673:ACX327673 AMR327673:AMT327673 AWN327673:AWP327673 BGJ327673:BGL327673 BQF327673:BQH327673 CAB327673:CAD327673 CJX327673:CJZ327673 CTT327673:CTV327673 DDP327673:DDR327673 DNL327673:DNN327673 DXH327673:DXJ327673 EHD327673:EHF327673 EQZ327673:ERB327673 FAV327673:FAX327673 FKR327673:FKT327673 FUN327673:FUP327673 GEJ327673:GEL327673 GOF327673:GOH327673 GYB327673:GYD327673 HHX327673:HHZ327673 HRT327673:HRV327673 IBP327673:IBR327673 ILL327673:ILN327673 IVH327673:IVJ327673 JFD327673:JFF327673 JOZ327673:JPB327673 JYV327673:JYX327673 KIR327673:KIT327673 KSN327673:KSP327673 LCJ327673:LCL327673 LMF327673:LMH327673 LWB327673:LWD327673 MFX327673:MFZ327673 MPT327673:MPV327673 MZP327673:MZR327673 NJL327673:NJN327673 NTH327673:NTJ327673 ODD327673:ODF327673 OMZ327673:ONB327673 OWV327673:OWX327673 PGR327673:PGT327673 PQN327673:PQP327673 QAJ327673:QAL327673 QKF327673:QKH327673 QUB327673:QUD327673 RDX327673:RDZ327673 RNT327673:RNV327673 RXP327673:RXR327673 SHL327673:SHN327673 SRH327673:SRJ327673 TBD327673:TBF327673 TKZ327673:TLB327673 TUV327673:TUX327673 UER327673:UET327673 UON327673:UOP327673 UYJ327673:UYL327673 VIF327673:VIH327673 VSB327673:VSD327673 WBX327673:WBZ327673 WLT327673:WLV327673 WVP327673:WVR327673 H393209:J393209 JD393209:JF393209 SZ393209:TB393209 ACV393209:ACX393209 AMR393209:AMT393209 AWN393209:AWP393209 BGJ393209:BGL393209 BQF393209:BQH393209 CAB393209:CAD393209 CJX393209:CJZ393209 CTT393209:CTV393209 DDP393209:DDR393209 DNL393209:DNN393209 DXH393209:DXJ393209 EHD393209:EHF393209 EQZ393209:ERB393209 FAV393209:FAX393209 FKR393209:FKT393209 FUN393209:FUP393209 GEJ393209:GEL393209 GOF393209:GOH393209 GYB393209:GYD393209 HHX393209:HHZ393209 HRT393209:HRV393209 IBP393209:IBR393209 ILL393209:ILN393209 IVH393209:IVJ393209 JFD393209:JFF393209 JOZ393209:JPB393209 JYV393209:JYX393209 KIR393209:KIT393209 KSN393209:KSP393209 LCJ393209:LCL393209 LMF393209:LMH393209 LWB393209:LWD393209 MFX393209:MFZ393209 MPT393209:MPV393209 MZP393209:MZR393209 NJL393209:NJN393209 NTH393209:NTJ393209 ODD393209:ODF393209 OMZ393209:ONB393209 OWV393209:OWX393209 PGR393209:PGT393209 PQN393209:PQP393209 QAJ393209:QAL393209 QKF393209:QKH393209 QUB393209:QUD393209 RDX393209:RDZ393209 RNT393209:RNV393209 RXP393209:RXR393209 SHL393209:SHN393209 SRH393209:SRJ393209 TBD393209:TBF393209 TKZ393209:TLB393209 TUV393209:TUX393209 UER393209:UET393209 UON393209:UOP393209 UYJ393209:UYL393209 VIF393209:VIH393209 VSB393209:VSD393209 WBX393209:WBZ393209 WLT393209:WLV393209 WVP393209:WVR393209 H458745:J458745 JD458745:JF458745 SZ458745:TB458745 ACV458745:ACX458745 AMR458745:AMT458745 AWN458745:AWP458745 BGJ458745:BGL458745 BQF458745:BQH458745 CAB458745:CAD458745 CJX458745:CJZ458745 CTT458745:CTV458745 DDP458745:DDR458745 DNL458745:DNN458745 DXH458745:DXJ458745 EHD458745:EHF458745 EQZ458745:ERB458745 FAV458745:FAX458745 FKR458745:FKT458745 FUN458745:FUP458745 GEJ458745:GEL458745 GOF458745:GOH458745 GYB458745:GYD458745 HHX458745:HHZ458745 HRT458745:HRV458745 IBP458745:IBR458745 ILL458745:ILN458745 IVH458745:IVJ458745 JFD458745:JFF458745 JOZ458745:JPB458745 JYV458745:JYX458745 KIR458745:KIT458745 KSN458745:KSP458745 LCJ458745:LCL458745 LMF458745:LMH458745 LWB458745:LWD458745 MFX458745:MFZ458745 MPT458745:MPV458745 MZP458745:MZR458745 NJL458745:NJN458745 NTH458745:NTJ458745 ODD458745:ODF458745 OMZ458745:ONB458745 OWV458745:OWX458745 PGR458745:PGT458745 PQN458745:PQP458745 QAJ458745:QAL458745 QKF458745:QKH458745 QUB458745:QUD458745 RDX458745:RDZ458745 RNT458745:RNV458745 RXP458745:RXR458745 SHL458745:SHN458745 SRH458745:SRJ458745 TBD458745:TBF458745 TKZ458745:TLB458745 TUV458745:TUX458745 UER458745:UET458745 UON458745:UOP458745 UYJ458745:UYL458745 VIF458745:VIH458745 VSB458745:VSD458745 WBX458745:WBZ458745 WLT458745:WLV458745 WVP458745:WVR458745 H524281:J524281 JD524281:JF524281 SZ524281:TB524281 ACV524281:ACX524281 AMR524281:AMT524281 AWN524281:AWP524281 BGJ524281:BGL524281 BQF524281:BQH524281 CAB524281:CAD524281 CJX524281:CJZ524281 CTT524281:CTV524281 DDP524281:DDR524281 DNL524281:DNN524281 DXH524281:DXJ524281 EHD524281:EHF524281 EQZ524281:ERB524281 FAV524281:FAX524281 FKR524281:FKT524281 FUN524281:FUP524281 GEJ524281:GEL524281 GOF524281:GOH524281 GYB524281:GYD524281 HHX524281:HHZ524281 HRT524281:HRV524281 IBP524281:IBR524281 ILL524281:ILN524281 IVH524281:IVJ524281 JFD524281:JFF524281 JOZ524281:JPB524281 JYV524281:JYX524281 KIR524281:KIT524281 KSN524281:KSP524281 LCJ524281:LCL524281 LMF524281:LMH524281 LWB524281:LWD524281 MFX524281:MFZ524281 MPT524281:MPV524281 MZP524281:MZR524281 NJL524281:NJN524281 NTH524281:NTJ524281 ODD524281:ODF524281 OMZ524281:ONB524281 OWV524281:OWX524281 PGR524281:PGT524281 PQN524281:PQP524281 QAJ524281:QAL524281 QKF524281:QKH524281 QUB524281:QUD524281 RDX524281:RDZ524281 RNT524281:RNV524281 RXP524281:RXR524281 SHL524281:SHN524281 SRH524281:SRJ524281 TBD524281:TBF524281 TKZ524281:TLB524281 TUV524281:TUX524281 UER524281:UET524281 UON524281:UOP524281 UYJ524281:UYL524281 VIF524281:VIH524281 VSB524281:VSD524281 WBX524281:WBZ524281 WLT524281:WLV524281 WVP524281:WVR524281 H589817:J589817 JD589817:JF589817 SZ589817:TB589817 ACV589817:ACX589817 AMR589817:AMT589817 AWN589817:AWP589817 BGJ589817:BGL589817 BQF589817:BQH589817 CAB589817:CAD589817 CJX589817:CJZ589817 CTT589817:CTV589817 DDP589817:DDR589817 DNL589817:DNN589817 DXH589817:DXJ589817 EHD589817:EHF589817 EQZ589817:ERB589817 FAV589817:FAX589817 FKR589817:FKT589817 FUN589817:FUP589817 GEJ589817:GEL589817 GOF589817:GOH589817 GYB589817:GYD589817 HHX589817:HHZ589817 HRT589817:HRV589817 IBP589817:IBR589817 ILL589817:ILN589817 IVH589817:IVJ589817 JFD589817:JFF589817 JOZ589817:JPB589817 JYV589817:JYX589817 KIR589817:KIT589817 KSN589817:KSP589817 LCJ589817:LCL589817 LMF589817:LMH589817 LWB589817:LWD589817 MFX589817:MFZ589817 MPT589817:MPV589817 MZP589817:MZR589817 NJL589817:NJN589817 NTH589817:NTJ589817 ODD589817:ODF589817 OMZ589817:ONB589817 OWV589817:OWX589817 PGR589817:PGT589817 PQN589817:PQP589817 QAJ589817:QAL589817 QKF589817:QKH589817 QUB589817:QUD589817 RDX589817:RDZ589817 RNT589817:RNV589817 RXP589817:RXR589817 SHL589817:SHN589817 SRH589817:SRJ589817 TBD589817:TBF589817 TKZ589817:TLB589817 TUV589817:TUX589817 UER589817:UET589817 UON589817:UOP589817 UYJ589817:UYL589817 VIF589817:VIH589817 VSB589817:VSD589817 WBX589817:WBZ589817 WLT589817:WLV589817 WVP589817:WVR589817 H655353:J655353 JD655353:JF655353 SZ655353:TB655353 ACV655353:ACX655353 AMR655353:AMT655353 AWN655353:AWP655353 BGJ655353:BGL655353 BQF655353:BQH655353 CAB655353:CAD655353 CJX655353:CJZ655353 CTT655353:CTV655353 DDP655353:DDR655353 DNL655353:DNN655353 DXH655353:DXJ655353 EHD655353:EHF655353 EQZ655353:ERB655353 FAV655353:FAX655353 FKR655353:FKT655353 FUN655353:FUP655353 GEJ655353:GEL655353 GOF655353:GOH655353 GYB655353:GYD655353 HHX655353:HHZ655353 HRT655353:HRV655353 IBP655353:IBR655353 ILL655353:ILN655353 IVH655353:IVJ655353 JFD655353:JFF655353 JOZ655353:JPB655353 JYV655353:JYX655353 KIR655353:KIT655353 KSN655353:KSP655353 LCJ655353:LCL655353 LMF655353:LMH655353 LWB655353:LWD655353 MFX655353:MFZ655353 MPT655353:MPV655353 MZP655353:MZR655353 NJL655353:NJN655353 NTH655353:NTJ655353 ODD655353:ODF655353 OMZ655353:ONB655353 OWV655353:OWX655353 PGR655353:PGT655353 PQN655353:PQP655353 QAJ655353:QAL655353 QKF655353:QKH655353 QUB655353:QUD655353 RDX655353:RDZ655353 RNT655353:RNV655353 RXP655353:RXR655353 SHL655353:SHN655353 SRH655353:SRJ655353 TBD655353:TBF655353 TKZ655353:TLB655353 TUV655353:TUX655353 UER655353:UET655353 UON655353:UOP655353 UYJ655353:UYL655353 VIF655353:VIH655353 VSB655353:VSD655353 WBX655353:WBZ655353 WLT655353:WLV655353 WVP655353:WVR655353 H720889:J720889 JD720889:JF720889 SZ720889:TB720889 ACV720889:ACX720889 AMR720889:AMT720889 AWN720889:AWP720889 BGJ720889:BGL720889 BQF720889:BQH720889 CAB720889:CAD720889 CJX720889:CJZ720889 CTT720889:CTV720889 DDP720889:DDR720889 DNL720889:DNN720889 DXH720889:DXJ720889 EHD720889:EHF720889 EQZ720889:ERB720889 FAV720889:FAX720889 FKR720889:FKT720889 FUN720889:FUP720889 GEJ720889:GEL720889 GOF720889:GOH720889 GYB720889:GYD720889 HHX720889:HHZ720889 HRT720889:HRV720889 IBP720889:IBR720889 ILL720889:ILN720889 IVH720889:IVJ720889 JFD720889:JFF720889 JOZ720889:JPB720889 JYV720889:JYX720889 KIR720889:KIT720889 KSN720889:KSP720889 LCJ720889:LCL720889 LMF720889:LMH720889 LWB720889:LWD720889 MFX720889:MFZ720889 MPT720889:MPV720889 MZP720889:MZR720889 NJL720889:NJN720889 NTH720889:NTJ720889 ODD720889:ODF720889 OMZ720889:ONB720889 OWV720889:OWX720889 PGR720889:PGT720889 PQN720889:PQP720889 QAJ720889:QAL720889 QKF720889:QKH720889 QUB720889:QUD720889 RDX720889:RDZ720889 RNT720889:RNV720889 RXP720889:RXR720889 SHL720889:SHN720889 SRH720889:SRJ720889 TBD720889:TBF720889 TKZ720889:TLB720889 TUV720889:TUX720889 UER720889:UET720889 UON720889:UOP720889 UYJ720889:UYL720889 VIF720889:VIH720889 VSB720889:VSD720889 WBX720889:WBZ720889 WLT720889:WLV720889 WVP720889:WVR720889 H786425:J786425 JD786425:JF786425 SZ786425:TB786425 ACV786425:ACX786425 AMR786425:AMT786425 AWN786425:AWP786425 BGJ786425:BGL786425 BQF786425:BQH786425 CAB786425:CAD786425 CJX786425:CJZ786425 CTT786425:CTV786425 DDP786425:DDR786425 DNL786425:DNN786425 DXH786425:DXJ786425 EHD786425:EHF786425 EQZ786425:ERB786425 FAV786425:FAX786425 FKR786425:FKT786425 FUN786425:FUP786425 GEJ786425:GEL786425 GOF786425:GOH786425 GYB786425:GYD786425 HHX786425:HHZ786425 HRT786425:HRV786425 IBP786425:IBR786425 ILL786425:ILN786425 IVH786425:IVJ786425 JFD786425:JFF786425 JOZ786425:JPB786425 JYV786425:JYX786425 KIR786425:KIT786425 KSN786425:KSP786425 LCJ786425:LCL786425 LMF786425:LMH786425 LWB786425:LWD786425 MFX786425:MFZ786425 MPT786425:MPV786425 MZP786425:MZR786425 NJL786425:NJN786425 NTH786425:NTJ786425 ODD786425:ODF786425 OMZ786425:ONB786425 OWV786425:OWX786425 PGR786425:PGT786425 PQN786425:PQP786425 QAJ786425:QAL786425 QKF786425:QKH786425 QUB786425:QUD786425 RDX786425:RDZ786425 RNT786425:RNV786425 RXP786425:RXR786425 SHL786425:SHN786425 SRH786425:SRJ786425 TBD786425:TBF786425 TKZ786425:TLB786425 TUV786425:TUX786425 UER786425:UET786425 UON786425:UOP786425 UYJ786425:UYL786425 VIF786425:VIH786425 VSB786425:VSD786425 WBX786425:WBZ786425 WLT786425:WLV786425 WVP786425:WVR786425 H851961:J851961 JD851961:JF851961 SZ851961:TB851961 ACV851961:ACX851961 AMR851961:AMT851961 AWN851961:AWP851961 BGJ851961:BGL851961 BQF851961:BQH851961 CAB851961:CAD851961 CJX851961:CJZ851961 CTT851961:CTV851961 DDP851961:DDR851961 DNL851961:DNN851961 DXH851961:DXJ851961 EHD851961:EHF851961 EQZ851961:ERB851961 FAV851961:FAX851961 FKR851961:FKT851961 FUN851961:FUP851961 GEJ851961:GEL851961 GOF851961:GOH851961 GYB851961:GYD851961 HHX851961:HHZ851961 HRT851961:HRV851961 IBP851961:IBR851961 ILL851961:ILN851961 IVH851961:IVJ851961 JFD851961:JFF851961 JOZ851961:JPB851961 JYV851961:JYX851961 KIR851961:KIT851961 KSN851961:KSP851961 LCJ851961:LCL851961 LMF851961:LMH851961 LWB851961:LWD851961 MFX851961:MFZ851961 MPT851961:MPV851961 MZP851961:MZR851961 NJL851961:NJN851961 NTH851961:NTJ851961 ODD851961:ODF851961 OMZ851961:ONB851961 OWV851961:OWX851961 PGR851961:PGT851961 PQN851961:PQP851961 QAJ851961:QAL851961 QKF851961:QKH851961 QUB851961:QUD851961 RDX851961:RDZ851961 RNT851961:RNV851961 RXP851961:RXR851961 SHL851961:SHN851961 SRH851961:SRJ851961 TBD851961:TBF851961 TKZ851961:TLB851961 TUV851961:TUX851961 UER851961:UET851961 UON851961:UOP851961 UYJ851961:UYL851961 VIF851961:VIH851961 VSB851961:VSD851961 WBX851961:WBZ851961 WLT851961:WLV851961 WVP851961:WVR851961 H917497:J917497 JD917497:JF917497 SZ917497:TB917497 ACV917497:ACX917497 AMR917497:AMT917497 AWN917497:AWP917497 BGJ917497:BGL917497 BQF917497:BQH917497 CAB917497:CAD917497 CJX917497:CJZ917497 CTT917497:CTV917497 DDP917497:DDR917497 DNL917497:DNN917497 DXH917497:DXJ917497 EHD917497:EHF917497 EQZ917497:ERB917497 FAV917497:FAX917497 FKR917497:FKT917497 FUN917497:FUP917497 GEJ917497:GEL917497 GOF917497:GOH917497 GYB917497:GYD917497 HHX917497:HHZ917497 HRT917497:HRV917497 IBP917497:IBR917497 ILL917497:ILN917497 IVH917497:IVJ917497 JFD917497:JFF917497 JOZ917497:JPB917497 JYV917497:JYX917497 KIR917497:KIT917497 KSN917497:KSP917497 LCJ917497:LCL917497 LMF917497:LMH917497 LWB917497:LWD917497 MFX917497:MFZ917497 MPT917497:MPV917497 MZP917497:MZR917497 NJL917497:NJN917497 NTH917497:NTJ917497 ODD917497:ODF917497 OMZ917497:ONB917497 OWV917497:OWX917497 PGR917497:PGT917497 PQN917497:PQP917497 QAJ917497:QAL917497 QKF917497:QKH917497 QUB917497:QUD917497 RDX917497:RDZ917497 RNT917497:RNV917497 RXP917497:RXR917497 SHL917497:SHN917497 SRH917497:SRJ917497 TBD917497:TBF917497 TKZ917497:TLB917497 TUV917497:TUX917497 UER917497:UET917497 UON917497:UOP917497 UYJ917497:UYL917497 VIF917497:VIH917497 VSB917497:VSD917497 WBX917497:WBZ917497 WLT917497:WLV917497 WVP917497:WVR917497 H983033:J983033 JD983033:JF983033 SZ983033:TB983033 ACV983033:ACX983033 AMR983033:AMT983033 AWN983033:AWP983033 BGJ983033:BGL983033 BQF983033:BQH983033 CAB983033:CAD983033 CJX983033:CJZ983033 CTT983033:CTV983033 DDP983033:DDR983033 DNL983033:DNN983033 DXH983033:DXJ983033 EHD983033:EHF983033 EQZ983033:ERB983033 FAV983033:FAX983033 FKR983033:FKT983033 FUN983033:FUP983033 GEJ983033:GEL983033 GOF983033:GOH983033 GYB983033:GYD983033 HHX983033:HHZ983033 HRT983033:HRV983033 IBP983033:IBR983033 ILL983033:ILN983033 IVH983033:IVJ983033 JFD983033:JFF983033 JOZ983033:JPB983033 JYV983033:JYX983033 KIR983033:KIT983033 KSN983033:KSP983033 LCJ983033:LCL983033 LMF983033:LMH983033 LWB983033:LWD983033 MFX983033:MFZ983033 MPT983033:MPV983033 MZP983033:MZR983033 NJL983033:NJN983033 NTH983033:NTJ983033 ODD983033:ODF983033 OMZ983033:ONB983033 OWV983033:OWX983033 PGR983033:PGT983033 PQN983033:PQP983033 QAJ983033:QAL983033 QKF983033:QKH983033 QUB983033:QUD983033 RDX983033:RDZ983033 RNT983033:RNV983033 RXP983033:RXR983033 SHL983033:SHN983033 SRH983033:SRJ983033 TBD983033:TBF983033 TKZ983033:TLB983033 TUV983033:TUX983033 UER983033:UET983033 UON983033:UOP983033 UYJ983033:UYL983033 VIF983033:VIH983033 VSB983033:VSD983033 WBX983033:WBZ983033 WLT983033:WLV983033 WVP983033:WVR983033 H65606:J65606 JD65606:JF65606 SZ65606:TB65606 ACV65606:ACX65606 AMR65606:AMT65606 AWN65606:AWP65606 BGJ65606:BGL65606 BQF65606:BQH65606 CAB65606:CAD65606 CJX65606:CJZ65606 CTT65606:CTV65606 DDP65606:DDR65606 DNL65606:DNN65606 DXH65606:DXJ65606 EHD65606:EHF65606 EQZ65606:ERB65606 FAV65606:FAX65606 FKR65606:FKT65606 FUN65606:FUP65606 GEJ65606:GEL65606 GOF65606:GOH65606 GYB65606:GYD65606 HHX65606:HHZ65606 HRT65606:HRV65606 IBP65606:IBR65606 ILL65606:ILN65606 IVH65606:IVJ65606 JFD65606:JFF65606 JOZ65606:JPB65606 JYV65606:JYX65606 KIR65606:KIT65606 KSN65606:KSP65606 LCJ65606:LCL65606 LMF65606:LMH65606 LWB65606:LWD65606 MFX65606:MFZ65606 MPT65606:MPV65606 MZP65606:MZR65606 NJL65606:NJN65606 NTH65606:NTJ65606 ODD65606:ODF65606 OMZ65606:ONB65606 OWV65606:OWX65606 PGR65606:PGT65606 PQN65606:PQP65606 QAJ65606:QAL65606 QKF65606:QKH65606 QUB65606:QUD65606 RDX65606:RDZ65606 RNT65606:RNV65606 RXP65606:RXR65606 SHL65606:SHN65606 SRH65606:SRJ65606 TBD65606:TBF65606 TKZ65606:TLB65606 TUV65606:TUX65606 UER65606:UET65606 UON65606:UOP65606 UYJ65606:UYL65606 VIF65606:VIH65606 VSB65606:VSD65606 WBX65606:WBZ65606 WLT65606:WLV65606 WVP65606:WVR65606 H131142:J131142 JD131142:JF131142 SZ131142:TB131142 ACV131142:ACX131142 AMR131142:AMT131142 AWN131142:AWP131142 BGJ131142:BGL131142 BQF131142:BQH131142 CAB131142:CAD131142 CJX131142:CJZ131142 CTT131142:CTV131142 DDP131142:DDR131142 DNL131142:DNN131142 DXH131142:DXJ131142 EHD131142:EHF131142 EQZ131142:ERB131142 FAV131142:FAX131142 FKR131142:FKT131142 FUN131142:FUP131142 GEJ131142:GEL131142 GOF131142:GOH131142 GYB131142:GYD131142 HHX131142:HHZ131142 HRT131142:HRV131142 IBP131142:IBR131142 ILL131142:ILN131142 IVH131142:IVJ131142 JFD131142:JFF131142 JOZ131142:JPB131142 JYV131142:JYX131142 KIR131142:KIT131142 KSN131142:KSP131142 LCJ131142:LCL131142 LMF131142:LMH131142 LWB131142:LWD131142 MFX131142:MFZ131142 MPT131142:MPV131142 MZP131142:MZR131142 NJL131142:NJN131142 NTH131142:NTJ131142 ODD131142:ODF131142 OMZ131142:ONB131142 OWV131142:OWX131142 PGR131142:PGT131142 PQN131142:PQP131142 QAJ131142:QAL131142 QKF131142:QKH131142 QUB131142:QUD131142 RDX131142:RDZ131142 RNT131142:RNV131142 RXP131142:RXR131142 SHL131142:SHN131142 SRH131142:SRJ131142 TBD131142:TBF131142 TKZ131142:TLB131142 TUV131142:TUX131142 UER131142:UET131142 UON131142:UOP131142 UYJ131142:UYL131142 VIF131142:VIH131142 VSB131142:VSD131142 WBX131142:WBZ131142 WLT131142:WLV131142 WVP131142:WVR131142 H196678:J196678 JD196678:JF196678 SZ196678:TB196678 ACV196678:ACX196678 AMR196678:AMT196678 AWN196678:AWP196678 BGJ196678:BGL196678 BQF196678:BQH196678 CAB196678:CAD196678 CJX196678:CJZ196678 CTT196678:CTV196678 DDP196678:DDR196678 DNL196678:DNN196678 DXH196678:DXJ196678 EHD196678:EHF196678 EQZ196678:ERB196678 FAV196678:FAX196678 FKR196678:FKT196678 FUN196678:FUP196678 GEJ196678:GEL196678 GOF196678:GOH196678 GYB196678:GYD196678 HHX196678:HHZ196678 HRT196678:HRV196678 IBP196678:IBR196678 ILL196678:ILN196678 IVH196678:IVJ196678 JFD196678:JFF196678 JOZ196678:JPB196678 JYV196678:JYX196678 KIR196678:KIT196678 KSN196678:KSP196678 LCJ196678:LCL196678 LMF196678:LMH196678 LWB196678:LWD196678 MFX196678:MFZ196678 MPT196678:MPV196678 MZP196678:MZR196678 NJL196678:NJN196678 NTH196678:NTJ196678 ODD196678:ODF196678 OMZ196678:ONB196678 OWV196678:OWX196678 PGR196678:PGT196678 PQN196678:PQP196678 QAJ196678:QAL196678 QKF196678:QKH196678 QUB196678:QUD196678 RDX196678:RDZ196678 RNT196678:RNV196678 RXP196678:RXR196678 SHL196678:SHN196678 SRH196678:SRJ196678 TBD196678:TBF196678 TKZ196678:TLB196678 TUV196678:TUX196678 UER196678:UET196678 UON196678:UOP196678 UYJ196678:UYL196678 VIF196678:VIH196678 VSB196678:VSD196678 WBX196678:WBZ196678 WLT196678:WLV196678 WVP196678:WVR196678 H262214:J262214 JD262214:JF262214 SZ262214:TB262214 ACV262214:ACX262214 AMR262214:AMT262214 AWN262214:AWP262214 BGJ262214:BGL262214 BQF262214:BQH262214 CAB262214:CAD262214 CJX262214:CJZ262214 CTT262214:CTV262214 DDP262214:DDR262214 DNL262214:DNN262214 DXH262214:DXJ262214 EHD262214:EHF262214 EQZ262214:ERB262214 FAV262214:FAX262214 FKR262214:FKT262214 FUN262214:FUP262214 GEJ262214:GEL262214 GOF262214:GOH262214 GYB262214:GYD262214 HHX262214:HHZ262214 HRT262214:HRV262214 IBP262214:IBR262214 ILL262214:ILN262214 IVH262214:IVJ262214 JFD262214:JFF262214 JOZ262214:JPB262214 JYV262214:JYX262214 KIR262214:KIT262214 KSN262214:KSP262214 LCJ262214:LCL262214 LMF262214:LMH262214 LWB262214:LWD262214 MFX262214:MFZ262214 MPT262214:MPV262214 MZP262214:MZR262214 NJL262214:NJN262214 NTH262214:NTJ262214 ODD262214:ODF262214 OMZ262214:ONB262214 OWV262214:OWX262214 PGR262214:PGT262214 PQN262214:PQP262214 QAJ262214:QAL262214 QKF262214:QKH262214 QUB262214:QUD262214 RDX262214:RDZ262214 RNT262214:RNV262214 RXP262214:RXR262214 SHL262214:SHN262214 SRH262214:SRJ262214 TBD262214:TBF262214 TKZ262214:TLB262214 TUV262214:TUX262214 UER262214:UET262214 UON262214:UOP262214 UYJ262214:UYL262214 VIF262214:VIH262214 VSB262214:VSD262214 WBX262214:WBZ262214 WLT262214:WLV262214 WVP262214:WVR262214 H327750:J327750 JD327750:JF327750 SZ327750:TB327750 ACV327750:ACX327750 AMR327750:AMT327750 AWN327750:AWP327750 BGJ327750:BGL327750 BQF327750:BQH327750 CAB327750:CAD327750 CJX327750:CJZ327750 CTT327750:CTV327750 DDP327750:DDR327750 DNL327750:DNN327750 DXH327750:DXJ327750 EHD327750:EHF327750 EQZ327750:ERB327750 FAV327750:FAX327750 FKR327750:FKT327750 FUN327750:FUP327750 GEJ327750:GEL327750 GOF327750:GOH327750 GYB327750:GYD327750 HHX327750:HHZ327750 HRT327750:HRV327750 IBP327750:IBR327750 ILL327750:ILN327750 IVH327750:IVJ327750 JFD327750:JFF327750 JOZ327750:JPB327750 JYV327750:JYX327750 KIR327750:KIT327750 KSN327750:KSP327750 LCJ327750:LCL327750 LMF327750:LMH327750 LWB327750:LWD327750 MFX327750:MFZ327750 MPT327750:MPV327750 MZP327750:MZR327750 NJL327750:NJN327750 NTH327750:NTJ327750 ODD327750:ODF327750 OMZ327750:ONB327750 OWV327750:OWX327750 PGR327750:PGT327750 PQN327750:PQP327750 QAJ327750:QAL327750 QKF327750:QKH327750 QUB327750:QUD327750 RDX327750:RDZ327750 RNT327750:RNV327750 RXP327750:RXR327750 SHL327750:SHN327750 SRH327750:SRJ327750 TBD327750:TBF327750 TKZ327750:TLB327750 TUV327750:TUX327750 UER327750:UET327750 UON327750:UOP327750 UYJ327750:UYL327750 VIF327750:VIH327750 VSB327750:VSD327750 WBX327750:WBZ327750 WLT327750:WLV327750 WVP327750:WVR327750 H393286:J393286 JD393286:JF393286 SZ393286:TB393286 ACV393286:ACX393286 AMR393286:AMT393286 AWN393286:AWP393286 BGJ393286:BGL393286 BQF393286:BQH393286 CAB393286:CAD393286 CJX393286:CJZ393286 CTT393286:CTV393286 DDP393286:DDR393286 DNL393286:DNN393286 DXH393286:DXJ393286 EHD393286:EHF393286 EQZ393286:ERB393286 FAV393286:FAX393286 FKR393286:FKT393286 FUN393286:FUP393286 GEJ393286:GEL393286 GOF393286:GOH393286 GYB393286:GYD393286 HHX393286:HHZ393286 HRT393286:HRV393286 IBP393286:IBR393286 ILL393286:ILN393286 IVH393286:IVJ393286 JFD393286:JFF393286 JOZ393286:JPB393286 JYV393286:JYX393286 KIR393286:KIT393286 KSN393286:KSP393286 LCJ393286:LCL393286 LMF393286:LMH393286 LWB393286:LWD393286 MFX393286:MFZ393286 MPT393286:MPV393286 MZP393286:MZR393286 NJL393286:NJN393286 NTH393286:NTJ393286 ODD393286:ODF393286 OMZ393286:ONB393286 OWV393286:OWX393286 PGR393286:PGT393286 PQN393286:PQP393286 QAJ393286:QAL393286 QKF393286:QKH393286 QUB393286:QUD393286 RDX393286:RDZ393286 RNT393286:RNV393286 RXP393286:RXR393286 SHL393286:SHN393286 SRH393286:SRJ393286 TBD393286:TBF393286 TKZ393286:TLB393286 TUV393286:TUX393286 UER393286:UET393286 UON393286:UOP393286 UYJ393286:UYL393286 VIF393286:VIH393286 VSB393286:VSD393286 WBX393286:WBZ393286 WLT393286:WLV393286 WVP393286:WVR393286 H458822:J458822 JD458822:JF458822 SZ458822:TB458822 ACV458822:ACX458822 AMR458822:AMT458822 AWN458822:AWP458822 BGJ458822:BGL458822 BQF458822:BQH458822 CAB458822:CAD458822 CJX458822:CJZ458822 CTT458822:CTV458822 DDP458822:DDR458822 DNL458822:DNN458822 DXH458822:DXJ458822 EHD458822:EHF458822 EQZ458822:ERB458822 FAV458822:FAX458822 FKR458822:FKT458822 FUN458822:FUP458822 GEJ458822:GEL458822 GOF458822:GOH458822 GYB458822:GYD458822 HHX458822:HHZ458822 HRT458822:HRV458822 IBP458822:IBR458822 ILL458822:ILN458822 IVH458822:IVJ458822 JFD458822:JFF458822 JOZ458822:JPB458822 JYV458822:JYX458822 KIR458822:KIT458822 KSN458822:KSP458822 LCJ458822:LCL458822 LMF458822:LMH458822 LWB458822:LWD458822 MFX458822:MFZ458822 MPT458822:MPV458822 MZP458822:MZR458822 NJL458822:NJN458822 NTH458822:NTJ458822 ODD458822:ODF458822 OMZ458822:ONB458822 OWV458822:OWX458822 PGR458822:PGT458822 PQN458822:PQP458822 QAJ458822:QAL458822 QKF458822:QKH458822 QUB458822:QUD458822 RDX458822:RDZ458822 RNT458822:RNV458822 RXP458822:RXR458822 SHL458822:SHN458822 SRH458822:SRJ458822 TBD458822:TBF458822 TKZ458822:TLB458822 TUV458822:TUX458822 UER458822:UET458822 UON458822:UOP458822 UYJ458822:UYL458822 VIF458822:VIH458822 VSB458822:VSD458822 WBX458822:WBZ458822 WLT458822:WLV458822 WVP458822:WVR458822 H524358:J524358 JD524358:JF524358 SZ524358:TB524358 ACV524358:ACX524358 AMR524358:AMT524358 AWN524358:AWP524358 BGJ524358:BGL524358 BQF524358:BQH524358 CAB524358:CAD524358 CJX524358:CJZ524358 CTT524358:CTV524358 DDP524358:DDR524358 DNL524358:DNN524358 DXH524358:DXJ524358 EHD524358:EHF524358 EQZ524358:ERB524358 FAV524358:FAX524358 FKR524358:FKT524358 FUN524358:FUP524358 GEJ524358:GEL524358 GOF524358:GOH524358 GYB524358:GYD524358 HHX524358:HHZ524358 HRT524358:HRV524358 IBP524358:IBR524358 ILL524358:ILN524358 IVH524358:IVJ524358 JFD524358:JFF524358 JOZ524358:JPB524358 JYV524358:JYX524358 KIR524358:KIT524358 KSN524358:KSP524358 LCJ524358:LCL524358 LMF524358:LMH524358 LWB524358:LWD524358 MFX524358:MFZ524358 MPT524358:MPV524358 MZP524358:MZR524358 NJL524358:NJN524358 NTH524358:NTJ524358 ODD524358:ODF524358 OMZ524358:ONB524358 OWV524358:OWX524358 PGR524358:PGT524358 PQN524358:PQP524358 QAJ524358:QAL524358 QKF524358:QKH524358 QUB524358:QUD524358 RDX524358:RDZ524358 RNT524358:RNV524358 RXP524358:RXR524358 SHL524358:SHN524358 SRH524358:SRJ524358 TBD524358:TBF524358 TKZ524358:TLB524358 TUV524358:TUX524358 UER524358:UET524358 UON524358:UOP524358 UYJ524358:UYL524358 VIF524358:VIH524358 VSB524358:VSD524358 WBX524358:WBZ524358 WLT524358:WLV524358 WVP524358:WVR524358 H589894:J589894 JD589894:JF589894 SZ589894:TB589894 ACV589894:ACX589894 AMR589894:AMT589894 AWN589894:AWP589894 BGJ589894:BGL589894 BQF589894:BQH589894 CAB589894:CAD589894 CJX589894:CJZ589894 CTT589894:CTV589894 DDP589894:DDR589894 DNL589894:DNN589894 DXH589894:DXJ589894 EHD589894:EHF589894 EQZ589894:ERB589894 FAV589894:FAX589894 FKR589894:FKT589894 FUN589894:FUP589894 GEJ589894:GEL589894 GOF589894:GOH589894 GYB589894:GYD589894 HHX589894:HHZ589894 HRT589894:HRV589894 IBP589894:IBR589894 ILL589894:ILN589894 IVH589894:IVJ589894 JFD589894:JFF589894 JOZ589894:JPB589894 JYV589894:JYX589894 KIR589894:KIT589894 KSN589894:KSP589894 LCJ589894:LCL589894 LMF589894:LMH589894 LWB589894:LWD589894 MFX589894:MFZ589894 MPT589894:MPV589894 MZP589894:MZR589894 NJL589894:NJN589894 NTH589894:NTJ589894 ODD589894:ODF589894 OMZ589894:ONB589894 OWV589894:OWX589894 PGR589894:PGT589894 PQN589894:PQP589894 QAJ589894:QAL589894 QKF589894:QKH589894 QUB589894:QUD589894 RDX589894:RDZ589894 RNT589894:RNV589894 RXP589894:RXR589894 SHL589894:SHN589894 SRH589894:SRJ589894 TBD589894:TBF589894 TKZ589894:TLB589894 TUV589894:TUX589894 UER589894:UET589894 UON589894:UOP589894 UYJ589894:UYL589894 VIF589894:VIH589894 VSB589894:VSD589894 WBX589894:WBZ589894 WLT589894:WLV589894 WVP589894:WVR589894 H655430:J655430 JD655430:JF655430 SZ655430:TB655430 ACV655430:ACX655430 AMR655430:AMT655430 AWN655430:AWP655430 BGJ655430:BGL655430 BQF655430:BQH655430 CAB655430:CAD655430 CJX655430:CJZ655430 CTT655430:CTV655430 DDP655430:DDR655430 DNL655430:DNN655430 DXH655430:DXJ655430 EHD655430:EHF655430 EQZ655430:ERB655430 FAV655430:FAX655430 FKR655430:FKT655430 FUN655430:FUP655430 GEJ655430:GEL655430 GOF655430:GOH655430 GYB655430:GYD655430 HHX655430:HHZ655430 HRT655430:HRV655430 IBP655430:IBR655430 ILL655430:ILN655430 IVH655430:IVJ655430 JFD655430:JFF655430 JOZ655430:JPB655430 JYV655430:JYX655430 KIR655430:KIT655430 KSN655430:KSP655430 LCJ655430:LCL655430 LMF655430:LMH655430 LWB655430:LWD655430 MFX655430:MFZ655430 MPT655430:MPV655430 MZP655430:MZR655430 NJL655430:NJN655430 NTH655430:NTJ655430 ODD655430:ODF655430 OMZ655430:ONB655430 OWV655430:OWX655430 PGR655430:PGT655430 PQN655430:PQP655430 QAJ655430:QAL655430 QKF655430:QKH655430 QUB655430:QUD655430 RDX655430:RDZ655430 RNT655430:RNV655430 RXP655430:RXR655430 SHL655430:SHN655430 SRH655430:SRJ655430 TBD655430:TBF655430 TKZ655430:TLB655430 TUV655430:TUX655430 UER655430:UET655430 UON655430:UOP655430 UYJ655430:UYL655430 VIF655430:VIH655430 VSB655430:VSD655430 WBX655430:WBZ655430 WLT655430:WLV655430 WVP655430:WVR655430 H720966:J720966 JD720966:JF720966 SZ720966:TB720966 ACV720966:ACX720966 AMR720966:AMT720966 AWN720966:AWP720966 BGJ720966:BGL720966 BQF720966:BQH720966 CAB720966:CAD720966 CJX720966:CJZ720966 CTT720966:CTV720966 DDP720966:DDR720966 DNL720966:DNN720966 DXH720966:DXJ720966 EHD720966:EHF720966 EQZ720966:ERB720966 FAV720966:FAX720966 FKR720966:FKT720966 FUN720966:FUP720966 GEJ720966:GEL720966 GOF720966:GOH720966 GYB720966:GYD720966 HHX720966:HHZ720966 HRT720966:HRV720966 IBP720966:IBR720966 ILL720966:ILN720966 IVH720966:IVJ720966 JFD720966:JFF720966 JOZ720966:JPB720966 JYV720966:JYX720966 KIR720966:KIT720966 KSN720966:KSP720966 LCJ720966:LCL720966 LMF720966:LMH720966 LWB720966:LWD720966 MFX720966:MFZ720966 MPT720966:MPV720966 MZP720966:MZR720966 NJL720966:NJN720966 NTH720966:NTJ720966 ODD720966:ODF720966 OMZ720966:ONB720966 OWV720966:OWX720966 PGR720966:PGT720966 PQN720966:PQP720966 QAJ720966:QAL720966 QKF720966:QKH720966 QUB720966:QUD720966 RDX720966:RDZ720966 RNT720966:RNV720966 RXP720966:RXR720966 SHL720966:SHN720966 SRH720966:SRJ720966 TBD720966:TBF720966 TKZ720966:TLB720966 TUV720966:TUX720966 UER720966:UET720966 UON720966:UOP720966 UYJ720966:UYL720966 VIF720966:VIH720966 VSB720966:VSD720966 WBX720966:WBZ720966 WLT720966:WLV720966 WVP720966:WVR720966 H786502:J786502 JD786502:JF786502 SZ786502:TB786502 ACV786502:ACX786502 AMR786502:AMT786502 AWN786502:AWP786502 BGJ786502:BGL786502 BQF786502:BQH786502 CAB786502:CAD786502 CJX786502:CJZ786502 CTT786502:CTV786502 DDP786502:DDR786502 DNL786502:DNN786502 DXH786502:DXJ786502 EHD786502:EHF786502 EQZ786502:ERB786502 FAV786502:FAX786502 FKR786502:FKT786502 FUN786502:FUP786502 GEJ786502:GEL786502 GOF786502:GOH786502 GYB786502:GYD786502 HHX786502:HHZ786502 HRT786502:HRV786502 IBP786502:IBR786502 ILL786502:ILN786502 IVH786502:IVJ786502 JFD786502:JFF786502 JOZ786502:JPB786502 JYV786502:JYX786502 KIR786502:KIT786502 KSN786502:KSP786502 LCJ786502:LCL786502 LMF786502:LMH786502 LWB786502:LWD786502 MFX786502:MFZ786502 MPT786502:MPV786502 MZP786502:MZR786502 NJL786502:NJN786502 NTH786502:NTJ786502 ODD786502:ODF786502 OMZ786502:ONB786502 OWV786502:OWX786502 PGR786502:PGT786502 PQN786502:PQP786502 QAJ786502:QAL786502 QKF786502:QKH786502 QUB786502:QUD786502 RDX786502:RDZ786502 RNT786502:RNV786502 RXP786502:RXR786502 SHL786502:SHN786502 SRH786502:SRJ786502 TBD786502:TBF786502 TKZ786502:TLB786502 TUV786502:TUX786502 UER786502:UET786502 UON786502:UOP786502 UYJ786502:UYL786502 VIF786502:VIH786502 VSB786502:VSD786502 WBX786502:WBZ786502 WLT786502:WLV786502 WVP786502:WVR786502 H852038:J852038 JD852038:JF852038 SZ852038:TB852038 ACV852038:ACX852038 AMR852038:AMT852038 AWN852038:AWP852038 BGJ852038:BGL852038 BQF852038:BQH852038 CAB852038:CAD852038 CJX852038:CJZ852038 CTT852038:CTV852038 DDP852038:DDR852038 DNL852038:DNN852038 DXH852038:DXJ852038 EHD852038:EHF852038 EQZ852038:ERB852038 FAV852038:FAX852038 FKR852038:FKT852038 FUN852038:FUP852038 GEJ852038:GEL852038 GOF852038:GOH852038 GYB852038:GYD852038 HHX852038:HHZ852038 HRT852038:HRV852038 IBP852038:IBR852038 ILL852038:ILN852038 IVH852038:IVJ852038 JFD852038:JFF852038 JOZ852038:JPB852038 JYV852038:JYX852038 KIR852038:KIT852038 KSN852038:KSP852038 LCJ852038:LCL852038 LMF852038:LMH852038 LWB852038:LWD852038 MFX852038:MFZ852038 MPT852038:MPV852038 MZP852038:MZR852038 NJL852038:NJN852038 NTH852038:NTJ852038 ODD852038:ODF852038 OMZ852038:ONB852038 OWV852038:OWX852038 PGR852038:PGT852038 PQN852038:PQP852038 QAJ852038:QAL852038 QKF852038:QKH852038 QUB852038:QUD852038 RDX852038:RDZ852038 RNT852038:RNV852038 RXP852038:RXR852038 SHL852038:SHN852038 SRH852038:SRJ852038 TBD852038:TBF852038 TKZ852038:TLB852038 TUV852038:TUX852038 UER852038:UET852038 UON852038:UOP852038 UYJ852038:UYL852038 VIF852038:VIH852038 VSB852038:VSD852038 WBX852038:WBZ852038 WLT852038:WLV852038 WVP852038:WVR852038 H917574:J917574 JD917574:JF917574 SZ917574:TB917574 ACV917574:ACX917574 AMR917574:AMT917574 AWN917574:AWP917574 BGJ917574:BGL917574 BQF917574:BQH917574 CAB917574:CAD917574 CJX917574:CJZ917574 CTT917574:CTV917574 DDP917574:DDR917574 DNL917574:DNN917574 DXH917574:DXJ917574 EHD917574:EHF917574 EQZ917574:ERB917574 FAV917574:FAX917574 FKR917574:FKT917574 FUN917574:FUP917574 GEJ917574:GEL917574 GOF917574:GOH917574 GYB917574:GYD917574 HHX917574:HHZ917574 HRT917574:HRV917574 IBP917574:IBR917574 ILL917574:ILN917574 IVH917574:IVJ917574 JFD917574:JFF917574 JOZ917574:JPB917574 JYV917574:JYX917574 KIR917574:KIT917574 KSN917574:KSP917574 LCJ917574:LCL917574 LMF917574:LMH917574 LWB917574:LWD917574 MFX917574:MFZ917574 MPT917574:MPV917574 MZP917574:MZR917574 NJL917574:NJN917574 NTH917574:NTJ917574 ODD917574:ODF917574 OMZ917574:ONB917574 OWV917574:OWX917574 PGR917574:PGT917574 PQN917574:PQP917574 QAJ917574:QAL917574 QKF917574:QKH917574 QUB917574:QUD917574 RDX917574:RDZ917574 RNT917574:RNV917574 RXP917574:RXR917574 SHL917574:SHN917574 SRH917574:SRJ917574 TBD917574:TBF917574 TKZ917574:TLB917574 TUV917574:TUX917574 UER917574:UET917574 UON917574:UOP917574 UYJ917574:UYL917574 VIF917574:VIH917574 VSB917574:VSD917574 WBX917574:WBZ917574 WLT917574:WLV917574 WVP917574:WVR917574 H983110:J983110 JD983110:JF983110 SZ983110:TB983110 ACV983110:ACX983110 AMR983110:AMT983110 AWN983110:AWP983110 BGJ983110:BGL983110 BQF983110:BQH983110 CAB983110:CAD983110 CJX983110:CJZ983110 CTT983110:CTV983110 DDP983110:DDR983110 DNL983110:DNN983110 DXH983110:DXJ983110 EHD983110:EHF983110 EQZ983110:ERB983110 FAV983110:FAX983110 FKR983110:FKT983110 FUN983110:FUP983110 GEJ983110:GEL983110 GOF983110:GOH983110 GYB983110:GYD983110 HHX983110:HHZ983110 HRT983110:HRV983110 IBP983110:IBR983110 ILL983110:ILN983110 IVH983110:IVJ983110 JFD983110:JFF983110 JOZ983110:JPB983110 JYV983110:JYX983110 KIR983110:KIT983110 KSN983110:KSP983110 LCJ983110:LCL983110 LMF983110:LMH983110 LWB983110:LWD983110 MFX983110:MFZ983110 MPT983110:MPV983110 MZP983110:MZR983110 NJL983110:NJN983110 NTH983110:NTJ983110 ODD983110:ODF983110 OMZ983110:ONB983110 OWV983110:OWX983110 PGR983110:PGT983110 PQN983110:PQP983110 QAJ983110:QAL983110 QKF983110:QKH983110 QUB983110:QUD983110 RDX983110:RDZ983110 RNT983110:RNV983110 RXP983110:RXR983110 SHL983110:SHN983110 SRH983110:SRJ983110 TBD983110:TBF983110 TKZ983110:TLB983110 TUV983110:TUX983110 UER983110:UET983110 UON983110:UOP983110 UYJ983110:UYL983110 VIF983110:VIH983110 VSB983110:VSD983110 WBX983110:WBZ983110 WLT983110:WLV983110 WVP983110:WVR983110 H65608:J65608 JD65608:JF65608 SZ65608:TB65608 ACV65608:ACX65608 AMR65608:AMT65608 AWN65608:AWP65608 BGJ65608:BGL65608 BQF65608:BQH65608 CAB65608:CAD65608 CJX65608:CJZ65608 CTT65608:CTV65608 DDP65608:DDR65608 DNL65608:DNN65608 DXH65608:DXJ65608 EHD65608:EHF65608 EQZ65608:ERB65608 FAV65608:FAX65608 FKR65608:FKT65608 FUN65608:FUP65608 GEJ65608:GEL65608 GOF65608:GOH65608 GYB65608:GYD65608 HHX65608:HHZ65608 HRT65608:HRV65608 IBP65608:IBR65608 ILL65608:ILN65608 IVH65608:IVJ65608 JFD65608:JFF65608 JOZ65608:JPB65608 JYV65608:JYX65608 KIR65608:KIT65608 KSN65608:KSP65608 LCJ65608:LCL65608 LMF65608:LMH65608 LWB65608:LWD65608 MFX65608:MFZ65608 MPT65608:MPV65608 MZP65608:MZR65608 NJL65608:NJN65608 NTH65608:NTJ65608 ODD65608:ODF65608 OMZ65608:ONB65608 OWV65608:OWX65608 PGR65608:PGT65608 PQN65608:PQP65608 QAJ65608:QAL65608 QKF65608:QKH65608 QUB65608:QUD65608 RDX65608:RDZ65608 RNT65608:RNV65608 RXP65608:RXR65608 SHL65608:SHN65608 SRH65608:SRJ65608 TBD65608:TBF65608 TKZ65608:TLB65608 TUV65608:TUX65608 UER65608:UET65608 UON65608:UOP65608 UYJ65608:UYL65608 VIF65608:VIH65608 VSB65608:VSD65608 WBX65608:WBZ65608 WLT65608:WLV65608 WVP65608:WVR65608 H131144:J131144 JD131144:JF131144 SZ131144:TB131144 ACV131144:ACX131144 AMR131144:AMT131144 AWN131144:AWP131144 BGJ131144:BGL131144 BQF131144:BQH131144 CAB131144:CAD131144 CJX131144:CJZ131144 CTT131144:CTV131144 DDP131144:DDR131144 DNL131144:DNN131144 DXH131144:DXJ131144 EHD131144:EHF131144 EQZ131144:ERB131144 FAV131144:FAX131144 FKR131144:FKT131144 FUN131144:FUP131144 GEJ131144:GEL131144 GOF131144:GOH131144 GYB131144:GYD131144 HHX131144:HHZ131144 HRT131144:HRV131144 IBP131144:IBR131144 ILL131144:ILN131144 IVH131144:IVJ131144 JFD131144:JFF131144 JOZ131144:JPB131144 JYV131144:JYX131144 KIR131144:KIT131144 KSN131144:KSP131144 LCJ131144:LCL131144 LMF131144:LMH131144 LWB131144:LWD131144 MFX131144:MFZ131144 MPT131144:MPV131144 MZP131144:MZR131144 NJL131144:NJN131144 NTH131144:NTJ131144 ODD131144:ODF131144 OMZ131144:ONB131144 OWV131144:OWX131144 PGR131144:PGT131144 PQN131144:PQP131144 QAJ131144:QAL131144 QKF131144:QKH131144 QUB131144:QUD131144 RDX131144:RDZ131144 RNT131144:RNV131144 RXP131144:RXR131144 SHL131144:SHN131144 SRH131144:SRJ131144 TBD131144:TBF131144 TKZ131144:TLB131144 TUV131144:TUX131144 UER131144:UET131144 UON131144:UOP131144 UYJ131144:UYL131144 VIF131144:VIH131144 VSB131144:VSD131144 WBX131144:WBZ131144 WLT131144:WLV131144 WVP131144:WVR131144 H196680:J196680 JD196680:JF196680 SZ196680:TB196680 ACV196680:ACX196680 AMR196680:AMT196680 AWN196680:AWP196680 BGJ196680:BGL196680 BQF196680:BQH196680 CAB196680:CAD196680 CJX196680:CJZ196680 CTT196680:CTV196680 DDP196680:DDR196680 DNL196680:DNN196680 DXH196680:DXJ196680 EHD196680:EHF196680 EQZ196680:ERB196680 FAV196680:FAX196680 FKR196680:FKT196680 FUN196680:FUP196680 GEJ196680:GEL196680 GOF196680:GOH196680 GYB196680:GYD196680 HHX196680:HHZ196680 HRT196680:HRV196680 IBP196680:IBR196680 ILL196680:ILN196680 IVH196680:IVJ196680 JFD196680:JFF196680 JOZ196680:JPB196680 JYV196680:JYX196680 KIR196680:KIT196680 KSN196680:KSP196680 LCJ196680:LCL196680 LMF196680:LMH196680 LWB196680:LWD196680 MFX196680:MFZ196680 MPT196680:MPV196680 MZP196680:MZR196680 NJL196680:NJN196680 NTH196680:NTJ196680 ODD196680:ODF196680 OMZ196680:ONB196680 OWV196680:OWX196680 PGR196680:PGT196680 PQN196680:PQP196680 QAJ196680:QAL196680 QKF196680:QKH196680 QUB196680:QUD196680 RDX196680:RDZ196680 RNT196680:RNV196680 RXP196680:RXR196680 SHL196680:SHN196680 SRH196680:SRJ196680 TBD196680:TBF196680 TKZ196680:TLB196680 TUV196680:TUX196680 UER196680:UET196680 UON196680:UOP196680 UYJ196680:UYL196680 VIF196680:VIH196680 VSB196680:VSD196680 WBX196680:WBZ196680 WLT196680:WLV196680 WVP196680:WVR196680 H262216:J262216 JD262216:JF262216 SZ262216:TB262216 ACV262216:ACX262216 AMR262216:AMT262216 AWN262216:AWP262216 BGJ262216:BGL262216 BQF262216:BQH262216 CAB262216:CAD262216 CJX262216:CJZ262216 CTT262216:CTV262216 DDP262216:DDR262216 DNL262216:DNN262216 DXH262216:DXJ262216 EHD262216:EHF262216 EQZ262216:ERB262216 FAV262216:FAX262216 FKR262216:FKT262216 FUN262216:FUP262216 GEJ262216:GEL262216 GOF262216:GOH262216 GYB262216:GYD262216 HHX262216:HHZ262216 HRT262216:HRV262216 IBP262216:IBR262216 ILL262216:ILN262216 IVH262216:IVJ262216 JFD262216:JFF262216 JOZ262216:JPB262216 JYV262216:JYX262216 KIR262216:KIT262216 KSN262216:KSP262216 LCJ262216:LCL262216 LMF262216:LMH262216 LWB262216:LWD262216 MFX262216:MFZ262216 MPT262216:MPV262216 MZP262216:MZR262216 NJL262216:NJN262216 NTH262216:NTJ262216 ODD262216:ODF262216 OMZ262216:ONB262216 OWV262216:OWX262216 PGR262216:PGT262216 PQN262216:PQP262216 QAJ262216:QAL262216 QKF262216:QKH262216 QUB262216:QUD262216 RDX262216:RDZ262216 RNT262216:RNV262216 RXP262216:RXR262216 SHL262216:SHN262216 SRH262216:SRJ262216 TBD262216:TBF262216 TKZ262216:TLB262216 TUV262216:TUX262216 UER262216:UET262216 UON262216:UOP262216 UYJ262216:UYL262216 VIF262216:VIH262216 VSB262216:VSD262216 WBX262216:WBZ262216 WLT262216:WLV262216 WVP262216:WVR262216 H327752:J327752 JD327752:JF327752 SZ327752:TB327752 ACV327752:ACX327752 AMR327752:AMT327752 AWN327752:AWP327752 BGJ327752:BGL327752 BQF327752:BQH327752 CAB327752:CAD327752 CJX327752:CJZ327752 CTT327752:CTV327752 DDP327752:DDR327752 DNL327752:DNN327752 DXH327752:DXJ327752 EHD327752:EHF327752 EQZ327752:ERB327752 FAV327752:FAX327752 FKR327752:FKT327752 FUN327752:FUP327752 GEJ327752:GEL327752 GOF327752:GOH327752 GYB327752:GYD327752 HHX327752:HHZ327752 HRT327752:HRV327752 IBP327752:IBR327752 ILL327752:ILN327752 IVH327752:IVJ327752 JFD327752:JFF327752 JOZ327752:JPB327752 JYV327752:JYX327752 KIR327752:KIT327752 KSN327752:KSP327752 LCJ327752:LCL327752 LMF327752:LMH327752 LWB327752:LWD327752 MFX327752:MFZ327752 MPT327752:MPV327752 MZP327752:MZR327752 NJL327752:NJN327752 NTH327752:NTJ327752 ODD327752:ODF327752 OMZ327752:ONB327752 OWV327752:OWX327752 PGR327752:PGT327752 PQN327752:PQP327752 QAJ327752:QAL327752 QKF327752:QKH327752 QUB327752:QUD327752 RDX327752:RDZ327752 RNT327752:RNV327752 RXP327752:RXR327752 SHL327752:SHN327752 SRH327752:SRJ327752 TBD327752:TBF327752 TKZ327752:TLB327752 TUV327752:TUX327752 UER327752:UET327752 UON327752:UOP327752 UYJ327752:UYL327752 VIF327752:VIH327752 VSB327752:VSD327752 WBX327752:WBZ327752 WLT327752:WLV327752 WVP327752:WVR327752 H393288:J393288 JD393288:JF393288 SZ393288:TB393288 ACV393288:ACX393288 AMR393288:AMT393288 AWN393288:AWP393288 BGJ393288:BGL393288 BQF393288:BQH393288 CAB393288:CAD393288 CJX393288:CJZ393288 CTT393288:CTV393288 DDP393288:DDR393288 DNL393288:DNN393288 DXH393288:DXJ393288 EHD393288:EHF393288 EQZ393288:ERB393288 FAV393288:FAX393288 FKR393288:FKT393288 FUN393288:FUP393288 GEJ393288:GEL393288 GOF393288:GOH393288 GYB393288:GYD393288 HHX393288:HHZ393288 HRT393288:HRV393288 IBP393288:IBR393288 ILL393288:ILN393288 IVH393288:IVJ393288 JFD393288:JFF393288 JOZ393288:JPB393288 JYV393288:JYX393288 KIR393288:KIT393288 KSN393288:KSP393288 LCJ393288:LCL393288 LMF393288:LMH393288 LWB393288:LWD393288 MFX393288:MFZ393288 MPT393288:MPV393288 MZP393288:MZR393288 NJL393288:NJN393288 NTH393288:NTJ393288 ODD393288:ODF393288 OMZ393288:ONB393288 OWV393288:OWX393288 PGR393288:PGT393288 PQN393288:PQP393288 QAJ393288:QAL393288 QKF393288:QKH393288 QUB393288:QUD393288 RDX393288:RDZ393288 RNT393288:RNV393288 RXP393288:RXR393288 SHL393288:SHN393288 SRH393288:SRJ393288 TBD393288:TBF393288 TKZ393288:TLB393288 TUV393288:TUX393288 UER393288:UET393288 UON393288:UOP393288 UYJ393288:UYL393288 VIF393288:VIH393288 VSB393288:VSD393288 WBX393288:WBZ393288 WLT393288:WLV393288 WVP393288:WVR393288 H458824:J458824 JD458824:JF458824 SZ458824:TB458824 ACV458824:ACX458824 AMR458824:AMT458824 AWN458824:AWP458824 BGJ458824:BGL458824 BQF458824:BQH458824 CAB458824:CAD458824 CJX458824:CJZ458824 CTT458824:CTV458824 DDP458824:DDR458824 DNL458824:DNN458824 DXH458824:DXJ458824 EHD458824:EHF458824 EQZ458824:ERB458824 FAV458824:FAX458824 FKR458824:FKT458824 FUN458824:FUP458824 GEJ458824:GEL458824 GOF458824:GOH458824 GYB458824:GYD458824 HHX458824:HHZ458824 HRT458824:HRV458824 IBP458824:IBR458824 ILL458824:ILN458824 IVH458824:IVJ458824 JFD458824:JFF458824 JOZ458824:JPB458824 JYV458824:JYX458824 KIR458824:KIT458824 KSN458824:KSP458824 LCJ458824:LCL458824 LMF458824:LMH458824 LWB458824:LWD458824 MFX458824:MFZ458824 MPT458824:MPV458824 MZP458824:MZR458824 NJL458824:NJN458824 NTH458824:NTJ458824 ODD458824:ODF458824 OMZ458824:ONB458824 OWV458824:OWX458824 PGR458824:PGT458824 PQN458824:PQP458824 QAJ458824:QAL458824 QKF458824:QKH458824 QUB458824:QUD458824 RDX458824:RDZ458824 RNT458824:RNV458824 RXP458824:RXR458824 SHL458824:SHN458824 SRH458824:SRJ458824 TBD458824:TBF458824 TKZ458824:TLB458824 TUV458824:TUX458824 UER458824:UET458824 UON458824:UOP458824 UYJ458824:UYL458824 VIF458824:VIH458824 VSB458824:VSD458824 WBX458824:WBZ458824 WLT458824:WLV458824 WVP458824:WVR458824 H524360:J524360 JD524360:JF524360 SZ524360:TB524360 ACV524360:ACX524360 AMR524360:AMT524360 AWN524360:AWP524360 BGJ524360:BGL524360 BQF524360:BQH524360 CAB524360:CAD524360 CJX524360:CJZ524360 CTT524360:CTV524360 DDP524360:DDR524360 DNL524360:DNN524360 DXH524360:DXJ524360 EHD524360:EHF524360 EQZ524360:ERB524360 FAV524360:FAX524360 FKR524360:FKT524360 FUN524360:FUP524360 GEJ524360:GEL524360 GOF524360:GOH524360 GYB524360:GYD524360 HHX524360:HHZ524360 HRT524360:HRV524360 IBP524360:IBR524360 ILL524360:ILN524360 IVH524360:IVJ524360 JFD524360:JFF524360 JOZ524360:JPB524360 JYV524360:JYX524360 KIR524360:KIT524360 KSN524360:KSP524360 LCJ524360:LCL524360 LMF524360:LMH524360 LWB524360:LWD524360 MFX524360:MFZ524360 MPT524360:MPV524360 MZP524360:MZR524360 NJL524360:NJN524360 NTH524360:NTJ524360 ODD524360:ODF524360 OMZ524360:ONB524360 OWV524360:OWX524360 PGR524360:PGT524360 PQN524360:PQP524360 QAJ524360:QAL524360 QKF524360:QKH524360 QUB524360:QUD524360 RDX524360:RDZ524360 RNT524360:RNV524360 RXP524360:RXR524360 SHL524360:SHN524360 SRH524360:SRJ524360 TBD524360:TBF524360 TKZ524360:TLB524360 TUV524360:TUX524360 UER524360:UET524360 UON524360:UOP524360 UYJ524360:UYL524360 VIF524360:VIH524360 VSB524360:VSD524360 WBX524360:WBZ524360 WLT524360:WLV524360 WVP524360:WVR524360 H589896:J589896 JD589896:JF589896 SZ589896:TB589896 ACV589896:ACX589896 AMR589896:AMT589896 AWN589896:AWP589896 BGJ589896:BGL589896 BQF589896:BQH589896 CAB589896:CAD589896 CJX589896:CJZ589896 CTT589896:CTV589896 DDP589896:DDR589896 DNL589896:DNN589896 DXH589896:DXJ589896 EHD589896:EHF589896 EQZ589896:ERB589896 FAV589896:FAX589896 FKR589896:FKT589896 FUN589896:FUP589896 GEJ589896:GEL589896 GOF589896:GOH589896 GYB589896:GYD589896 HHX589896:HHZ589896 HRT589896:HRV589896 IBP589896:IBR589896 ILL589896:ILN589896 IVH589896:IVJ589896 JFD589896:JFF589896 JOZ589896:JPB589896 JYV589896:JYX589896 KIR589896:KIT589896 KSN589896:KSP589896 LCJ589896:LCL589896 LMF589896:LMH589896 LWB589896:LWD589896 MFX589896:MFZ589896 MPT589896:MPV589896 MZP589896:MZR589896 NJL589896:NJN589896 NTH589896:NTJ589896 ODD589896:ODF589896 OMZ589896:ONB589896 OWV589896:OWX589896 PGR589896:PGT589896 PQN589896:PQP589896 QAJ589896:QAL589896 QKF589896:QKH589896 QUB589896:QUD589896 RDX589896:RDZ589896 RNT589896:RNV589896 RXP589896:RXR589896 SHL589896:SHN589896 SRH589896:SRJ589896 TBD589896:TBF589896 TKZ589896:TLB589896 TUV589896:TUX589896 UER589896:UET589896 UON589896:UOP589896 UYJ589896:UYL589896 VIF589896:VIH589896 VSB589896:VSD589896 WBX589896:WBZ589896 WLT589896:WLV589896 WVP589896:WVR589896 H655432:J655432 JD655432:JF655432 SZ655432:TB655432 ACV655432:ACX655432 AMR655432:AMT655432 AWN655432:AWP655432 BGJ655432:BGL655432 BQF655432:BQH655432 CAB655432:CAD655432 CJX655432:CJZ655432 CTT655432:CTV655432 DDP655432:DDR655432 DNL655432:DNN655432 DXH655432:DXJ655432 EHD655432:EHF655432 EQZ655432:ERB655432 FAV655432:FAX655432 FKR655432:FKT655432 FUN655432:FUP655432 GEJ655432:GEL655432 GOF655432:GOH655432 GYB655432:GYD655432 HHX655432:HHZ655432 HRT655432:HRV655432 IBP655432:IBR655432 ILL655432:ILN655432 IVH655432:IVJ655432 JFD655432:JFF655432 JOZ655432:JPB655432 JYV655432:JYX655432 KIR655432:KIT655432 KSN655432:KSP655432 LCJ655432:LCL655432 LMF655432:LMH655432 LWB655432:LWD655432 MFX655432:MFZ655432 MPT655432:MPV655432 MZP655432:MZR655432 NJL655432:NJN655432 NTH655432:NTJ655432 ODD655432:ODF655432 OMZ655432:ONB655432 OWV655432:OWX655432 PGR655432:PGT655432 PQN655432:PQP655432 QAJ655432:QAL655432 QKF655432:QKH655432 QUB655432:QUD655432 RDX655432:RDZ655432 RNT655432:RNV655432 RXP655432:RXR655432 SHL655432:SHN655432 SRH655432:SRJ655432 TBD655432:TBF655432 TKZ655432:TLB655432 TUV655432:TUX655432 UER655432:UET655432 UON655432:UOP655432 UYJ655432:UYL655432 VIF655432:VIH655432 VSB655432:VSD655432 WBX655432:WBZ655432 WLT655432:WLV655432 WVP655432:WVR655432 H720968:J720968 JD720968:JF720968 SZ720968:TB720968 ACV720968:ACX720968 AMR720968:AMT720968 AWN720968:AWP720968 BGJ720968:BGL720968 BQF720968:BQH720968 CAB720968:CAD720968 CJX720968:CJZ720968 CTT720968:CTV720968 DDP720968:DDR720968 DNL720968:DNN720968 DXH720968:DXJ720968 EHD720968:EHF720968 EQZ720968:ERB720968 FAV720968:FAX720968 FKR720968:FKT720968 FUN720968:FUP720968 GEJ720968:GEL720968 GOF720968:GOH720968 GYB720968:GYD720968 HHX720968:HHZ720968 HRT720968:HRV720968 IBP720968:IBR720968 ILL720968:ILN720968 IVH720968:IVJ720968 JFD720968:JFF720968 JOZ720968:JPB720968 JYV720968:JYX720968 KIR720968:KIT720968 KSN720968:KSP720968 LCJ720968:LCL720968 LMF720968:LMH720968 LWB720968:LWD720968 MFX720968:MFZ720968 MPT720968:MPV720968 MZP720968:MZR720968 NJL720968:NJN720968 NTH720968:NTJ720968 ODD720968:ODF720968 OMZ720968:ONB720968 OWV720968:OWX720968 PGR720968:PGT720968 PQN720968:PQP720968 QAJ720968:QAL720968 QKF720968:QKH720968 QUB720968:QUD720968 RDX720968:RDZ720968 RNT720968:RNV720968 RXP720968:RXR720968 SHL720968:SHN720968 SRH720968:SRJ720968 TBD720968:TBF720968 TKZ720968:TLB720968 TUV720968:TUX720968 UER720968:UET720968 UON720968:UOP720968 UYJ720968:UYL720968 VIF720968:VIH720968 VSB720968:VSD720968 WBX720968:WBZ720968 WLT720968:WLV720968 WVP720968:WVR720968 H786504:J786504 JD786504:JF786504 SZ786504:TB786504 ACV786504:ACX786504 AMR786504:AMT786504 AWN786504:AWP786504 BGJ786504:BGL786504 BQF786504:BQH786504 CAB786504:CAD786504 CJX786504:CJZ786504 CTT786504:CTV786504 DDP786504:DDR786504 DNL786504:DNN786504 DXH786504:DXJ786504 EHD786504:EHF786504 EQZ786504:ERB786504 FAV786504:FAX786504 FKR786504:FKT786504 FUN786504:FUP786504 GEJ786504:GEL786504 GOF786504:GOH786504 GYB786504:GYD786504 HHX786504:HHZ786504 HRT786504:HRV786504 IBP786504:IBR786504 ILL786504:ILN786504 IVH786504:IVJ786504 JFD786504:JFF786504 JOZ786504:JPB786504 JYV786504:JYX786504 KIR786504:KIT786504 KSN786504:KSP786504 LCJ786504:LCL786504 LMF786504:LMH786504 LWB786504:LWD786504 MFX786504:MFZ786504 MPT786504:MPV786504 MZP786504:MZR786504 NJL786504:NJN786504 NTH786504:NTJ786504 ODD786504:ODF786504 OMZ786504:ONB786504 OWV786504:OWX786504 PGR786504:PGT786504 PQN786504:PQP786504 QAJ786504:QAL786504 QKF786504:QKH786504 QUB786504:QUD786504 RDX786504:RDZ786504 RNT786504:RNV786504 RXP786504:RXR786504 SHL786504:SHN786504 SRH786504:SRJ786504 TBD786504:TBF786504 TKZ786504:TLB786504 TUV786504:TUX786504 UER786504:UET786504 UON786504:UOP786504 UYJ786504:UYL786504 VIF786504:VIH786504 VSB786504:VSD786504 WBX786504:WBZ786504 WLT786504:WLV786504 WVP786504:WVR786504 H852040:J852040 JD852040:JF852040 SZ852040:TB852040 ACV852040:ACX852040 AMR852040:AMT852040 AWN852040:AWP852040 BGJ852040:BGL852040 BQF852040:BQH852040 CAB852040:CAD852040 CJX852040:CJZ852040 CTT852040:CTV852040 DDP852040:DDR852040 DNL852040:DNN852040 DXH852040:DXJ852040 EHD852040:EHF852040 EQZ852040:ERB852040 FAV852040:FAX852040 FKR852040:FKT852040 FUN852040:FUP852040 GEJ852040:GEL852040 GOF852040:GOH852040 GYB852040:GYD852040 HHX852040:HHZ852040 HRT852040:HRV852040 IBP852040:IBR852040 ILL852040:ILN852040 IVH852040:IVJ852040 JFD852040:JFF852040 JOZ852040:JPB852040 JYV852040:JYX852040 KIR852040:KIT852040 KSN852040:KSP852040 LCJ852040:LCL852040 LMF852040:LMH852040 LWB852040:LWD852040 MFX852040:MFZ852040 MPT852040:MPV852040 MZP852040:MZR852040 NJL852040:NJN852040 NTH852040:NTJ852040 ODD852040:ODF852040 OMZ852040:ONB852040 OWV852040:OWX852040 PGR852040:PGT852040 PQN852040:PQP852040 QAJ852040:QAL852040 QKF852040:QKH852040 QUB852040:QUD852040 RDX852040:RDZ852040 RNT852040:RNV852040 RXP852040:RXR852040 SHL852040:SHN852040 SRH852040:SRJ852040 TBD852040:TBF852040 TKZ852040:TLB852040 TUV852040:TUX852040 UER852040:UET852040 UON852040:UOP852040 UYJ852040:UYL852040 VIF852040:VIH852040 VSB852040:VSD852040 WBX852040:WBZ852040 WLT852040:WLV852040 WVP852040:WVR852040 H917576:J917576 JD917576:JF917576 SZ917576:TB917576 ACV917576:ACX917576 AMR917576:AMT917576 AWN917576:AWP917576 BGJ917576:BGL917576 BQF917576:BQH917576 CAB917576:CAD917576 CJX917576:CJZ917576 CTT917576:CTV917576 DDP917576:DDR917576 DNL917576:DNN917576 DXH917576:DXJ917576 EHD917576:EHF917576 EQZ917576:ERB917576 FAV917576:FAX917576 FKR917576:FKT917576 FUN917576:FUP917576 GEJ917576:GEL917576 GOF917576:GOH917576 GYB917576:GYD917576 HHX917576:HHZ917576 HRT917576:HRV917576 IBP917576:IBR917576 ILL917576:ILN917576 IVH917576:IVJ917576 JFD917576:JFF917576 JOZ917576:JPB917576 JYV917576:JYX917576 KIR917576:KIT917576 KSN917576:KSP917576 LCJ917576:LCL917576 LMF917576:LMH917576 LWB917576:LWD917576 MFX917576:MFZ917576 MPT917576:MPV917576 MZP917576:MZR917576 NJL917576:NJN917576 NTH917576:NTJ917576 ODD917576:ODF917576 OMZ917576:ONB917576 OWV917576:OWX917576 PGR917576:PGT917576 PQN917576:PQP917576 QAJ917576:QAL917576 QKF917576:QKH917576 QUB917576:QUD917576 RDX917576:RDZ917576 RNT917576:RNV917576 RXP917576:RXR917576 SHL917576:SHN917576 SRH917576:SRJ917576 TBD917576:TBF917576 TKZ917576:TLB917576 TUV917576:TUX917576 UER917576:UET917576 UON917576:UOP917576 UYJ917576:UYL917576 VIF917576:VIH917576 VSB917576:VSD917576 WBX917576:WBZ917576 WLT917576:WLV917576 WVP917576:WVR917576 H983112:J983112 JD983112:JF983112 SZ983112:TB983112 ACV983112:ACX983112 AMR983112:AMT983112 AWN983112:AWP983112 BGJ983112:BGL983112 BQF983112:BQH983112 CAB983112:CAD983112 CJX983112:CJZ983112 CTT983112:CTV983112 DDP983112:DDR983112 DNL983112:DNN983112 DXH983112:DXJ983112 EHD983112:EHF983112 EQZ983112:ERB983112 FAV983112:FAX983112 FKR983112:FKT983112 FUN983112:FUP983112 GEJ983112:GEL983112 GOF983112:GOH983112 GYB983112:GYD983112 HHX983112:HHZ983112 HRT983112:HRV983112 IBP983112:IBR983112 ILL983112:ILN983112 IVH983112:IVJ983112 JFD983112:JFF983112 JOZ983112:JPB983112 JYV983112:JYX983112 KIR983112:KIT983112 KSN983112:KSP983112 LCJ983112:LCL983112 LMF983112:LMH983112 LWB983112:LWD983112 MFX983112:MFZ983112 MPT983112:MPV983112 MZP983112:MZR983112 NJL983112:NJN983112 NTH983112:NTJ983112 ODD983112:ODF983112 OMZ983112:ONB983112 OWV983112:OWX983112 PGR983112:PGT983112 PQN983112:PQP983112 QAJ983112:QAL983112 QKF983112:QKH983112 QUB983112:QUD983112 RDX983112:RDZ983112 RNT983112:RNV983112 RXP983112:RXR983112 SHL983112:SHN983112 SRH983112:SRJ983112 TBD983112:TBF983112 TKZ983112:TLB983112 TUV983112:TUX983112 UER983112:UET983112 UON983112:UOP983112 UYJ983112:UYL983112 VIF983112:VIH983112 VSB983112:VSD983112 WBX983112:WBZ983112 WLT983112:WLV983112 WVP983112:WVR983112">
      <formula1>$W$29:$W$36</formula1>
    </dataValidation>
    <dataValidation type="list" allowBlank="1" showInputMessage="1" showErrorMessage="1" 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491:F65491 IY65491:JB65491 SU65491:SX65491 ACQ65491:ACT65491 AMM65491:AMP65491 AWI65491:AWL65491 BGE65491:BGH65491 BQA65491:BQD65491 BZW65491:BZZ65491 CJS65491:CJV65491 CTO65491:CTR65491 DDK65491:DDN65491 DNG65491:DNJ65491 DXC65491:DXF65491 EGY65491:EHB65491 EQU65491:EQX65491 FAQ65491:FAT65491 FKM65491:FKP65491 FUI65491:FUL65491 GEE65491:GEH65491 GOA65491:GOD65491 GXW65491:GXZ65491 HHS65491:HHV65491 HRO65491:HRR65491 IBK65491:IBN65491 ILG65491:ILJ65491 IVC65491:IVF65491 JEY65491:JFB65491 JOU65491:JOX65491 JYQ65491:JYT65491 KIM65491:KIP65491 KSI65491:KSL65491 LCE65491:LCH65491 LMA65491:LMD65491 LVW65491:LVZ65491 MFS65491:MFV65491 MPO65491:MPR65491 MZK65491:MZN65491 NJG65491:NJJ65491 NTC65491:NTF65491 OCY65491:ODB65491 OMU65491:OMX65491 OWQ65491:OWT65491 PGM65491:PGP65491 PQI65491:PQL65491 QAE65491:QAH65491 QKA65491:QKD65491 QTW65491:QTZ65491 RDS65491:RDV65491 RNO65491:RNR65491 RXK65491:RXN65491 SHG65491:SHJ65491 SRC65491:SRF65491 TAY65491:TBB65491 TKU65491:TKX65491 TUQ65491:TUT65491 UEM65491:UEP65491 UOI65491:UOL65491 UYE65491:UYH65491 VIA65491:VID65491 VRW65491:VRZ65491 WBS65491:WBV65491 WLO65491:WLR65491 WVK65491:WVN65491 C131027:F131027 IY131027:JB131027 SU131027:SX131027 ACQ131027:ACT131027 AMM131027:AMP131027 AWI131027:AWL131027 BGE131027:BGH131027 BQA131027:BQD131027 BZW131027:BZZ131027 CJS131027:CJV131027 CTO131027:CTR131027 DDK131027:DDN131027 DNG131027:DNJ131027 DXC131027:DXF131027 EGY131027:EHB131027 EQU131027:EQX131027 FAQ131027:FAT131027 FKM131027:FKP131027 FUI131027:FUL131027 GEE131027:GEH131027 GOA131027:GOD131027 GXW131027:GXZ131027 HHS131027:HHV131027 HRO131027:HRR131027 IBK131027:IBN131027 ILG131027:ILJ131027 IVC131027:IVF131027 JEY131027:JFB131027 JOU131027:JOX131027 JYQ131027:JYT131027 KIM131027:KIP131027 KSI131027:KSL131027 LCE131027:LCH131027 LMA131027:LMD131027 LVW131027:LVZ131027 MFS131027:MFV131027 MPO131027:MPR131027 MZK131027:MZN131027 NJG131027:NJJ131027 NTC131027:NTF131027 OCY131027:ODB131027 OMU131027:OMX131027 OWQ131027:OWT131027 PGM131027:PGP131027 PQI131027:PQL131027 QAE131027:QAH131027 QKA131027:QKD131027 QTW131027:QTZ131027 RDS131027:RDV131027 RNO131027:RNR131027 RXK131027:RXN131027 SHG131027:SHJ131027 SRC131027:SRF131027 TAY131027:TBB131027 TKU131027:TKX131027 TUQ131027:TUT131027 UEM131027:UEP131027 UOI131027:UOL131027 UYE131027:UYH131027 VIA131027:VID131027 VRW131027:VRZ131027 WBS131027:WBV131027 WLO131027:WLR131027 WVK131027:WVN131027 C196563:F196563 IY196563:JB196563 SU196563:SX196563 ACQ196563:ACT196563 AMM196563:AMP196563 AWI196563:AWL196563 BGE196563:BGH196563 BQA196563:BQD196563 BZW196563:BZZ196563 CJS196563:CJV196563 CTO196563:CTR196563 DDK196563:DDN196563 DNG196563:DNJ196563 DXC196563:DXF196563 EGY196563:EHB196563 EQU196563:EQX196563 FAQ196563:FAT196563 FKM196563:FKP196563 FUI196563:FUL196563 GEE196563:GEH196563 GOA196563:GOD196563 GXW196563:GXZ196563 HHS196563:HHV196563 HRO196563:HRR196563 IBK196563:IBN196563 ILG196563:ILJ196563 IVC196563:IVF196563 JEY196563:JFB196563 JOU196563:JOX196563 JYQ196563:JYT196563 KIM196563:KIP196563 KSI196563:KSL196563 LCE196563:LCH196563 LMA196563:LMD196563 LVW196563:LVZ196563 MFS196563:MFV196563 MPO196563:MPR196563 MZK196563:MZN196563 NJG196563:NJJ196563 NTC196563:NTF196563 OCY196563:ODB196563 OMU196563:OMX196563 OWQ196563:OWT196563 PGM196563:PGP196563 PQI196563:PQL196563 QAE196563:QAH196563 QKA196563:QKD196563 QTW196563:QTZ196563 RDS196563:RDV196563 RNO196563:RNR196563 RXK196563:RXN196563 SHG196563:SHJ196563 SRC196563:SRF196563 TAY196563:TBB196563 TKU196563:TKX196563 TUQ196563:TUT196563 UEM196563:UEP196563 UOI196563:UOL196563 UYE196563:UYH196563 VIA196563:VID196563 VRW196563:VRZ196563 WBS196563:WBV196563 WLO196563:WLR196563 WVK196563:WVN196563 C262099:F262099 IY262099:JB262099 SU262099:SX262099 ACQ262099:ACT262099 AMM262099:AMP262099 AWI262099:AWL262099 BGE262099:BGH262099 BQA262099:BQD262099 BZW262099:BZZ262099 CJS262099:CJV262099 CTO262099:CTR262099 DDK262099:DDN262099 DNG262099:DNJ262099 DXC262099:DXF262099 EGY262099:EHB262099 EQU262099:EQX262099 FAQ262099:FAT262099 FKM262099:FKP262099 FUI262099:FUL262099 GEE262099:GEH262099 GOA262099:GOD262099 GXW262099:GXZ262099 HHS262099:HHV262099 HRO262099:HRR262099 IBK262099:IBN262099 ILG262099:ILJ262099 IVC262099:IVF262099 JEY262099:JFB262099 JOU262099:JOX262099 JYQ262099:JYT262099 KIM262099:KIP262099 KSI262099:KSL262099 LCE262099:LCH262099 LMA262099:LMD262099 LVW262099:LVZ262099 MFS262099:MFV262099 MPO262099:MPR262099 MZK262099:MZN262099 NJG262099:NJJ262099 NTC262099:NTF262099 OCY262099:ODB262099 OMU262099:OMX262099 OWQ262099:OWT262099 PGM262099:PGP262099 PQI262099:PQL262099 QAE262099:QAH262099 QKA262099:QKD262099 QTW262099:QTZ262099 RDS262099:RDV262099 RNO262099:RNR262099 RXK262099:RXN262099 SHG262099:SHJ262099 SRC262099:SRF262099 TAY262099:TBB262099 TKU262099:TKX262099 TUQ262099:TUT262099 UEM262099:UEP262099 UOI262099:UOL262099 UYE262099:UYH262099 VIA262099:VID262099 VRW262099:VRZ262099 WBS262099:WBV262099 WLO262099:WLR262099 WVK262099:WVN262099 C327635:F327635 IY327635:JB327635 SU327635:SX327635 ACQ327635:ACT327635 AMM327635:AMP327635 AWI327635:AWL327635 BGE327635:BGH327635 BQA327635:BQD327635 BZW327635:BZZ327635 CJS327635:CJV327635 CTO327635:CTR327635 DDK327635:DDN327635 DNG327635:DNJ327635 DXC327635:DXF327635 EGY327635:EHB327635 EQU327635:EQX327635 FAQ327635:FAT327635 FKM327635:FKP327635 FUI327635:FUL327635 GEE327635:GEH327635 GOA327635:GOD327635 GXW327635:GXZ327635 HHS327635:HHV327635 HRO327635:HRR327635 IBK327635:IBN327635 ILG327635:ILJ327635 IVC327635:IVF327635 JEY327635:JFB327635 JOU327635:JOX327635 JYQ327635:JYT327635 KIM327635:KIP327635 KSI327635:KSL327635 LCE327635:LCH327635 LMA327635:LMD327635 LVW327635:LVZ327635 MFS327635:MFV327635 MPO327635:MPR327635 MZK327635:MZN327635 NJG327635:NJJ327635 NTC327635:NTF327635 OCY327635:ODB327635 OMU327635:OMX327635 OWQ327635:OWT327635 PGM327635:PGP327635 PQI327635:PQL327635 QAE327635:QAH327635 QKA327635:QKD327635 QTW327635:QTZ327635 RDS327635:RDV327635 RNO327635:RNR327635 RXK327635:RXN327635 SHG327635:SHJ327635 SRC327635:SRF327635 TAY327635:TBB327635 TKU327635:TKX327635 TUQ327635:TUT327635 UEM327635:UEP327635 UOI327635:UOL327635 UYE327635:UYH327635 VIA327635:VID327635 VRW327635:VRZ327635 WBS327635:WBV327635 WLO327635:WLR327635 WVK327635:WVN327635 C393171:F393171 IY393171:JB393171 SU393171:SX393171 ACQ393171:ACT393171 AMM393171:AMP393171 AWI393171:AWL393171 BGE393171:BGH393171 BQA393171:BQD393171 BZW393171:BZZ393171 CJS393171:CJV393171 CTO393171:CTR393171 DDK393171:DDN393171 DNG393171:DNJ393171 DXC393171:DXF393171 EGY393171:EHB393171 EQU393171:EQX393171 FAQ393171:FAT393171 FKM393171:FKP393171 FUI393171:FUL393171 GEE393171:GEH393171 GOA393171:GOD393171 GXW393171:GXZ393171 HHS393171:HHV393171 HRO393171:HRR393171 IBK393171:IBN393171 ILG393171:ILJ393171 IVC393171:IVF393171 JEY393171:JFB393171 JOU393171:JOX393171 JYQ393171:JYT393171 KIM393171:KIP393171 KSI393171:KSL393171 LCE393171:LCH393171 LMA393171:LMD393171 LVW393171:LVZ393171 MFS393171:MFV393171 MPO393171:MPR393171 MZK393171:MZN393171 NJG393171:NJJ393171 NTC393171:NTF393171 OCY393171:ODB393171 OMU393171:OMX393171 OWQ393171:OWT393171 PGM393171:PGP393171 PQI393171:PQL393171 QAE393171:QAH393171 QKA393171:QKD393171 QTW393171:QTZ393171 RDS393171:RDV393171 RNO393171:RNR393171 RXK393171:RXN393171 SHG393171:SHJ393171 SRC393171:SRF393171 TAY393171:TBB393171 TKU393171:TKX393171 TUQ393171:TUT393171 UEM393171:UEP393171 UOI393171:UOL393171 UYE393171:UYH393171 VIA393171:VID393171 VRW393171:VRZ393171 WBS393171:WBV393171 WLO393171:WLR393171 WVK393171:WVN393171 C458707:F458707 IY458707:JB458707 SU458707:SX458707 ACQ458707:ACT458707 AMM458707:AMP458707 AWI458707:AWL458707 BGE458707:BGH458707 BQA458707:BQD458707 BZW458707:BZZ458707 CJS458707:CJV458707 CTO458707:CTR458707 DDK458707:DDN458707 DNG458707:DNJ458707 DXC458707:DXF458707 EGY458707:EHB458707 EQU458707:EQX458707 FAQ458707:FAT458707 FKM458707:FKP458707 FUI458707:FUL458707 GEE458707:GEH458707 GOA458707:GOD458707 GXW458707:GXZ458707 HHS458707:HHV458707 HRO458707:HRR458707 IBK458707:IBN458707 ILG458707:ILJ458707 IVC458707:IVF458707 JEY458707:JFB458707 JOU458707:JOX458707 JYQ458707:JYT458707 KIM458707:KIP458707 KSI458707:KSL458707 LCE458707:LCH458707 LMA458707:LMD458707 LVW458707:LVZ458707 MFS458707:MFV458707 MPO458707:MPR458707 MZK458707:MZN458707 NJG458707:NJJ458707 NTC458707:NTF458707 OCY458707:ODB458707 OMU458707:OMX458707 OWQ458707:OWT458707 PGM458707:PGP458707 PQI458707:PQL458707 QAE458707:QAH458707 QKA458707:QKD458707 QTW458707:QTZ458707 RDS458707:RDV458707 RNO458707:RNR458707 RXK458707:RXN458707 SHG458707:SHJ458707 SRC458707:SRF458707 TAY458707:TBB458707 TKU458707:TKX458707 TUQ458707:TUT458707 UEM458707:UEP458707 UOI458707:UOL458707 UYE458707:UYH458707 VIA458707:VID458707 VRW458707:VRZ458707 WBS458707:WBV458707 WLO458707:WLR458707 WVK458707:WVN458707 C524243:F524243 IY524243:JB524243 SU524243:SX524243 ACQ524243:ACT524243 AMM524243:AMP524243 AWI524243:AWL524243 BGE524243:BGH524243 BQA524243:BQD524243 BZW524243:BZZ524243 CJS524243:CJV524243 CTO524243:CTR524243 DDK524243:DDN524243 DNG524243:DNJ524243 DXC524243:DXF524243 EGY524243:EHB524243 EQU524243:EQX524243 FAQ524243:FAT524243 FKM524243:FKP524243 FUI524243:FUL524243 GEE524243:GEH524243 GOA524243:GOD524243 GXW524243:GXZ524243 HHS524243:HHV524243 HRO524243:HRR524243 IBK524243:IBN524243 ILG524243:ILJ524243 IVC524243:IVF524243 JEY524243:JFB524243 JOU524243:JOX524243 JYQ524243:JYT524243 KIM524243:KIP524243 KSI524243:KSL524243 LCE524243:LCH524243 LMA524243:LMD524243 LVW524243:LVZ524243 MFS524243:MFV524243 MPO524243:MPR524243 MZK524243:MZN524243 NJG524243:NJJ524243 NTC524243:NTF524243 OCY524243:ODB524243 OMU524243:OMX524243 OWQ524243:OWT524243 PGM524243:PGP524243 PQI524243:PQL524243 QAE524243:QAH524243 QKA524243:QKD524243 QTW524243:QTZ524243 RDS524243:RDV524243 RNO524243:RNR524243 RXK524243:RXN524243 SHG524243:SHJ524243 SRC524243:SRF524243 TAY524243:TBB524243 TKU524243:TKX524243 TUQ524243:TUT524243 UEM524243:UEP524243 UOI524243:UOL524243 UYE524243:UYH524243 VIA524243:VID524243 VRW524243:VRZ524243 WBS524243:WBV524243 WLO524243:WLR524243 WVK524243:WVN524243 C589779:F589779 IY589779:JB589779 SU589779:SX589779 ACQ589779:ACT589779 AMM589779:AMP589779 AWI589779:AWL589779 BGE589779:BGH589779 BQA589779:BQD589779 BZW589779:BZZ589779 CJS589779:CJV589779 CTO589779:CTR589779 DDK589779:DDN589779 DNG589779:DNJ589779 DXC589779:DXF589779 EGY589779:EHB589779 EQU589779:EQX589779 FAQ589779:FAT589779 FKM589779:FKP589779 FUI589779:FUL589779 GEE589779:GEH589779 GOA589779:GOD589779 GXW589779:GXZ589779 HHS589779:HHV589779 HRO589779:HRR589779 IBK589779:IBN589779 ILG589779:ILJ589779 IVC589779:IVF589779 JEY589779:JFB589779 JOU589779:JOX589779 JYQ589779:JYT589779 KIM589779:KIP589779 KSI589779:KSL589779 LCE589779:LCH589779 LMA589779:LMD589779 LVW589779:LVZ589779 MFS589779:MFV589779 MPO589779:MPR589779 MZK589779:MZN589779 NJG589779:NJJ589779 NTC589779:NTF589779 OCY589779:ODB589779 OMU589779:OMX589779 OWQ589779:OWT589779 PGM589779:PGP589779 PQI589779:PQL589779 QAE589779:QAH589779 QKA589779:QKD589779 QTW589779:QTZ589779 RDS589779:RDV589779 RNO589779:RNR589779 RXK589779:RXN589779 SHG589779:SHJ589779 SRC589779:SRF589779 TAY589779:TBB589779 TKU589779:TKX589779 TUQ589779:TUT589779 UEM589779:UEP589779 UOI589779:UOL589779 UYE589779:UYH589779 VIA589779:VID589779 VRW589779:VRZ589779 WBS589779:WBV589779 WLO589779:WLR589779 WVK589779:WVN589779 C655315:F655315 IY655315:JB655315 SU655315:SX655315 ACQ655315:ACT655315 AMM655315:AMP655315 AWI655315:AWL655315 BGE655315:BGH655315 BQA655315:BQD655315 BZW655315:BZZ655315 CJS655315:CJV655315 CTO655315:CTR655315 DDK655315:DDN655315 DNG655315:DNJ655315 DXC655315:DXF655315 EGY655315:EHB655315 EQU655315:EQX655315 FAQ655315:FAT655315 FKM655315:FKP655315 FUI655315:FUL655315 GEE655315:GEH655315 GOA655315:GOD655315 GXW655315:GXZ655315 HHS655315:HHV655315 HRO655315:HRR655315 IBK655315:IBN655315 ILG655315:ILJ655315 IVC655315:IVF655315 JEY655315:JFB655315 JOU655315:JOX655315 JYQ655315:JYT655315 KIM655315:KIP655315 KSI655315:KSL655315 LCE655315:LCH655315 LMA655315:LMD655315 LVW655315:LVZ655315 MFS655315:MFV655315 MPO655315:MPR655315 MZK655315:MZN655315 NJG655315:NJJ655315 NTC655315:NTF655315 OCY655315:ODB655315 OMU655315:OMX655315 OWQ655315:OWT655315 PGM655315:PGP655315 PQI655315:PQL655315 QAE655315:QAH655315 QKA655315:QKD655315 QTW655315:QTZ655315 RDS655315:RDV655315 RNO655315:RNR655315 RXK655315:RXN655315 SHG655315:SHJ655315 SRC655315:SRF655315 TAY655315:TBB655315 TKU655315:TKX655315 TUQ655315:TUT655315 UEM655315:UEP655315 UOI655315:UOL655315 UYE655315:UYH655315 VIA655315:VID655315 VRW655315:VRZ655315 WBS655315:WBV655315 WLO655315:WLR655315 WVK655315:WVN655315 C720851:F720851 IY720851:JB720851 SU720851:SX720851 ACQ720851:ACT720851 AMM720851:AMP720851 AWI720851:AWL720851 BGE720851:BGH720851 BQA720851:BQD720851 BZW720851:BZZ720851 CJS720851:CJV720851 CTO720851:CTR720851 DDK720851:DDN720851 DNG720851:DNJ720851 DXC720851:DXF720851 EGY720851:EHB720851 EQU720851:EQX720851 FAQ720851:FAT720851 FKM720851:FKP720851 FUI720851:FUL720851 GEE720851:GEH720851 GOA720851:GOD720851 GXW720851:GXZ720851 HHS720851:HHV720851 HRO720851:HRR720851 IBK720851:IBN720851 ILG720851:ILJ720851 IVC720851:IVF720851 JEY720851:JFB720851 JOU720851:JOX720851 JYQ720851:JYT720851 KIM720851:KIP720851 KSI720851:KSL720851 LCE720851:LCH720851 LMA720851:LMD720851 LVW720851:LVZ720851 MFS720851:MFV720851 MPO720851:MPR720851 MZK720851:MZN720851 NJG720851:NJJ720851 NTC720851:NTF720851 OCY720851:ODB720851 OMU720851:OMX720851 OWQ720851:OWT720851 PGM720851:PGP720851 PQI720851:PQL720851 QAE720851:QAH720851 QKA720851:QKD720851 QTW720851:QTZ720851 RDS720851:RDV720851 RNO720851:RNR720851 RXK720851:RXN720851 SHG720851:SHJ720851 SRC720851:SRF720851 TAY720851:TBB720851 TKU720851:TKX720851 TUQ720851:TUT720851 UEM720851:UEP720851 UOI720851:UOL720851 UYE720851:UYH720851 VIA720851:VID720851 VRW720851:VRZ720851 WBS720851:WBV720851 WLO720851:WLR720851 WVK720851:WVN720851 C786387:F786387 IY786387:JB786387 SU786387:SX786387 ACQ786387:ACT786387 AMM786387:AMP786387 AWI786387:AWL786387 BGE786387:BGH786387 BQA786387:BQD786387 BZW786387:BZZ786387 CJS786387:CJV786387 CTO786387:CTR786387 DDK786387:DDN786387 DNG786387:DNJ786387 DXC786387:DXF786387 EGY786387:EHB786387 EQU786387:EQX786387 FAQ786387:FAT786387 FKM786387:FKP786387 FUI786387:FUL786387 GEE786387:GEH786387 GOA786387:GOD786387 GXW786387:GXZ786387 HHS786387:HHV786387 HRO786387:HRR786387 IBK786387:IBN786387 ILG786387:ILJ786387 IVC786387:IVF786387 JEY786387:JFB786387 JOU786387:JOX786387 JYQ786387:JYT786387 KIM786387:KIP786387 KSI786387:KSL786387 LCE786387:LCH786387 LMA786387:LMD786387 LVW786387:LVZ786387 MFS786387:MFV786387 MPO786387:MPR786387 MZK786387:MZN786387 NJG786387:NJJ786387 NTC786387:NTF786387 OCY786387:ODB786387 OMU786387:OMX786387 OWQ786387:OWT786387 PGM786387:PGP786387 PQI786387:PQL786387 QAE786387:QAH786387 QKA786387:QKD786387 QTW786387:QTZ786387 RDS786387:RDV786387 RNO786387:RNR786387 RXK786387:RXN786387 SHG786387:SHJ786387 SRC786387:SRF786387 TAY786387:TBB786387 TKU786387:TKX786387 TUQ786387:TUT786387 UEM786387:UEP786387 UOI786387:UOL786387 UYE786387:UYH786387 VIA786387:VID786387 VRW786387:VRZ786387 WBS786387:WBV786387 WLO786387:WLR786387 WVK786387:WVN786387 C851923:F851923 IY851923:JB851923 SU851923:SX851923 ACQ851923:ACT851923 AMM851923:AMP851923 AWI851923:AWL851923 BGE851923:BGH851923 BQA851923:BQD851923 BZW851923:BZZ851923 CJS851923:CJV851923 CTO851923:CTR851923 DDK851923:DDN851923 DNG851923:DNJ851923 DXC851923:DXF851923 EGY851923:EHB851923 EQU851923:EQX851923 FAQ851923:FAT851923 FKM851923:FKP851923 FUI851923:FUL851923 GEE851923:GEH851923 GOA851923:GOD851923 GXW851923:GXZ851923 HHS851923:HHV851923 HRO851923:HRR851923 IBK851923:IBN851923 ILG851923:ILJ851923 IVC851923:IVF851923 JEY851923:JFB851923 JOU851923:JOX851923 JYQ851923:JYT851923 KIM851923:KIP851923 KSI851923:KSL851923 LCE851923:LCH851923 LMA851923:LMD851923 LVW851923:LVZ851923 MFS851923:MFV851923 MPO851923:MPR851923 MZK851923:MZN851923 NJG851923:NJJ851923 NTC851923:NTF851923 OCY851923:ODB851923 OMU851923:OMX851923 OWQ851923:OWT851923 PGM851923:PGP851923 PQI851923:PQL851923 QAE851923:QAH851923 QKA851923:QKD851923 QTW851923:QTZ851923 RDS851923:RDV851923 RNO851923:RNR851923 RXK851923:RXN851923 SHG851923:SHJ851923 SRC851923:SRF851923 TAY851923:TBB851923 TKU851923:TKX851923 TUQ851923:TUT851923 UEM851923:UEP851923 UOI851923:UOL851923 UYE851923:UYH851923 VIA851923:VID851923 VRW851923:VRZ851923 WBS851923:WBV851923 WLO851923:WLR851923 WVK851923:WVN851923 C917459:F917459 IY917459:JB917459 SU917459:SX917459 ACQ917459:ACT917459 AMM917459:AMP917459 AWI917459:AWL917459 BGE917459:BGH917459 BQA917459:BQD917459 BZW917459:BZZ917459 CJS917459:CJV917459 CTO917459:CTR917459 DDK917459:DDN917459 DNG917459:DNJ917459 DXC917459:DXF917459 EGY917459:EHB917459 EQU917459:EQX917459 FAQ917459:FAT917459 FKM917459:FKP917459 FUI917459:FUL917459 GEE917459:GEH917459 GOA917459:GOD917459 GXW917459:GXZ917459 HHS917459:HHV917459 HRO917459:HRR917459 IBK917459:IBN917459 ILG917459:ILJ917459 IVC917459:IVF917459 JEY917459:JFB917459 JOU917459:JOX917459 JYQ917459:JYT917459 KIM917459:KIP917459 KSI917459:KSL917459 LCE917459:LCH917459 LMA917459:LMD917459 LVW917459:LVZ917459 MFS917459:MFV917459 MPO917459:MPR917459 MZK917459:MZN917459 NJG917459:NJJ917459 NTC917459:NTF917459 OCY917459:ODB917459 OMU917459:OMX917459 OWQ917459:OWT917459 PGM917459:PGP917459 PQI917459:PQL917459 QAE917459:QAH917459 QKA917459:QKD917459 QTW917459:QTZ917459 RDS917459:RDV917459 RNO917459:RNR917459 RXK917459:RXN917459 SHG917459:SHJ917459 SRC917459:SRF917459 TAY917459:TBB917459 TKU917459:TKX917459 TUQ917459:TUT917459 UEM917459:UEP917459 UOI917459:UOL917459 UYE917459:UYH917459 VIA917459:VID917459 VRW917459:VRZ917459 WBS917459:WBV917459 WLO917459:WLR917459 WVK917459:WVN917459 C982995:F982995 IY982995:JB982995 SU982995:SX982995 ACQ982995:ACT982995 AMM982995:AMP982995 AWI982995:AWL982995 BGE982995:BGH982995 BQA982995:BQD982995 BZW982995:BZZ982995 CJS982995:CJV982995 CTO982995:CTR982995 DDK982995:DDN982995 DNG982995:DNJ982995 DXC982995:DXF982995 EGY982995:EHB982995 EQU982995:EQX982995 FAQ982995:FAT982995 FKM982995:FKP982995 FUI982995:FUL982995 GEE982995:GEH982995 GOA982995:GOD982995 GXW982995:GXZ982995 HHS982995:HHV982995 HRO982995:HRR982995 IBK982995:IBN982995 ILG982995:ILJ982995 IVC982995:IVF982995 JEY982995:JFB982995 JOU982995:JOX982995 JYQ982995:JYT982995 KIM982995:KIP982995 KSI982995:KSL982995 LCE982995:LCH982995 LMA982995:LMD982995 LVW982995:LVZ982995 MFS982995:MFV982995 MPO982995:MPR982995 MZK982995:MZN982995 NJG982995:NJJ982995 NTC982995:NTF982995 OCY982995:ODB982995 OMU982995:OMX982995 OWQ982995:OWT982995 PGM982995:PGP982995 PQI982995:PQL982995 QAE982995:QAH982995 QKA982995:QKD982995 QTW982995:QTZ982995 RDS982995:RDV982995 RNO982995:RNR982995 RXK982995:RXN982995 SHG982995:SHJ982995 SRC982995:SRF982995 TAY982995:TBB982995 TKU982995:TKX982995 TUQ982995:TUT982995 UEM982995:UEP982995 UOI982995:UOL982995 UYE982995:UYH982995 VIA982995:VID982995 VRW982995:VRZ982995 WBS982995:WBV982995 WLO982995:WLR982995 WVK982995:WVN982995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493:F65493 IY65493:JB65493 SU65493:SX65493 ACQ65493:ACT65493 AMM65493:AMP65493 AWI65493:AWL65493 BGE65493:BGH65493 BQA65493:BQD65493 BZW65493:BZZ65493 CJS65493:CJV65493 CTO65493:CTR65493 DDK65493:DDN65493 DNG65493:DNJ65493 DXC65493:DXF65493 EGY65493:EHB65493 EQU65493:EQX65493 FAQ65493:FAT65493 FKM65493:FKP65493 FUI65493:FUL65493 GEE65493:GEH65493 GOA65493:GOD65493 GXW65493:GXZ65493 HHS65493:HHV65493 HRO65493:HRR65493 IBK65493:IBN65493 ILG65493:ILJ65493 IVC65493:IVF65493 JEY65493:JFB65493 JOU65493:JOX65493 JYQ65493:JYT65493 KIM65493:KIP65493 KSI65493:KSL65493 LCE65493:LCH65493 LMA65493:LMD65493 LVW65493:LVZ65493 MFS65493:MFV65493 MPO65493:MPR65493 MZK65493:MZN65493 NJG65493:NJJ65493 NTC65493:NTF65493 OCY65493:ODB65493 OMU65493:OMX65493 OWQ65493:OWT65493 PGM65493:PGP65493 PQI65493:PQL65493 QAE65493:QAH65493 QKA65493:QKD65493 QTW65493:QTZ65493 RDS65493:RDV65493 RNO65493:RNR65493 RXK65493:RXN65493 SHG65493:SHJ65493 SRC65493:SRF65493 TAY65493:TBB65493 TKU65493:TKX65493 TUQ65493:TUT65493 UEM65493:UEP65493 UOI65493:UOL65493 UYE65493:UYH65493 VIA65493:VID65493 VRW65493:VRZ65493 WBS65493:WBV65493 WLO65493:WLR65493 WVK65493:WVN65493 C131029:F131029 IY131029:JB131029 SU131029:SX131029 ACQ131029:ACT131029 AMM131029:AMP131029 AWI131029:AWL131029 BGE131029:BGH131029 BQA131029:BQD131029 BZW131029:BZZ131029 CJS131029:CJV131029 CTO131029:CTR131029 DDK131029:DDN131029 DNG131029:DNJ131029 DXC131029:DXF131029 EGY131029:EHB131029 EQU131029:EQX131029 FAQ131029:FAT131029 FKM131029:FKP131029 FUI131029:FUL131029 GEE131029:GEH131029 GOA131029:GOD131029 GXW131029:GXZ131029 HHS131029:HHV131029 HRO131029:HRR131029 IBK131029:IBN131029 ILG131029:ILJ131029 IVC131029:IVF131029 JEY131029:JFB131029 JOU131029:JOX131029 JYQ131029:JYT131029 KIM131029:KIP131029 KSI131029:KSL131029 LCE131029:LCH131029 LMA131029:LMD131029 LVW131029:LVZ131029 MFS131029:MFV131029 MPO131029:MPR131029 MZK131029:MZN131029 NJG131029:NJJ131029 NTC131029:NTF131029 OCY131029:ODB131029 OMU131029:OMX131029 OWQ131029:OWT131029 PGM131029:PGP131029 PQI131029:PQL131029 QAE131029:QAH131029 QKA131029:QKD131029 QTW131029:QTZ131029 RDS131029:RDV131029 RNO131029:RNR131029 RXK131029:RXN131029 SHG131029:SHJ131029 SRC131029:SRF131029 TAY131029:TBB131029 TKU131029:TKX131029 TUQ131029:TUT131029 UEM131029:UEP131029 UOI131029:UOL131029 UYE131029:UYH131029 VIA131029:VID131029 VRW131029:VRZ131029 WBS131029:WBV131029 WLO131029:WLR131029 WVK131029:WVN131029 C196565:F196565 IY196565:JB196565 SU196565:SX196565 ACQ196565:ACT196565 AMM196565:AMP196565 AWI196565:AWL196565 BGE196565:BGH196565 BQA196565:BQD196565 BZW196565:BZZ196565 CJS196565:CJV196565 CTO196565:CTR196565 DDK196565:DDN196565 DNG196565:DNJ196565 DXC196565:DXF196565 EGY196565:EHB196565 EQU196565:EQX196565 FAQ196565:FAT196565 FKM196565:FKP196565 FUI196565:FUL196565 GEE196565:GEH196565 GOA196565:GOD196565 GXW196565:GXZ196565 HHS196565:HHV196565 HRO196565:HRR196565 IBK196565:IBN196565 ILG196565:ILJ196565 IVC196565:IVF196565 JEY196565:JFB196565 JOU196565:JOX196565 JYQ196565:JYT196565 KIM196565:KIP196565 KSI196565:KSL196565 LCE196565:LCH196565 LMA196565:LMD196565 LVW196565:LVZ196565 MFS196565:MFV196565 MPO196565:MPR196565 MZK196565:MZN196565 NJG196565:NJJ196565 NTC196565:NTF196565 OCY196565:ODB196565 OMU196565:OMX196565 OWQ196565:OWT196565 PGM196565:PGP196565 PQI196565:PQL196565 QAE196565:QAH196565 QKA196565:QKD196565 QTW196565:QTZ196565 RDS196565:RDV196565 RNO196565:RNR196565 RXK196565:RXN196565 SHG196565:SHJ196565 SRC196565:SRF196565 TAY196565:TBB196565 TKU196565:TKX196565 TUQ196565:TUT196565 UEM196565:UEP196565 UOI196565:UOL196565 UYE196565:UYH196565 VIA196565:VID196565 VRW196565:VRZ196565 WBS196565:WBV196565 WLO196565:WLR196565 WVK196565:WVN196565 C262101:F262101 IY262101:JB262101 SU262101:SX262101 ACQ262101:ACT262101 AMM262101:AMP262101 AWI262101:AWL262101 BGE262101:BGH262101 BQA262101:BQD262101 BZW262101:BZZ262101 CJS262101:CJV262101 CTO262101:CTR262101 DDK262101:DDN262101 DNG262101:DNJ262101 DXC262101:DXF262101 EGY262101:EHB262101 EQU262101:EQX262101 FAQ262101:FAT262101 FKM262101:FKP262101 FUI262101:FUL262101 GEE262101:GEH262101 GOA262101:GOD262101 GXW262101:GXZ262101 HHS262101:HHV262101 HRO262101:HRR262101 IBK262101:IBN262101 ILG262101:ILJ262101 IVC262101:IVF262101 JEY262101:JFB262101 JOU262101:JOX262101 JYQ262101:JYT262101 KIM262101:KIP262101 KSI262101:KSL262101 LCE262101:LCH262101 LMA262101:LMD262101 LVW262101:LVZ262101 MFS262101:MFV262101 MPO262101:MPR262101 MZK262101:MZN262101 NJG262101:NJJ262101 NTC262101:NTF262101 OCY262101:ODB262101 OMU262101:OMX262101 OWQ262101:OWT262101 PGM262101:PGP262101 PQI262101:PQL262101 QAE262101:QAH262101 QKA262101:QKD262101 QTW262101:QTZ262101 RDS262101:RDV262101 RNO262101:RNR262101 RXK262101:RXN262101 SHG262101:SHJ262101 SRC262101:SRF262101 TAY262101:TBB262101 TKU262101:TKX262101 TUQ262101:TUT262101 UEM262101:UEP262101 UOI262101:UOL262101 UYE262101:UYH262101 VIA262101:VID262101 VRW262101:VRZ262101 WBS262101:WBV262101 WLO262101:WLR262101 WVK262101:WVN262101 C327637:F327637 IY327637:JB327637 SU327637:SX327637 ACQ327637:ACT327637 AMM327637:AMP327637 AWI327637:AWL327637 BGE327637:BGH327637 BQA327637:BQD327637 BZW327637:BZZ327637 CJS327637:CJV327637 CTO327637:CTR327637 DDK327637:DDN327637 DNG327637:DNJ327637 DXC327637:DXF327637 EGY327637:EHB327637 EQU327637:EQX327637 FAQ327637:FAT327637 FKM327637:FKP327637 FUI327637:FUL327637 GEE327637:GEH327637 GOA327637:GOD327637 GXW327637:GXZ327637 HHS327637:HHV327637 HRO327637:HRR327637 IBK327637:IBN327637 ILG327637:ILJ327637 IVC327637:IVF327637 JEY327637:JFB327637 JOU327637:JOX327637 JYQ327637:JYT327637 KIM327637:KIP327637 KSI327637:KSL327637 LCE327637:LCH327637 LMA327637:LMD327637 LVW327637:LVZ327637 MFS327637:MFV327637 MPO327637:MPR327637 MZK327637:MZN327637 NJG327637:NJJ327637 NTC327637:NTF327637 OCY327637:ODB327637 OMU327637:OMX327637 OWQ327637:OWT327637 PGM327637:PGP327637 PQI327637:PQL327637 QAE327637:QAH327637 QKA327637:QKD327637 QTW327637:QTZ327637 RDS327637:RDV327637 RNO327637:RNR327637 RXK327637:RXN327637 SHG327637:SHJ327637 SRC327637:SRF327637 TAY327637:TBB327637 TKU327637:TKX327637 TUQ327637:TUT327637 UEM327637:UEP327637 UOI327637:UOL327637 UYE327637:UYH327637 VIA327637:VID327637 VRW327637:VRZ327637 WBS327637:WBV327637 WLO327637:WLR327637 WVK327637:WVN327637 C393173:F393173 IY393173:JB393173 SU393173:SX393173 ACQ393173:ACT393173 AMM393173:AMP393173 AWI393173:AWL393173 BGE393173:BGH393173 BQA393173:BQD393173 BZW393173:BZZ393173 CJS393173:CJV393173 CTO393173:CTR393173 DDK393173:DDN393173 DNG393173:DNJ393173 DXC393173:DXF393173 EGY393173:EHB393173 EQU393173:EQX393173 FAQ393173:FAT393173 FKM393173:FKP393173 FUI393173:FUL393173 GEE393173:GEH393173 GOA393173:GOD393173 GXW393173:GXZ393173 HHS393173:HHV393173 HRO393173:HRR393173 IBK393173:IBN393173 ILG393173:ILJ393173 IVC393173:IVF393173 JEY393173:JFB393173 JOU393173:JOX393173 JYQ393173:JYT393173 KIM393173:KIP393173 KSI393173:KSL393173 LCE393173:LCH393173 LMA393173:LMD393173 LVW393173:LVZ393173 MFS393173:MFV393173 MPO393173:MPR393173 MZK393173:MZN393173 NJG393173:NJJ393173 NTC393173:NTF393173 OCY393173:ODB393173 OMU393173:OMX393173 OWQ393173:OWT393173 PGM393173:PGP393173 PQI393173:PQL393173 QAE393173:QAH393173 QKA393173:QKD393173 QTW393173:QTZ393173 RDS393173:RDV393173 RNO393173:RNR393173 RXK393173:RXN393173 SHG393173:SHJ393173 SRC393173:SRF393173 TAY393173:TBB393173 TKU393173:TKX393173 TUQ393173:TUT393173 UEM393173:UEP393173 UOI393173:UOL393173 UYE393173:UYH393173 VIA393173:VID393173 VRW393173:VRZ393173 WBS393173:WBV393173 WLO393173:WLR393173 WVK393173:WVN393173 C458709:F458709 IY458709:JB458709 SU458709:SX458709 ACQ458709:ACT458709 AMM458709:AMP458709 AWI458709:AWL458709 BGE458709:BGH458709 BQA458709:BQD458709 BZW458709:BZZ458709 CJS458709:CJV458709 CTO458709:CTR458709 DDK458709:DDN458709 DNG458709:DNJ458709 DXC458709:DXF458709 EGY458709:EHB458709 EQU458709:EQX458709 FAQ458709:FAT458709 FKM458709:FKP458709 FUI458709:FUL458709 GEE458709:GEH458709 GOA458709:GOD458709 GXW458709:GXZ458709 HHS458709:HHV458709 HRO458709:HRR458709 IBK458709:IBN458709 ILG458709:ILJ458709 IVC458709:IVF458709 JEY458709:JFB458709 JOU458709:JOX458709 JYQ458709:JYT458709 KIM458709:KIP458709 KSI458709:KSL458709 LCE458709:LCH458709 LMA458709:LMD458709 LVW458709:LVZ458709 MFS458709:MFV458709 MPO458709:MPR458709 MZK458709:MZN458709 NJG458709:NJJ458709 NTC458709:NTF458709 OCY458709:ODB458709 OMU458709:OMX458709 OWQ458709:OWT458709 PGM458709:PGP458709 PQI458709:PQL458709 QAE458709:QAH458709 QKA458709:QKD458709 QTW458709:QTZ458709 RDS458709:RDV458709 RNO458709:RNR458709 RXK458709:RXN458709 SHG458709:SHJ458709 SRC458709:SRF458709 TAY458709:TBB458709 TKU458709:TKX458709 TUQ458709:TUT458709 UEM458709:UEP458709 UOI458709:UOL458709 UYE458709:UYH458709 VIA458709:VID458709 VRW458709:VRZ458709 WBS458709:WBV458709 WLO458709:WLR458709 WVK458709:WVN458709 C524245:F524245 IY524245:JB524245 SU524245:SX524245 ACQ524245:ACT524245 AMM524245:AMP524245 AWI524245:AWL524245 BGE524245:BGH524245 BQA524245:BQD524245 BZW524245:BZZ524245 CJS524245:CJV524245 CTO524245:CTR524245 DDK524245:DDN524245 DNG524245:DNJ524245 DXC524245:DXF524245 EGY524245:EHB524245 EQU524245:EQX524245 FAQ524245:FAT524245 FKM524245:FKP524245 FUI524245:FUL524245 GEE524245:GEH524245 GOA524245:GOD524245 GXW524245:GXZ524245 HHS524245:HHV524245 HRO524245:HRR524245 IBK524245:IBN524245 ILG524245:ILJ524245 IVC524245:IVF524245 JEY524245:JFB524245 JOU524245:JOX524245 JYQ524245:JYT524245 KIM524245:KIP524245 KSI524245:KSL524245 LCE524245:LCH524245 LMA524245:LMD524245 LVW524245:LVZ524245 MFS524245:MFV524245 MPO524245:MPR524245 MZK524245:MZN524245 NJG524245:NJJ524245 NTC524245:NTF524245 OCY524245:ODB524245 OMU524245:OMX524245 OWQ524245:OWT524245 PGM524245:PGP524245 PQI524245:PQL524245 QAE524245:QAH524245 QKA524245:QKD524245 QTW524245:QTZ524245 RDS524245:RDV524245 RNO524245:RNR524245 RXK524245:RXN524245 SHG524245:SHJ524245 SRC524245:SRF524245 TAY524245:TBB524245 TKU524245:TKX524245 TUQ524245:TUT524245 UEM524245:UEP524245 UOI524245:UOL524245 UYE524245:UYH524245 VIA524245:VID524245 VRW524245:VRZ524245 WBS524245:WBV524245 WLO524245:WLR524245 WVK524245:WVN524245 C589781:F589781 IY589781:JB589781 SU589781:SX589781 ACQ589781:ACT589781 AMM589781:AMP589781 AWI589781:AWL589781 BGE589781:BGH589781 BQA589781:BQD589781 BZW589781:BZZ589781 CJS589781:CJV589781 CTO589781:CTR589781 DDK589781:DDN589781 DNG589781:DNJ589781 DXC589781:DXF589781 EGY589781:EHB589781 EQU589781:EQX589781 FAQ589781:FAT589781 FKM589781:FKP589781 FUI589781:FUL589781 GEE589781:GEH589781 GOA589781:GOD589781 GXW589781:GXZ589781 HHS589781:HHV589781 HRO589781:HRR589781 IBK589781:IBN589781 ILG589781:ILJ589781 IVC589781:IVF589781 JEY589781:JFB589781 JOU589781:JOX589781 JYQ589781:JYT589781 KIM589781:KIP589781 KSI589781:KSL589781 LCE589781:LCH589781 LMA589781:LMD589781 LVW589781:LVZ589781 MFS589781:MFV589781 MPO589781:MPR589781 MZK589781:MZN589781 NJG589781:NJJ589781 NTC589781:NTF589781 OCY589781:ODB589781 OMU589781:OMX589781 OWQ589781:OWT589781 PGM589781:PGP589781 PQI589781:PQL589781 QAE589781:QAH589781 QKA589781:QKD589781 QTW589781:QTZ589781 RDS589781:RDV589781 RNO589781:RNR589781 RXK589781:RXN589781 SHG589781:SHJ589781 SRC589781:SRF589781 TAY589781:TBB589781 TKU589781:TKX589781 TUQ589781:TUT589781 UEM589781:UEP589781 UOI589781:UOL589781 UYE589781:UYH589781 VIA589781:VID589781 VRW589781:VRZ589781 WBS589781:WBV589781 WLO589781:WLR589781 WVK589781:WVN589781 C655317:F655317 IY655317:JB655317 SU655317:SX655317 ACQ655317:ACT655317 AMM655317:AMP655317 AWI655317:AWL655317 BGE655317:BGH655317 BQA655317:BQD655317 BZW655317:BZZ655317 CJS655317:CJV655317 CTO655317:CTR655317 DDK655317:DDN655317 DNG655317:DNJ655317 DXC655317:DXF655317 EGY655317:EHB655317 EQU655317:EQX655317 FAQ655317:FAT655317 FKM655317:FKP655317 FUI655317:FUL655317 GEE655317:GEH655317 GOA655317:GOD655317 GXW655317:GXZ655317 HHS655317:HHV655317 HRO655317:HRR655317 IBK655317:IBN655317 ILG655317:ILJ655317 IVC655317:IVF655317 JEY655317:JFB655317 JOU655317:JOX655317 JYQ655317:JYT655317 KIM655317:KIP655317 KSI655317:KSL655317 LCE655317:LCH655317 LMA655317:LMD655317 LVW655317:LVZ655317 MFS655317:MFV655317 MPO655317:MPR655317 MZK655317:MZN655317 NJG655317:NJJ655317 NTC655317:NTF655317 OCY655317:ODB655317 OMU655317:OMX655317 OWQ655317:OWT655317 PGM655317:PGP655317 PQI655317:PQL655317 QAE655317:QAH655317 QKA655317:QKD655317 QTW655317:QTZ655317 RDS655317:RDV655317 RNO655317:RNR655317 RXK655317:RXN655317 SHG655317:SHJ655317 SRC655317:SRF655317 TAY655317:TBB655317 TKU655317:TKX655317 TUQ655317:TUT655317 UEM655317:UEP655317 UOI655317:UOL655317 UYE655317:UYH655317 VIA655317:VID655317 VRW655317:VRZ655317 WBS655317:WBV655317 WLO655317:WLR655317 WVK655317:WVN655317 C720853:F720853 IY720853:JB720853 SU720853:SX720853 ACQ720853:ACT720853 AMM720853:AMP720853 AWI720853:AWL720853 BGE720853:BGH720853 BQA720853:BQD720853 BZW720853:BZZ720853 CJS720853:CJV720853 CTO720853:CTR720853 DDK720853:DDN720853 DNG720853:DNJ720853 DXC720853:DXF720853 EGY720853:EHB720853 EQU720853:EQX720853 FAQ720853:FAT720853 FKM720853:FKP720853 FUI720853:FUL720853 GEE720853:GEH720853 GOA720853:GOD720853 GXW720853:GXZ720853 HHS720853:HHV720853 HRO720853:HRR720853 IBK720853:IBN720853 ILG720853:ILJ720853 IVC720853:IVF720853 JEY720853:JFB720853 JOU720853:JOX720853 JYQ720853:JYT720853 KIM720853:KIP720853 KSI720853:KSL720853 LCE720853:LCH720853 LMA720853:LMD720853 LVW720853:LVZ720853 MFS720853:MFV720853 MPO720853:MPR720853 MZK720853:MZN720853 NJG720853:NJJ720853 NTC720853:NTF720853 OCY720853:ODB720853 OMU720853:OMX720853 OWQ720853:OWT720853 PGM720853:PGP720853 PQI720853:PQL720853 QAE720853:QAH720853 QKA720853:QKD720853 QTW720853:QTZ720853 RDS720853:RDV720853 RNO720853:RNR720853 RXK720853:RXN720853 SHG720853:SHJ720853 SRC720853:SRF720853 TAY720853:TBB720853 TKU720853:TKX720853 TUQ720853:TUT720853 UEM720853:UEP720853 UOI720853:UOL720853 UYE720853:UYH720853 VIA720853:VID720853 VRW720853:VRZ720853 WBS720853:WBV720853 WLO720853:WLR720853 WVK720853:WVN720853 C786389:F786389 IY786389:JB786389 SU786389:SX786389 ACQ786389:ACT786389 AMM786389:AMP786389 AWI786389:AWL786389 BGE786389:BGH786389 BQA786389:BQD786389 BZW786389:BZZ786389 CJS786389:CJV786389 CTO786389:CTR786389 DDK786389:DDN786389 DNG786389:DNJ786389 DXC786389:DXF786389 EGY786389:EHB786389 EQU786389:EQX786389 FAQ786389:FAT786389 FKM786389:FKP786389 FUI786389:FUL786389 GEE786389:GEH786389 GOA786389:GOD786389 GXW786389:GXZ786389 HHS786389:HHV786389 HRO786389:HRR786389 IBK786389:IBN786389 ILG786389:ILJ786389 IVC786389:IVF786389 JEY786389:JFB786389 JOU786389:JOX786389 JYQ786389:JYT786389 KIM786389:KIP786389 KSI786389:KSL786389 LCE786389:LCH786389 LMA786389:LMD786389 LVW786389:LVZ786389 MFS786389:MFV786389 MPO786389:MPR786389 MZK786389:MZN786389 NJG786389:NJJ786389 NTC786389:NTF786389 OCY786389:ODB786389 OMU786389:OMX786389 OWQ786389:OWT786389 PGM786389:PGP786389 PQI786389:PQL786389 QAE786389:QAH786389 QKA786389:QKD786389 QTW786389:QTZ786389 RDS786389:RDV786389 RNO786389:RNR786389 RXK786389:RXN786389 SHG786389:SHJ786389 SRC786389:SRF786389 TAY786389:TBB786389 TKU786389:TKX786389 TUQ786389:TUT786389 UEM786389:UEP786389 UOI786389:UOL786389 UYE786389:UYH786389 VIA786389:VID786389 VRW786389:VRZ786389 WBS786389:WBV786389 WLO786389:WLR786389 WVK786389:WVN786389 C851925:F851925 IY851925:JB851925 SU851925:SX851925 ACQ851925:ACT851925 AMM851925:AMP851925 AWI851925:AWL851925 BGE851925:BGH851925 BQA851925:BQD851925 BZW851925:BZZ851925 CJS851925:CJV851925 CTO851925:CTR851925 DDK851925:DDN851925 DNG851925:DNJ851925 DXC851925:DXF851925 EGY851925:EHB851925 EQU851925:EQX851925 FAQ851925:FAT851925 FKM851925:FKP851925 FUI851925:FUL851925 GEE851925:GEH851925 GOA851925:GOD851925 GXW851925:GXZ851925 HHS851925:HHV851925 HRO851925:HRR851925 IBK851925:IBN851925 ILG851925:ILJ851925 IVC851925:IVF851925 JEY851925:JFB851925 JOU851925:JOX851925 JYQ851925:JYT851925 KIM851925:KIP851925 KSI851925:KSL851925 LCE851925:LCH851925 LMA851925:LMD851925 LVW851925:LVZ851925 MFS851925:MFV851925 MPO851925:MPR851925 MZK851925:MZN851925 NJG851925:NJJ851925 NTC851925:NTF851925 OCY851925:ODB851925 OMU851925:OMX851925 OWQ851925:OWT851925 PGM851925:PGP851925 PQI851925:PQL851925 QAE851925:QAH851925 QKA851925:QKD851925 QTW851925:QTZ851925 RDS851925:RDV851925 RNO851925:RNR851925 RXK851925:RXN851925 SHG851925:SHJ851925 SRC851925:SRF851925 TAY851925:TBB851925 TKU851925:TKX851925 TUQ851925:TUT851925 UEM851925:UEP851925 UOI851925:UOL851925 UYE851925:UYH851925 VIA851925:VID851925 VRW851925:VRZ851925 WBS851925:WBV851925 WLO851925:WLR851925 WVK851925:WVN851925 C917461:F917461 IY917461:JB917461 SU917461:SX917461 ACQ917461:ACT917461 AMM917461:AMP917461 AWI917461:AWL917461 BGE917461:BGH917461 BQA917461:BQD917461 BZW917461:BZZ917461 CJS917461:CJV917461 CTO917461:CTR917461 DDK917461:DDN917461 DNG917461:DNJ917461 DXC917461:DXF917461 EGY917461:EHB917461 EQU917461:EQX917461 FAQ917461:FAT917461 FKM917461:FKP917461 FUI917461:FUL917461 GEE917461:GEH917461 GOA917461:GOD917461 GXW917461:GXZ917461 HHS917461:HHV917461 HRO917461:HRR917461 IBK917461:IBN917461 ILG917461:ILJ917461 IVC917461:IVF917461 JEY917461:JFB917461 JOU917461:JOX917461 JYQ917461:JYT917461 KIM917461:KIP917461 KSI917461:KSL917461 LCE917461:LCH917461 LMA917461:LMD917461 LVW917461:LVZ917461 MFS917461:MFV917461 MPO917461:MPR917461 MZK917461:MZN917461 NJG917461:NJJ917461 NTC917461:NTF917461 OCY917461:ODB917461 OMU917461:OMX917461 OWQ917461:OWT917461 PGM917461:PGP917461 PQI917461:PQL917461 QAE917461:QAH917461 QKA917461:QKD917461 QTW917461:QTZ917461 RDS917461:RDV917461 RNO917461:RNR917461 RXK917461:RXN917461 SHG917461:SHJ917461 SRC917461:SRF917461 TAY917461:TBB917461 TKU917461:TKX917461 TUQ917461:TUT917461 UEM917461:UEP917461 UOI917461:UOL917461 UYE917461:UYH917461 VIA917461:VID917461 VRW917461:VRZ917461 WBS917461:WBV917461 WLO917461:WLR917461 WVK917461:WVN917461 C982997:F982997 IY982997:JB982997 SU982997:SX982997 ACQ982997:ACT982997 AMM982997:AMP982997 AWI982997:AWL982997 BGE982997:BGH982997 BQA982997:BQD982997 BZW982997:BZZ982997 CJS982997:CJV982997 CTO982997:CTR982997 DDK982997:DDN982997 DNG982997:DNJ982997 DXC982997:DXF982997 EGY982997:EHB982997 EQU982997:EQX982997 FAQ982997:FAT982997 FKM982997:FKP982997 FUI982997:FUL982997 GEE982997:GEH982997 GOA982997:GOD982997 GXW982997:GXZ982997 HHS982997:HHV982997 HRO982997:HRR982997 IBK982997:IBN982997 ILG982997:ILJ982997 IVC982997:IVF982997 JEY982997:JFB982997 JOU982997:JOX982997 JYQ982997:JYT982997 KIM982997:KIP982997 KSI982997:KSL982997 LCE982997:LCH982997 LMA982997:LMD982997 LVW982997:LVZ982997 MFS982997:MFV982997 MPO982997:MPR982997 MZK982997:MZN982997 NJG982997:NJJ982997 NTC982997:NTF982997 OCY982997:ODB982997 OMU982997:OMX982997 OWQ982997:OWT982997 PGM982997:PGP982997 PQI982997:PQL982997 QAE982997:QAH982997 QKA982997:QKD982997 QTW982997:QTZ982997 RDS982997:RDV982997 RNO982997:RNR982997 RXK982997:RXN982997 SHG982997:SHJ982997 SRC982997:SRF982997 TAY982997:TBB982997 TKU982997:TKX982997 TUQ982997:TUT982997 UEM982997:UEP982997 UOI982997:UOL982997 UYE982997:UYH982997 VIA982997:VID982997 VRW982997:VRZ982997 WBS982997:WBV982997 WLO982997:WLR982997 WVK982997:WVN982997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568:F65568 IY65568:JB65568 SU65568:SX65568 ACQ65568:ACT65568 AMM65568:AMP65568 AWI65568:AWL65568 BGE65568:BGH65568 BQA65568:BQD65568 BZW65568:BZZ65568 CJS65568:CJV65568 CTO65568:CTR65568 DDK65568:DDN65568 DNG65568:DNJ65568 DXC65568:DXF65568 EGY65568:EHB65568 EQU65568:EQX65568 FAQ65568:FAT65568 FKM65568:FKP65568 FUI65568:FUL65568 GEE65568:GEH65568 GOA65568:GOD65568 GXW65568:GXZ65568 HHS65568:HHV65568 HRO65568:HRR65568 IBK65568:IBN65568 ILG65568:ILJ65568 IVC65568:IVF65568 JEY65568:JFB65568 JOU65568:JOX65568 JYQ65568:JYT65568 KIM65568:KIP65568 KSI65568:KSL65568 LCE65568:LCH65568 LMA65568:LMD65568 LVW65568:LVZ65568 MFS65568:MFV65568 MPO65568:MPR65568 MZK65568:MZN65568 NJG65568:NJJ65568 NTC65568:NTF65568 OCY65568:ODB65568 OMU65568:OMX65568 OWQ65568:OWT65568 PGM65568:PGP65568 PQI65568:PQL65568 QAE65568:QAH65568 QKA65568:QKD65568 QTW65568:QTZ65568 RDS65568:RDV65568 RNO65568:RNR65568 RXK65568:RXN65568 SHG65568:SHJ65568 SRC65568:SRF65568 TAY65568:TBB65568 TKU65568:TKX65568 TUQ65568:TUT65568 UEM65568:UEP65568 UOI65568:UOL65568 UYE65568:UYH65568 VIA65568:VID65568 VRW65568:VRZ65568 WBS65568:WBV65568 WLO65568:WLR65568 WVK65568:WVN65568 C131104:F131104 IY131104:JB131104 SU131104:SX131104 ACQ131104:ACT131104 AMM131104:AMP131104 AWI131104:AWL131104 BGE131104:BGH131104 BQA131104:BQD131104 BZW131104:BZZ131104 CJS131104:CJV131104 CTO131104:CTR131104 DDK131104:DDN131104 DNG131104:DNJ131104 DXC131104:DXF131104 EGY131104:EHB131104 EQU131104:EQX131104 FAQ131104:FAT131104 FKM131104:FKP131104 FUI131104:FUL131104 GEE131104:GEH131104 GOA131104:GOD131104 GXW131104:GXZ131104 HHS131104:HHV131104 HRO131104:HRR131104 IBK131104:IBN131104 ILG131104:ILJ131104 IVC131104:IVF131104 JEY131104:JFB131104 JOU131104:JOX131104 JYQ131104:JYT131104 KIM131104:KIP131104 KSI131104:KSL131104 LCE131104:LCH131104 LMA131104:LMD131104 LVW131104:LVZ131104 MFS131104:MFV131104 MPO131104:MPR131104 MZK131104:MZN131104 NJG131104:NJJ131104 NTC131104:NTF131104 OCY131104:ODB131104 OMU131104:OMX131104 OWQ131104:OWT131104 PGM131104:PGP131104 PQI131104:PQL131104 QAE131104:QAH131104 QKA131104:QKD131104 QTW131104:QTZ131104 RDS131104:RDV131104 RNO131104:RNR131104 RXK131104:RXN131104 SHG131104:SHJ131104 SRC131104:SRF131104 TAY131104:TBB131104 TKU131104:TKX131104 TUQ131104:TUT131104 UEM131104:UEP131104 UOI131104:UOL131104 UYE131104:UYH131104 VIA131104:VID131104 VRW131104:VRZ131104 WBS131104:WBV131104 WLO131104:WLR131104 WVK131104:WVN131104 C196640:F196640 IY196640:JB196640 SU196640:SX196640 ACQ196640:ACT196640 AMM196640:AMP196640 AWI196640:AWL196640 BGE196640:BGH196640 BQA196640:BQD196640 BZW196640:BZZ196640 CJS196640:CJV196640 CTO196640:CTR196640 DDK196640:DDN196640 DNG196640:DNJ196640 DXC196640:DXF196640 EGY196640:EHB196640 EQU196640:EQX196640 FAQ196640:FAT196640 FKM196640:FKP196640 FUI196640:FUL196640 GEE196640:GEH196640 GOA196640:GOD196640 GXW196640:GXZ196640 HHS196640:HHV196640 HRO196640:HRR196640 IBK196640:IBN196640 ILG196640:ILJ196640 IVC196640:IVF196640 JEY196640:JFB196640 JOU196640:JOX196640 JYQ196640:JYT196640 KIM196640:KIP196640 KSI196640:KSL196640 LCE196640:LCH196640 LMA196640:LMD196640 LVW196640:LVZ196640 MFS196640:MFV196640 MPO196640:MPR196640 MZK196640:MZN196640 NJG196640:NJJ196640 NTC196640:NTF196640 OCY196640:ODB196640 OMU196640:OMX196640 OWQ196640:OWT196640 PGM196640:PGP196640 PQI196640:PQL196640 QAE196640:QAH196640 QKA196640:QKD196640 QTW196640:QTZ196640 RDS196640:RDV196640 RNO196640:RNR196640 RXK196640:RXN196640 SHG196640:SHJ196640 SRC196640:SRF196640 TAY196640:TBB196640 TKU196640:TKX196640 TUQ196640:TUT196640 UEM196640:UEP196640 UOI196640:UOL196640 UYE196640:UYH196640 VIA196640:VID196640 VRW196640:VRZ196640 WBS196640:WBV196640 WLO196640:WLR196640 WVK196640:WVN196640 C262176:F262176 IY262176:JB262176 SU262176:SX262176 ACQ262176:ACT262176 AMM262176:AMP262176 AWI262176:AWL262176 BGE262176:BGH262176 BQA262176:BQD262176 BZW262176:BZZ262176 CJS262176:CJV262176 CTO262176:CTR262176 DDK262176:DDN262176 DNG262176:DNJ262176 DXC262176:DXF262176 EGY262176:EHB262176 EQU262176:EQX262176 FAQ262176:FAT262176 FKM262176:FKP262176 FUI262176:FUL262176 GEE262176:GEH262176 GOA262176:GOD262176 GXW262176:GXZ262176 HHS262176:HHV262176 HRO262176:HRR262176 IBK262176:IBN262176 ILG262176:ILJ262176 IVC262176:IVF262176 JEY262176:JFB262176 JOU262176:JOX262176 JYQ262176:JYT262176 KIM262176:KIP262176 KSI262176:KSL262176 LCE262176:LCH262176 LMA262176:LMD262176 LVW262176:LVZ262176 MFS262176:MFV262176 MPO262176:MPR262176 MZK262176:MZN262176 NJG262176:NJJ262176 NTC262176:NTF262176 OCY262176:ODB262176 OMU262176:OMX262176 OWQ262176:OWT262176 PGM262176:PGP262176 PQI262176:PQL262176 QAE262176:QAH262176 QKA262176:QKD262176 QTW262176:QTZ262176 RDS262176:RDV262176 RNO262176:RNR262176 RXK262176:RXN262176 SHG262176:SHJ262176 SRC262176:SRF262176 TAY262176:TBB262176 TKU262176:TKX262176 TUQ262176:TUT262176 UEM262176:UEP262176 UOI262176:UOL262176 UYE262176:UYH262176 VIA262176:VID262176 VRW262176:VRZ262176 WBS262176:WBV262176 WLO262176:WLR262176 WVK262176:WVN262176 C327712:F327712 IY327712:JB327712 SU327712:SX327712 ACQ327712:ACT327712 AMM327712:AMP327712 AWI327712:AWL327712 BGE327712:BGH327712 BQA327712:BQD327712 BZW327712:BZZ327712 CJS327712:CJV327712 CTO327712:CTR327712 DDK327712:DDN327712 DNG327712:DNJ327712 DXC327712:DXF327712 EGY327712:EHB327712 EQU327712:EQX327712 FAQ327712:FAT327712 FKM327712:FKP327712 FUI327712:FUL327712 GEE327712:GEH327712 GOA327712:GOD327712 GXW327712:GXZ327712 HHS327712:HHV327712 HRO327712:HRR327712 IBK327712:IBN327712 ILG327712:ILJ327712 IVC327712:IVF327712 JEY327712:JFB327712 JOU327712:JOX327712 JYQ327712:JYT327712 KIM327712:KIP327712 KSI327712:KSL327712 LCE327712:LCH327712 LMA327712:LMD327712 LVW327712:LVZ327712 MFS327712:MFV327712 MPO327712:MPR327712 MZK327712:MZN327712 NJG327712:NJJ327712 NTC327712:NTF327712 OCY327712:ODB327712 OMU327712:OMX327712 OWQ327712:OWT327712 PGM327712:PGP327712 PQI327712:PQL327712 QAE327712:QAH327712 QKA327712:QKD327712 QTW327712:QTZ327712 RDS327712:RDV327712 RNO327712:RNR327712 RXK327712:RXN327712 SHG327712:SHJ327712 SRC327712:SRF327712 TAY327712:TBB327712 TKU327712:TKX327712 TUQ327712:TUT327712 UEM327712:UEP327712 UOI327712:UOL327712 UYE327712:UYH327712 VIA327712:VID327712 VRW327712:VRZ327712 WBS327712:WBV327712 WLO327712:WLR327712 WVK327712:WVN327712 C393248:F393248 IY393248:JB393248 SU393248:SX393248 ACQ393248:ACT393248 AMM393248:AMP393248 AWI393248:AWL393248 BGE393248:BGH393248 BQA393248:BQD393248 BZW393248:BZZ393248 CJS393248:CJV393248 CTO393248:CTR393248 DDK393248:DDN393248 DNG393248:DNJ393248 DXC393248:DXF393248 EGY393248:EHB393248 EQU393248:EQX393248 FAQ393248:FAT393248 FKM393248:FKP393248 FUI393248:FUL393248 GEE393248:GEH393248 GOA393248:GOD393248 GXW393248:GXZ393248 HHS393248:HHV393248 HRO393248:HRR393248 IBK393248:IBN393248 ILG393248:ILJ393248 IVC393248:IVF393248 JEY393248:JFB393248 JOU393248:JOX393248 JYQ393248:JYT393248 KIM393248:KIP393248 KSI393248:KSL393248 LCE393248:LCH393248 LMA393248:LMD393248 LVW393248:LVZ393248 MFS393248:MFV393248 MPO393248:MPR393248 MZK393248:MZN393248 NJG393248:NJJ393248 NTC393248:NTF393248 OCY393248:ODB393248 OMU393248:OMX393248 OWQ393248:OWT393248 PGM393248:PGP393248 PQI393248:PQL393248 QAE393248:QAH393248 QKA393248:QKD393248 QTW393248:QTZ393248 RDS393248:RDV393248 RNO393248:RNR393248 RXK393248:RXN393248 SHG393248:SHJ393248 SRC393248:SRF393248 TAY393248:TBB393248 TKU393248:TKX393248 TUQ393248:TUT393248 UEM393248:UEP393248 UOI393248:UOL393248 UYE393248:UYH393248 VIA393248:VID393248 VRW393248:VRZ393248 WBS393248:WBV393248 WLO393248:WLR393248 WVK393248:WVN393248 C458784:F458784 IY458784:JB458784 SU458784:SX458784 ACQ458784:ACT458784 AMM458784:AMP458784 AWI458784:AWL458784 BGE458784:BGH458784 BQA458784:BQD458784 BZW458784:BZZ458784 CJS458784:CJV458784 CTO458784:CTR458784 DDK458784:DDN458784 DNG458784:DNJ458784 DXC458784:DXF458784 EGY458784:EHB458784 EQU458784:EQX458784 FAQ458784:FAT458784 FKM458784:FKP458784 FUI458784:FUL458784 GEE458784:GEH458784 GOA458784:GOD458784 GXW458784:GXZ458784 HHS458784:HHV458784 HRO458784:HRR458784 IBK458784:IBN458784 ILG458784:ILJ458784 IVC458784:IVF458784 JEY458784:JFB458784 JOU458784:JOX458784 JYQ458784:JYT458784 KIM458784:KIP458784 KSI458784:KSL458784 LCE458784:LCH458784 LMA458784:LMD458784 LVW458784:LVZ458784 MFS458784:MFV458784 MPO458784:MPR458784 MZK458784:MZN458784 NJG458784:NJJ458784 NTC458784:NTF458784 OCY458784:ODB458784 OMU458784:OMX458784 OWQ458784:OWT458784 PGM458784:PGP458784 PQI458784:PQL458784 QAE458784:QAH458784 QKA458784:QKD458784 QTW458784:QTZ458784 RDS458784:RDV458784 RNO458784:RNR458784 RXK458784:RXN458784 SHG458784:SHJ458784 SRC458784:SRF458784 TAY458784:TBB458784 TKU458784:TKX458784 TUQ458784:TUT458784 UEM458784:UEP458784 UOI458784:UOL458784 UYE458784:UYH458784 VIA458784:VID458784 VRW458784:VRZ458784 WBS458784:WBV458784 WLO458784:WLR458784 WVK458784:WVN458784 C524320:F524320 IY524320:JB524320 SU524320:SX524320 ACQ524320:ACT524320 AMM524320:AMP524320 AWI524320:AWL524320 BGE524320:BGH524320 BQA524320:BQD524320 BZW524320:BZZ524320 CJS524320:CJV524320 CTO524320:CTR524320 DDK524320:DDN524320 DNG524320:DNJ524320 DXC524320:DXF524320 EGY524320:EHB524320 EQU524320:EQX524320 FAQ524320:FAT524320 FKM524320:FKP524320 FUI524320:FUL524320 GEE524320:GEH524320 GOA524320:GOD524320 GXW524320:GXZ524320 HHS524320:HHV524320 HRO524320:HRR524320 IBK524320:IBN524320 ILG524320:ILJ524320 IVC524320:IVF524320 JEY524320:JFB524320 JOU524320:JOX524320 JYQ524320:JYT524320 KIM524320:KIP524320 KSI524320:KSL524320 LCE524320:LCH524320 LMA524320:LMD524320 LVW524320:LVZ524320 MFS524320:MFV524320 MPO524320:MPR524320 MZK524320:MZN524320 NJG524320:NJJ524320 NTC524320:NTF524320 OCY524320:ODB524320 OMU524320:OMX524320 OWQ524320:OWT524320 PGM524320:PGP524320 PQI524320:PQL524320 QAE524320:QAH524320 QKA524320:QKD524320 QTW524320:QTZ524320 RDS524320:RDV524320 RNO524320:RNR524320 RXK524320:RXN524320 SHG524320:SHJ524320 SRC524320:SRF524320 TAY524320:TBB524320 TKU524320:TKX524320 TUQ524320:TUT524320 UEM524320:UEP524320 UOI524320:UOL524320 UYE524320:UYH524320 VIA524320:VID524320 VRW524320:VRZ524320 WBS524320:WBV524320 WLO524320:WLR524320 WVK524320:WVN524320 C589856:F589856 IY589856:JB589856 SU589856:SX589856 ACQ589856:ACT589856 AMM589856:AMP589856 AWI589856:AWL589856 BGE589856:BGH589856 BQA589856:BQD589856 BZW589856:BZZ589856 CJS589856:CJV589856 CTO589856:CTR589856 DDK589856:DDN589856 DNG589856:DNJ589856 DXC589856:DXF589856 EGY589856:EHB589856 EQU589856:EQX589856 FAQ589856:FAT589856 FKM589856:FKP589856 FUI589856:FUL589856 GEE589856:GEH589856 GOA589856:GOD589856 GXW589856:GXZ589856 HHS589856:HHV589856 HRO589856:HRR589856 IBK589856:IBN589856 ILG589856:ILJ589856 IVC589856:IVF589856 JEY589856:JFB589856 JOU589856:JOX589856 JYQ589856:JYT589856 KIM589856:KIP589856 KSI589856:KSL589856 LCE589856:LCH589856 LMA589856:LMD589856 LVW589856:LVZ589856 MFS589856:MFV589856 MPO589856:MPR589856 MZK589856:MZN589856 NJG589856:NJJ589856 NTC589856:NTF589856 OCY589856:ODB589856 OMU589856:OMX589856 OWQ589856:OWT589856 PGM589856:PGP589856 PQI589856:PQL589856 QAE589856:QAH589856 QKA589856:QKD589856 QTW589856:QTZ589856 RDS589856:RDV589856 RNO589856:RNR589856 RXK589856:RXN589856 SHG589856:SHJ589856 SRC589856:SRF589856 TAY589856:TBB589856 TKU589856:TKX589856 TUQ589856:TUT589856 UEM589856:UEP589856 UOI589856:UOL589856 UYE589856:UYH589856 VIA589856:VID589856 VRW589856:VRZ589856 WBS589856:WBV589856 WLO589856:WLR589856 WVK589856:WVN589856 C655392:F655392 IY655392:JB655392 SU655392:SX655392 ACQ655392:ACT655392 AMM655392:AMP655392 AWI655392:AWL655392 BGE655392:BGH655392 BQA655392:BQD655392 BZW655392:BZZ655392 CJS655392:CJV655392 CTO655392:CTR655392 DDK655392:DDN655392 DNG655392:DNJ655392 DXC655392:DXF655392 EGY655392:EHB655392 EQU655392:EQX655392 FAQ655392:FAT655392 FKM655392:FKP655392 FUI655392:FUL655392 GEE655392:GEH655392 GOA655392:GOD655392 GXW655392:GXZ655392 HHS655392:HHV655392 HRO655392:HRR655392 IBK655392:IBN655392 ILG655392:ILJ655392 IVC655392:IVF655392 JEY655392:JFB655392 JOU655392:JOX655392 JYQ655392:JYT655392 KIM655392:KIP655392 KSI655392:KSL655392 LCE655392:LCH655392 LMA655392:LMD655392 LVW655392:LVZ655392 MFS655392:MFV655392 MPO655392:MPR655392 MZK655392:MZN655392 NJG655392:NJJ655392 NTC655392:NTF655392 OCY655392:ODB655392 OMU655392:OMX655392 OWQ655392:OWT655392 PGM655392:PGP655392 PQI655392:PQL655392 QAE655392:QAH655392 QKA655392:QKD655392 QTW655392:QTZ655392 RDS655392:RDV655392 RNO655392:RNR655392 RXK655392:RXN655392 SHG655392:SHJ655392 SRC655392:SRF655392 TAY655392:TBB655392 TKU655392:TKX655392 TUQ655392:TUT655392 UEM655392:UEP655392 UOI655392:UOL655392 UYE655392:UYH655392 VIA655392:VID655392 VRW655392:VRZ655392 WBS655392:WBV655392 WLO655392:WLR655392 WVK655392:WVN655392 C720928:F720928 IY720928:JB720928 SU720928:SX720928 ACQ720928:ACT720928 AMM720928:AMP720928 AWI720928:AWL720928 BGE720928:BGH720928 BQA720928:BQD720928 BZW720928:BZZ720928 CJS720928:CJV720928 CTO720928:CTR720928 DDK720928:DDN720928 DNG720928:DNJ720928 DXC720928:DXF720928 EGY720928:EHB720928 EQU720928:EQX720928 FAQ720928:FAT720928 FKM720928:FKP720928 FUI720928:FUL720928 GEE720928:GEH720928 GOA720928:GOD720928 GXW720928:GXZ720928 HHS720928:HHV720928 HRO720928:HRR720928 IBK720928:IBN720928 ILG720928:ILJ720928 IVC720928:IVF720928 JEY720928:JFB720928 JOU720928:JOX720928 JYQ720928:JYT720928 KIM720928:KIP720928 KSI720928:KSL720928 LCE720928:LCH720928 LMA720928:LMD720928 LVW720928:LVZ720928 MFS720928:MFV720928 MPO720928:MPR720928 MZK720928:MZN720928 NJG720928:NJJ720928 NTC720928:NTF720928 OCY720928:ODB720928 OMU720928:OMX720928 OWQ720928:OWT720928 PGM720928:PGP720928 PQI720928:PQL720928 QAE720928:QAH720928 QKA720928:QKD720928 QTW720928:QTZ720928 RDS720928:RDV720928 RNO720928:RNR720928 RXK720928:RXN720928 SHG720928:SHJ720928 SRC720928:SRF720928 TAY720928:TBB720928 TKU720928:TKX720928 TUQ720928:TUT720928 UEM720928:UEP720928 UOI720928:UOL720928 UYE720928:UYH720928 VIA720928:VID720928 VRW720928:VRZ720928 WBS720928:WBV720928 WLO720928:WLR720928 WVK720928:WVN720928 C786464:F786464 IY786464:JB786464 SU786464:SX786464 ACQ786464:ACT786464 AMM786464:AMP786464 AWI786464:AWL786464 BGE786464:BGH786464 BQA786464:BQD786464 BZW786464:BZZ786464 CJS786464:CJV786464 CTO786464:CTR786464 DDK786464:DDN786464 DNG786464:DNJ786464 DXC786464:DXF786464 EGY786464:EHB786464 EQU786464:EQX786464 FAQ786464:FAT786464 FKM786464:FKP786464 FUI786464:FUL786464 GEE786464:GEH786464 GOA786464:GOD786464 GXW786464:GXZ786464 HHS786464:HHV786464 HRO786464:HRR786464 IBK786464:IBN786464 ILG786464:ILJ786464 IVC786464:IVF786464 JEY786464:JFB786464 JOU786464:JOX786464 JYQ786464:JYT786464 KIM786464:KIP786464 KSI786464:KSL786464 LCE786464:LCH786464 LMA786464:LMD786464 LVW786464:LVZ786464 MFS786464:MFV786464 MPO786464:MPR786464 MZK786464:MZN786464 NJG786464:NJJ786464 NTC786464:NTF786464 OCY786464:ODB786464 OMU786464:OMX786464 OWQ786464:OWT786464 PGM786464:PGP786464 PQI786464:PQL786464 QAE786464:QAH786464 QKA786464:QKD786464 QTW786464:QTZ786464 RDS786464:RDV786464 RNO786464:RNR786464 RXK786464:RXN786464 SHG786464:SHJ786464 SRC786464:SRF786464 TAY786464:TBB786464 TKU786464:TKX786464 TUQ786464:TUT786464 UEM786464:UEP786464 UOI786464:UOL786464 UYE786464:UYH786464 VIA786464:VID786464 VRW786464:VRZ786464 WBS786464:WBV786464 WLO786464:WLR786464 WVK786464:WVN786464 C852000:F852000 IY852000:JB852000 SU852000:SX852000 ACQ852000:ACT852000 AMM852000:AMP852000 AWI852000:AWL852000 BGE852000:BGH852000 BQA852000:BQD852000 BZW852000:BZZ852000 CJS852000:CJV852000 CTO852000:CTR852000 DDK852000:DDN852000 DNG852000:DNJ852000 DXC852000:DXF852000 EGY852000:EHB852000 EQU852000:EQX852000 FAQ852000:FAT852000 FKM852000:FKP852000 FUI852000:FUL852000 GEE852000:GEH852000 GOA852000:GOD852000 GXW852000:GXZ852000 HHS852000:HHV852000 HRO852000:HRR852000 IBK852000:IBN852000 ILG852000:ILJ852000 IVC852000:IVF852000 JEY852000:JFB852000 JOU852000:JOX852000 JYQ852000:JYT852000 KIM852000:KIP852000 KSI852000:KSL852000 LCE852000:LCH852000 LMA852000:LMD852000 LVW852000:LVZ852000 MFS852000:MFV852000 MPO852000:MPR852000 MZK852000:MZN852000 NJG852000:NJJ852000 NTC852000:NTF852000 OCY852000:ODB852000 OMU852000:OMX852000 OWQ852000:OWT852000 PGM852000:PGP852000 PQI852000:PQL852000 QAE852000:QAH852000 QKA852000:QKD852000 QTW852000:QTZ852000 RDS852000:RDV852000 RNO852000:RNR852000 RXK852000:RXN852000 SHG852000:SHJ852000 SRC852000:SRF852000 TAY852000:TBB852000 TKU852000:TKX852000 TUQ852000:TUT852000 UEM852000:UEP852000 UOI852000:UOL852000 UYE852000:UYH852000 VIA852000:VID852000 VRW852000:VRZ852000 WBS852000:WBV852000 WLO852000:WLR852000 WVK852000:WVN852000 C917536:F917536 IY917536:JB917536 SU917536:SX917536 ACQ917536:ACT917536 AMM917536:AMP917536 AWI917536:AWL917536 BGE917536:BGH917536 BQA917536:BQD917536 BZW917536:BZZ917536 CJS917536:CJV917536 CTO917536:CTR917536 DDK917536:DDN917536 DNG917536:DNJ917536 DXC917536:DXF917536 EGY917536:EHB917536 EQU917536:EQX917536 FAQ917536:FAT917536 FKM917536:FKP917536 FUI917536:FUL917536 GEE917536:GEH917536 GOA917536:GOD917536 GXW917536:GXZ917536 HHS917536:HHV917536 HRO917536:HRR917536 IBK917536:IBN917536 ILG917536:ILJ917536 IVC917536:IVF917536 JEY917536:JFB917536 JOU917536:JOX917536 JYQ917536:JYT917536 KIM917536:KIP917536 KSI917536:KSL917536 LCE917536:LCH917536 LMA917536:LMD917536 LVW917536:LVZ917536 MFS917536:MFV917536 MPO917536:MPR917536 MZK917536:MZN917536 NJG917536:NJJ917536 NTC917536:NTF917536 OCY917536:ODB917536 OMU917536:OMX917536 OWQ917536:OWT917536 PGM917536:PGP917536 PQI917536:PQL917536 QAE917536:QAH917536 QKA917536:QKD917536 QTW917536:QTZ917536 RDS917536:RDV917536 RNO917536:RNR917536 RXK917536:RXN917536 SHG917536:SHJ917536 SRC917536:SRF917536 TAY917536:TBB917536 TKU917536:TKX917536 TUQ917536:TUT917536 UEM917536:UEP917536 UOI917536:UOL917536 UYE917536:UYH917536 VIA917536:VID917536 VRW917536:VRZ917536 WBS917536:WBV917536 WLO917536:WLR917536 WVK917536:WVN917536 C983072:F983072 IY983072:JB983072 SU983072:SX983072 ACQ983072:ACT983072 AMM983072:AMP983072 AWI983072:AWL983072 BGE983072:BGH983072 BQA983072:BQD983072 BZW983072:BZZ983072 CJS983072:CJV983072 CTO983072:CTR983072 DDK983072:DDN983072 DNG983072:DNJ983072 DXC983072:DXF983072 EGY983072:EHB983072 EQU983072:EQX983072 FAQ983072:FAT983072 FKM983072:FKP983072 FUI983072:FUL983072 GEE983072:GEH983072 GOA983072:GOD983072 GXW983072:GXZ983072 HHS983072:HHV983072 HRO983072:HRR983072 IBK983072:IBN983072 ILG983072:ILJ983072 IVC983072:IVF983072 JEY983072:JFB983072 JOU983072:JOX983072 JYQ983072:JYT983072 KIM983072:KIP983072 KSI983072:KSL983072 LCE983072:LCH983072 LMA983072:LMD983072 LVW983072:LVZ983072 MFS983072:MFV983072 MPO983072:MPR983072 MZK983072:MZN983072 NJG983072:NJJ983072 NTC983072:NTF983072 OCY983072:ODB983072 OMU983072:OMX983072 OWQ983072:OWT983072 PGM983072:PGP983072 PQI983072:PQL983072 QAE983072:QAH983072 QKA983072:QKD983072 QTW983072:QTZ983072 RDS983072:RDV983072 RNO983072:RNR983072 RXK983072:RXN983072 SHG983072:SHJ983072 SRC983072:SRF983072 TAY983072:TBB983072 TKU983072:TKX983072 TUQ983072:TUT983072 UEM983072:UEP983072 UOI983072:UOL983072 UYE983072:UYH983072 VIA983072:VID983072 VRW983072:VRZ983072 WBS983072:WBV983072 WLO983072:WLR983072 WVK983072:WVN983072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570:F65570 IY65570:JB65570 SU65570:SX65570 ACQ65570:ACT65570 AMM65570:AMP65570 AWI65570:AWL65570 BGE65570:BGH65570 BQA65570:BQD65570 BZW65570:BZZ65570 CJS65570:CJV65570 CTO65570:CTR65570 DDK65570:DDN65570 DNG65570:DNJ65570 DXC65570:DXF65570 EGY65570:EHB65570 EQU65570:EQX65570 FAQ65570:FAT65570 FKM65570:FKP65570 FUI65570:FUL65570 GEE65570:GEH65570 GOA65570:GOD65570 GXW65570:GXZ65570 HHS65570:HHV65570 HRO65570:HRR65570 IBK65570:IBN65570 ILG65570:ILJ65570 IVC65570:IVF65570 JEY65570:JFB65570 JOU65570:JOX65570 JYQ65570:JYT65570 KIM65570:KIP65570 KSI65570:KSL65570 LCE65570:LCH65570 LMA65570:LMD65570 LVW65570:LVZ65570 MFS65570:MFV65570 MPO65570:MPR65570 MZK65570:MZN65570 NJG65570:NJJ65570 NTC65570:NTF65570 OCY65570:ODB65570 OMU65570:OMX65570 OWQ65570:OWT65570 PGM65570:PGP65570 PQI65570:PQL65570 QAE65570:QAH65570 QKA65570:QKD65570 QTW65570:QTZ65570 RDS65570:RDV65570 RNO65570:RNR65570 RXK65570:RXN65570 SHG65570:SHJ65570 SRC65570:SRF65570 TAY65570:TBB65570 TKU65570:TKX65570 TUQ65570:TUT65570 UEM65570:UEP65570 UOI65570:UOL65570 UYE65570:UYH65570 VIA65570:VID65570 VRW65570:VRZ65570 WBS65570:WBV65570 WLO65570:WLR65570 WVK65570:WVN65570 C131106:F131106 IY131106:JB131106 SU131106:SX131106 ACQ131106:ACT131106 AMM131106:AMP131106 AWI131106:AWL131106 BGE131106:BGH131106 BQA131106:BQD131106 BZW131106:BZZ131106 CJS131106:CJV131106 CTO131106:CTR131106 DDK131106:DDN131106 DNG131106:DNJ131106 DXC131106:DXF131106 EGY131106:EHB131106 EQU131106:EQX131106 FAQ131106:FAT131106 FKM131106:FKP131106 FUI131106:FUL131106 GEE131106:GEH131106 GOA131106:GOD131106 GXW131106:GXZ131106 HHS131106:HHV131106 HRO131106:HRR131106 IBK131106:IBN131106 ILG131106:ILJ131106 IVC131106:IVF131106 JEY131106:JFB131106 JOU131106:JOX131106 JYQ131106:JYT131106 KIM131106:KIP131106 KSI131106:KSL131106 LCE131106:LCH131106 LMA131106:LMD131106 LVW131106:LVZ131106 MFS131106:MFV131106 MPO131106:MPR131106 MZK131106:MZN131106 NJG131106:NJJ131106 NTC131106:NTF131106 OCY131106:ODB131106 OMU131106:OMX131106 OWQ131106:OWT131106 PGM131106:PGP131106 PQI131106:PQL131106 QAE131106:QAH131106 QKA131106:QKD131106 QTW131106:QTZ131106 RDS131106:RDV131106 RNO131106:RNR131106 RXK131106:RXN131106 SHG131106:SHJ131106 SRC131106:SRF131106 TAY131106:TBB131106 TKU131106:TKX131106 TUQ131106:TUT131106 UEM131106:UEP131106 UOI131106:UOL131106 UYE131106:UYH131106 VIA131106:VID131106 VRW131106:VRZ131106 WBS131106:WBV131106 WLO131106:WLR131106 WVK131106:WVN131106 C196642:F196642 IY196642:JB196642 SU196642:SX196642 ACQ196642:ACT196642 AMM196642:AMP196642 AWI196642:AWL196642 BGE196642:BGH196642 BQA196642:BQD196642 BZW196642:BZZ196642 CJS196642:CJV196642 CTO196642:CTR196642 DDK196642:DDN196642 DNG196642:DNJ196642 DXC196642:DXF196642 EGY196642:EHB196642 EQU196642:EQX196642 FAQ196642:FAT196642 FKM196642:FKP196642 FUI196642:FUL196642 GEE196642:GEH196642 GOA196642:GOD196642 GXW196642:GXZ196642 HHS196642:HHV196642 HRO196642:HRR196642 IBK196642:IBN196642 ILG196642:ILJ196642 IVC196642:IVF196642 JEY196642:JFB196642 JOU196642:JOX196642 JYQ196642:JYT196642 KIM196642:KIP196642 KSI196642:KSL196642 LCE196642:LCH196642 LMA196642:LMD196642 LVW196642:LVZ196642 MFS196642:MFV196642 MPO196642:MPR196642 MZK196642:MZN196642 NJG196642:NJJ196642 NTC196642:NTF196642 OCY196642:ODB196642 OMU196642:OMX196642 OWQ196642:OWT196642 PGM196642:PGP196642 PQI196642:PQL196642 QAE196642:QAH196642 QKA196642:QKD196642 QTW196642:QTZ196642 RDS196642:RDV196642 RNO196642:RNR196642 RXK196642:RXN196642 SHG196642:SHJ196642 SRC196642:SRF196642 TAY196642:TBB196642 TKU196642:TKX196642 TUQ196642:TUT196642 UEM196642:UEP196642 UOI196642:UOL196642 UYE196642:UYH196642 VIA196642:VID196642 VRW196642:VRZ196642 WBS196642:WBV196642 WLO196642:WLR196642 WVK196642:WVN196642 C262178:F262178 IY262178:JB262178 SU262178:SX262178 ACQ262178:ACT262178 AMM262178:AMP262178 AWI262178:AWL262178 BGE262178:BGH262178 BQA262178:BQD262178 BZW262178:BZZ262178 CJS262178:CJV262178 CTO262178:CTR262178 DDK262178:DDN262178 DNG262178:DNJ262178 DXC262178:DXF262178 EGY262178:EHB262178 EQU262178:EQX262178 FAQ262178:FAT262178 FKM262178:FKP262178 FUI262178:FUL262178 GEE262178:GEH262178 GOA262178:GOD262178 GXW262178:GXZ262178 HHS262178:HHV262178 HRO262178:HRR262178 IBK262178:IBN262178 ILG262178:ILJ262178 IVC262178:IVF262178 JEY262178:JFB262178 JOU262178:JOX262178 JYQ262178:JYT262178 KIM262178:KIP262178 KSI262178:KSL262178 LCE262178:LCH262178 LMA262178:LMD262178 LVW262178:LVZ262178 MFS262178:MFV262178 MPO262178:MPR262178 MZK262178:MZN262178 NJG262178:NJJ262178 NTC262178:NTF262178 OCY262178:ODB262178 OMU262178:OMX262178 OWQ262178:OWT262178 PGM262178:PGP262178 PQI262178:PQL262178 QAE262178:QAH262178 QKA262178:QKD262178 QTW262178:QTZ262178 RDS262178:RDV262178 RNO262178:RNR262178 RXK262178:RXN262178 SHG262178:SHJ262178 SRC262178:SRF262178 TAY262178:TBB262178 TKU262178:TKX262178 TUQ262178:TUT262178 UEM262178:UEP262178 UOI262178:UOL262178 UYE262178:UYH262178 VIA262178:VID262178 VRW262178:VRZ262178 WBS262178:WBV262178 WLO262178:WLR262178 WVK262178:WVN262178 C327714:F327714 IY327714:JB327714 SU327714:SX327714 ACQ327714:ACT327714 AMM327714:AMP327714 AWI327714:AWL327714 BGE327714:BGH327714 BQA327714:BQD327714 BZW327714:BZZ327714 CJS327714:CJV327714 CTO327714:CTR327714 DDK327714:DDN327714 DNG327714:DNJ327714 DXC327714:DXF327714 EGY327714:EHB327714 EQU327714:EQX327714 FAQ327714:FAT327714 FKM327714:FKP327714 FUI327714:FUL327714 GEE327714:GEH327714 GOA327714:GOD327714 GXW327714:GXZ327714 HHS327714:HHV327714 HRO327714:HRR327714 IBK327714:IBN327714 ILG327714:ILJ327714 IVC327714:IVF327714 JEY327714:JFB327714 JOU327714:JOX327714 JYQ327714:JYT327714 KIM327714:KIP327714 KSI327714:KSL327714 LCE327714:LCH327714 LMA327714:LMD327714 LVW327714:LVZ327714 MFS327714:MFV327714 MPO327714:MPR327714 MZK327714:MZN327714 NJG327714:NJJ327714 NTC327714:NTF327714 OCY327714:ODB327714 OMU327714:OMX327714 OWQ327714:OWT327714 PGM327714:PGP327714 PQI327714:PQL327714 QAE327714:QAH327714 QKA327714:QKD327714 QTW327714:QTZ327714 RDS327714:RDV327714 RNO327714:RNR327714 RXK327714:RXN327714 SHG327714:SHJ327714 SRC327714:SRF327714 TAY327714:TBB327714 TKU327714:TKX327714 TUQ327714:TUT327714 UEM327714:UEP327714 UOI327714:UOL327714 UYE327714:UYH327714 VIA327714:VID327714 VRW327714:VRZ327714 WBS327714:WBV327714 WLO327714:WLR327714 WVK327714:WVN327714 C393250:F393250 IY393250:JB393250 SU393250:SX393250 ACQ393250:ACT393250 AMM393250:AMP393250 AWI393250:AWL393250 BGE393250:BGH393250 BQA393250:BQD393250 BZW393250:BZZ393250 CJS393250:CJV393250 CTO393250:CTR393250 DDK393250:DDN393250 DNG393250:DNJ393250 DXC393250:DXF393250 EGY393250:EHB393250 EQU393250:EQX393250 FAQ393250:FAT393250 FKM393250:FKP393250 FUI393250:FUL393250 GEE393250:GEH393250 GOA393250:GOD393250 GXW393250:GXZ393250 HHS393250:HHV393250 HRO393250:HRR393250 IBK393250:IBN393250 ILG393250:ILJ393250 IVC393250:IVF393250 JEY393250:JFB393250 JOU393250:JOX393250 JYQ393250:JYT393250 KIM393250:KIP393250 KSI393250:KSL393250 LCE393250:LCH393250 LMA393250:LMD393250 LVW393250:LVZ393250 MFS393250:MFV393250 MPO393250:MPR393250 MZK393250:MZN393250 NJG393250:NJJ393250 NTC393250:NTF393250 OCY393250:ODB393250 OMU393250:OMX393250 OWQ393250:OWT393250 PGM393250:PGP393250 PQI393250:PQL393250 QAE393250:QAH393250 QKA393250:QKD393250 QTW393250:QTZ393250 RDS393250:RDV393250 RNO393250:RNR393250 RXK393250:RXN393250 SHG393250:SHJ393250 SRC393250:SRF393250 TAY393250:TBB393250 TKU393250:TKX393250 TUQ393250:TUT393250 UEM393250:UEP393250 UOI393250:UOL393250 UYE393250:UYH393250 VIA393250:VID393250 VRW393250:VRZ393250 WBS393250:WBV393250 WLO393250:WLR393250 WVK393250:WVN393250 C458786:F458786 IY458786:JB458786 SU458786:SX458786 ACQ458786:ACT458786 AMM458786:AMP458786 AWI458786:AWL458786 BGE458786:BGH458786 BQA458786:BQD458786 BZW458786:BZZ458786 CJS458786:CJV458786 CTO458786:CTR458786 DDK458786:DDN458786 DNG458786:DNJ458786 DXC458786:DXF458786 EGY458786:EHB458786 EQU458786:EQX458786 FAQ458786:FAT458786 FKM458786:FKP458786 FUI458786:FUL458786 GEE458786:GEH458786 GOA458786:GOD458786 GXW458786:GXZ458786 HHS458786:HHV458786 HRO458786:HRR458786 IBK458786:IBN458786 ILG458786:ILJ458786 IVC458786:IVF458786 JEY458786:JFB458786 JOU458786:JOX458786 JYQ458786:JYT458786 KIM458786:KIP458786 KSI458786:KSL458786 LCE458786:LCH458786 LMA458786:LMD458786 LVW458786:LVZ458786 MFS458786:MFV458786 MPO458786:MPR458786 MZK458786:MZN458786 NJG458786:NJJ458786 NTC458786:NTF458786 OCY458786:ODB458786 OMU458786:OMX458786 OWQ458786:OWT458786 PGM458786:PGP458786 PQI458786:PQL458786 QAE458786:QAH458786 QKA458786:QKD458786 QTW458786:QTZ458786 RDS458786:RDV458786 RNO458786:RNR458786 RXK458786:RXN458786 SHG458786:SHJ458786 SRC458786:SRF458786 TAY458786:TBB458786 TKU458786:TKX458786 TUQ458786:TUT458786 UEM458786:UEP458786 UOI458786:UOL458786 UYE458786:UYH458786 VIA458786:VID458786 VRW458786:VRZ458786 WBS458786:WBV458786 WLO458786:WLR458786 WVK458786:WVN458786 C524322:F524322 IY524322:JB524322 SU524322:SX524322 ACQ524322:ACT524322 AMM524322:AMP524322 AWI524322:AWL524322 BGE524322:BGH524322 BQA524322:BQD524322 BZW524322:BZZ524322 CJS524322:CJV524322 CTO524322:CTR524322 DDK524322:DDN524322 DNG524322:DNJ524322 DXC524322:DXF524322 EGY524322:EHB524322 EQU524322:EQX524322 FAQ524322:FAT524322 FKM524322:FKP524322 FUI524322:FUL524322 GEE524322:GEH524322 GOA524322:GOD524322 GXW524322:GXZ524322 HHS524322:HHV524322 HRO524322:HRR524322 IBK524322:IBN524322 ILG524322:ILJ524322 IVC524322:IVF524322 JEY524322:JFB524322 JOU524322:JOX524322 JYQ524322:JYT524322 KIM524322:KIP524322 KSI524322:KSL524322 LCE524322:LCH524322 LMA524322:LMD524322 LVW524322:LVZ524322 MFS524322:MFV524322 MPO524322:MPR524322 MZK524322:MZN524322 NJG524322:NJJ524322 NTC524322:NTF524322 OCY524322:ODB524322 OMU524322:OMX524322 OWQ524322:OWT524322 PGM524322:PGP524322 PQI524322:PQL524322 QAE524322:QAH524322 QKA524322:QKD524322 QTW524322:QTZ524322 RDS524322:RDV524322 RNO524322:RNR524322 RXK524322:RXN524322 SHG524322:SHJ524322 SRC524322:SRF524322 TAY524322:TBB524322 TKU524322:TKX524322 TUQ524322:TUT524322 UEM524322:UEP524322 UOI524322:UOL524322 UYE524322:UYH524322 VIA524322:VID524322 VRW524322:VRZ524322 WBS524322:WBV524322 WLO524322:WLR524322 WVK524322:WVN524322 C589858:F589858 IY589858:JB589858 SU589858:SX589858 ACQ589858:ACT589858 AMM589858:AMP589858 AWI589858:AWL589858 BGE589858:BGH589858 BQA589858:BQD589858 BZW589858:BZZ589858 CJS589858:CJV589858 CTO589858:CTR589858 DDK589858:DDN589858 DNG589858:DNJ589858 DXC589858:DXF589858 EGY589858:EHB589858 EQU589858:EQX589858 FAQ589858:FAT589858 FKM589858:FKP589858 FUI589858:FUL589858 GEE589858:GEH589858 GOA589858:GOD589858 GXW589858:GXZ589858 HHS589858:HHV589858 HRO589858:HRR589858 IBK589858:IBN589858 ILG589858:ILJ589858 IVC589858:IVF589858 JEY589858:JFB589858 JOU589858:JOX589858 JYQ589858:JYT589858 KIM589858:KIP589858 KSI589858:KSL589858 LCE589858:LCH589858 LMA589858:LMD589858 LVW589858:LVZ589858 MFS589858:MFV589858 MPO589858:MPR589858 MZK589858:MZN589858 NJG589858:NJJ589858 NTC589858:NTF589858 OCY589858:ODB589858 OMU589858:OMX589858 OWQ589858:OWT589858 PGM589858:PGP589858 PQI589858:PQL589858 QAE589858:QAH589858 QKA589858:QKD589858 QTW589858:QTZ589858 RDS589858:RDV589858 RNO589858:RNR589858 RXK589858:RXN589858 SHG589858:SHJ589858 SRC589858:SRF589858 TAY589858:TBB589858 TKU589858:TKX589858 TUQ589858:TUT589858 UEM589858:UEP589858 UOI589858:UOL589858 UYE589858:UYH589858 VIA589858:VID589858 VRW589858:VRZ589858 WBS589858:WBV589858 WLO589858:WLR589858 WVK589858:WVN589858 C655394:F655394 IY655394:JB655394 SU655394:SX655394 ACQ655394:ACT655394 AMM655394:AMP655394 AWI655394:AWL655394 BGE655394:BGH655394 BQA655394:BQD655394 BZW655394:BZZ655394 CJS655394:CJV655394 CTO655394:CTR655394 DDK655394:DDN655394 DNG655394:DNJ655394 DXC655394:DXF655394 EGY655394:EHB655394 EQU655394:EQX655394 FAQ655394:FAT655394 FKM655394:FKP655394 FUI655394:FUL655394 GEE655394:GEH655394 GOA655394:GOD655394 GXW655394:GXZ655394 HHS655394:HHV655394 HRO655394:HRR655394 IBK655394:IBN655394 ILG655394:ILJ655394 IVC655394:IVF655394 JEY655394:JFB655394 JOU655394:JOX655394 JYQ655394:JYT655394 KIM655394:KIP655394 KSI655394:KSL655394 LCE655394:LCH655394 LMA655394:LMD655394 LVW655394:LVZ655394 MFS655394:MFV655394 MPO655394:MPR655394 MZK655394:MZN655394 NJG655394:NJJ655394 NTC655394:NTF655394 OCY655394:ODB655394 OMU655394:OMX655394 OWQ655394:OWT655394 PGM655394:PGP655394 PQI655394:PQL655394 QAE655394:QAH655394 QKA655394:QKD655394 QTW655394:QTZ655394 RDS655394:RDV655394 RNO655394:RNR655394 RXK655394:RXN655394 SHG655394:SHJ655394 SRC655394:SRF655394 TAY655394:TBB655394 TKU655394:TKX655394 TUQ655394:TUT655394 UEM655394:UEP655394 UOI655394:UOL655394 UYE655394:UYH655394 VIA655394:VID655394 VRW655394:VRZ655394 WBS655394:WBV655394 WLO655394:WLR655394 WVK655394:WVN655394 C720930:F720930 IY720930:JB720930 SU720930:SX720930 ACQ720930:ACT720930 AMM720930:AMP720930 AWI720930:AWL720930 BGE720930:BGH720930 BQA720930:BQD720930 BZW720930:BZZ720930 CJS720930:CJV720930 CTO720930:CTR720930 DDK720930:DDN720930 DNG720930:DNJ720930 DXC720930:DXF720930 EGY720930:EHB720930 EQU720930:EQX720930 FAQ720930:FAT720930 FKM720930:FKP720930 FUI720930:FUL720930 GEE720930:GEH720930 GOA720930:GOD720930 GXW720930:GXZ720930 HHS720930:HHV720930 HRO720930:HRR720930 IBK720930:IBN720930 ILG720930:ILJ720930 IVC720930:IVF720930 JEY720930:JFB720930 JOU720930:JOX720930 JYQ720930:JYT720930 KIM720930:KIP720930 KSI720930:KSL720930 LCE720930:LCH720930 LMA720930:LMD720930 LVW720930:LVZ720930 MFS720930:MFV720930 MPO720930:MPR720930 MZK720930:MZN720930 NJG720930:NJJ720930 NTC720930:NTF720930 OCY720930:ODB720930 OMU720930:OMX720930 OWQ720930:OWT720930 PGM720930:PGP720930 PQI720930:PQL720930 QAE720930:QAH720930 QKA720930:QKD720930 QTW720930:QTZ720930 RDS720930:RDV720930 RNO720930:RNR720930 RXK720930:RXN720930 SHG720930:SHJ720930 SRC720930:SRF720930 TAY720930:TBB720930 TKU720930:TKX720930 TUQ720930:TUT720930 UEM720930:UEP720930 UOI720930:UOL720930 UYE720930:UYH720930 VIA720930:VID720930 VRW720930:VRZ720930 WBS720930:WBV720930 WLO720930:WLR720930 WVK720930:WVN720930 C786466:F786466 IY786466:JB786466 SU786466:SX786466 ACQ786466:ACT786466 AMM786466:AMP786466 AWI786466:AWL786466 BGE786466:BGH786466 BQA786466:BQD786466 BZW786466:BZZ786466 CJS786466:CJV786466 CTO786466:CTR786466 DDK786466:DDN786466 DNG786466:DNJ786466 DXC786466:DXF786466 EGY786466:EHB786466 EQU786466:EQX786466 FAQ786466:FAT786466 FKM786466:FKP786466 FUI786466:FUL786466 GEE786466:GEH786466 GOA786466:GOD786466 GXW786466:GXZ786466 HHS786466:HHV786466 HRO786466:HRR786466 IBK786466:IBN786466 ILG786466:ILJ786466 IVC786466:IVF786466 JEY786466:JFB786466 JOU786466:JOX786466 JYQ786466:JYT786466 KIM786466:KIP786466 KSI786466:KSL786466 LCE786466:LCH786466 LMA786466:LMD786466 LVW786466:LVZ786466 MFS786466:MFV786466 MPO786466:MPR786466 MZK786466:MZN786466 NJG786466:NJJ786466 NTC786466:NTF786466 OCY786466:ODB786466 OMU786466:OMX786466 OWQ786466:OWT786466 PGM786466:PGP786466 PQI786466:PQL786466 QAE786466:QAH786466 QKA786466:QKD786466 QTW786466:QTZ786466 RDS786466:RDV786466 RNO786466:RNR786466 RXK786466:RXN786466 SHG786466:SHJ786466 SRC786466:SRF786466 TAY786466:TBB786466 TKU786466:TKX786466 TUQ786466:TUT786466 UEM786466:UEP786466 UOI786466:UOL786466 UYE786466:UYH786466 VIA786466:VID786466 VRW786466:VRZ786466 WBS786466:WBV786466 WLO786466:WLR786466 WVK786466:WVN786466 C852002:F852002 IY852002:JB852002 SU852002:SX852002 ACQ852002:ACT852002 AMM852002:AMP852002 AWI852002:AWL852002 BGE852002:BGH852002 BQA852002:BQD852002 BZW852002:BZZ852002 CJS852002:CJV852002 CTO852002:CTR852002 DDK852002:DDN852002 DNG852002:DNJ852002 DXC852002:DXF852002 EGY852002:EHB852002 EQU852002:EQX852002 FAQ852002:FAT852002 FKM852002:FKP852002 FUI852002:FUL852002 GEE852002:GEH852002 GOA852002:GOD852002 GXW852002:GXZ852002 HHS852002:HHV852002 HRO852002:HRR852002 IBK852002:IBN852002 ILG852002:ILJ852002 IVC852002:IVF852002 JEY852002:JFB852002 JOU852002:JOX852002 JYQ852002:JYT852002 KIM852002:KIP852002 KSI852002:KSL852002 LCE852002:LCH852002 LMA852002:LMD852002 LVW852002:LVZ852002 MFS852002:MFV852002 MPO852002:MPR852002 MZK852002:MZN852002 NJG852002:NJJ852002 NTC852002:NTF852002 OCY852002:ODB852002 OMU852002:OMX852002 OWQ852002:OWT852002 PGM852002:PGP852002 PQI852002:PQL852002 QAE852002:QAH852002 QKA852002:QKD852002 QTW852002:QTZ852002 RDS852002:RDV852002 RNO852002:RNR852002 RXK852002:RXN852002 SHG852002:SHJ852002 SRC852002:SRF852002 TAY852002:TBB852002 TKU852002:TKX852002 TUQ852002:TUT852002 UEM852002:UEP852002 UOI852002:UOL852002 UYE852002:UYH852002 VIA852002:VID852002 VRW852002:VRZ852002 WBS852002:WBV852002 WLO852002:WLR852002 WVK852002:WVN852002 C917538:F917538 IY917538:JB917538 SU917538:SX917538 ACQ917538:ACT917538 AMM917538:AMP917538 AWI917538:AWL917538 BGE917538:BGH917538 BQA917538:BQD917538 BZW917538:BZZ917538 CJS917538:CJV917538 CTO917538:CTR917538 DDK917538:DDN917538 DNG917538:DNJ917538 DXC917538:DXF917538 EGY917538:EHB917538 EQU917538:EQX917538 FAQ917538:FAT917538 FKM917538:FKP917538 FUI917538:FUL917538 GEE917538:GEH917538 GOA917538:GOD917538 GXW917538:GXZ917538 HHS917538:HHV917538 HRO917538:HRR917538 IBK917538:IBN917538 ILG917538:ILJ917538 IVC917538:IVF917538 JEY917538:JFB917538 JOU917538:JOX917538 JYQ917538:JYT917538 KIM917538:KIP917538 KSI917538:KSL917538 LCE917538:LCH917538 LMA917538:LMD917538 LVW917538:LVZ917538 MFS917538:MFV917538 MPO917538:MPR917538 MZK917538:MZN917538 NJG917538:NJJ917538 NTC917538:NTF917538 OCY917538:ODB917538 OMU917538:OMX917538 OWQ917538:OWT917538 PGM917538:PGP917538 PQI917538:PQL917538 QAE917538:QAH917538 QKA917538:QKD917538 QTW917538:QTZ917538 RDS917538:RDV917538 RNO917538:RNR917538 RXK917538:RXN917538 SHG917538:SHJ917538 SRC917538:SRF917538 TAY917538:TBB917538 TKU917538:TKX917538 TUQ917538:TUT917538 UEM917538:UEP917538 UOI917538:UOL917538 UYE917538:UYH917538 VIA917538:VID917538 VRW917538:VRZ917538 WBS917538:WBV917538 WLO917538:WLR917538 WVK917538:WVN917538 C983074:F983074 IY983074:JB983074 SU983074:SX983074 ACQ983074:ACT983074 AMM983074:AMP983074 AWI983074:AWL983074 BGE983074:BGH983074 BQA983074:BQD983074 BZW983074:BZZ983074 CJS983074:CJV983074 CTO983074:CTR983074 DDK983074:DDN983074 DNG983074:DNJ983074 DXC983074:DXF983074 EGY983074:EHB983074 EQU983074:EQX983074 FAQ983074:FAT983074 FKM983074:FKP983074 FUI983074:FUL983074 GEE983074:GEH983074 GOA983074:GOD983074 GXW983074:GXZ983074 HHS983074:HHV983074 HRO983074:HRR983074 IBK983074:IBN983074 ILG983074:ILJ983074 IVC983074:IVF983074 JEY983074:JFB983074 JOU983074:JOX983074 JYQ983074:JYT983074 KIM983074:KIP983074 KSI983074:KSL983074 LCE983074:LCH983074 LMA983074:LMD983074 LVW983074:LVZ983074 MFS983074:MFV983074 MPO983074:MPR983074 MZK983074:MZN983074 NJG983074:NJJ983074 NTC983074:NTF983074 OCY983074:ODB983074 OMU983074:OMX983074 OWQ983074:OWT983074 PGM983074:PGP983074 PQI983074:PQL983074 QAE983074:QAH983074 QKA983074:QKD983074 QTW983074:QTZ983074 RDS983074:RDV983074 RNO983074:RNR983074 RXK983074:RXN983074 SHG983074:SHJ983074 SRC983074:SRF983074 TAY983074:TBB983074 TKU983074:TKX983074 TUQ983074:TUT983074 UEM983074:UEP983074 UOI983074:UOL983074 UYE983074:UYH983074 VIA983074:VID983074 VRW983074:VRZ983074 WBS983074:WBV983074 WLO983074:WLR983074 WVK983074:WVN983074 C65527:F65527 IY65527:JB65527 SU65527:SX65527 ACQ65527:ACT65527 AMM65527:AMP65527 AWI65527:AWL65527 BGE65527:BGH65527 BQA65527:BQD65527 BZW65527:BZZ65527 CJS65527:CJV65527 CTO65527:CTR65527 DDK65527:DDN65527 DNG65527:DNJ65527 DXC65527:DXF65527 EGY65527:EHB65527 EQU65527:EQX65527 FAQ65527:FAT65527 FKM65527:FKP65527 FUI65527:FUL65527 GEE65527:GEH65527 GOA65527:GOD65527 GXW65527:GXZ65527 HHS65527:HHV65527 HRO65527:HRR65527 IBK65527:IBN65527 ILG65527:ILJ65527 IVC65527:IVF65527 JEY65527:JFB65527 JOU65527:JOX65527 JYQ65527:JYT65527 KIM65527:KIP65527 KSI65527:KSL65527 LCE65527:LCH65527 LMA65527:LMD65527 LVW65527:LVZ65527 MFS65527:MFV65527 MPO65527:MPR65527 MZK65527:MZN65527 NJG65527:NJJ65527 NTC65527:NTF65527 OCY65527:ODB65527 OMU65527:OMX65527 OWQ65527:OWT65527 PGM65527:PGP65527 PQI65527:PQL65527 QAE65527:QAH65527 QKA65527:QKD65527 QTW65527:QTZ65527 RDS65527:RDV65527 RNO65527:RNR65527 RXK65527:RXN65527 SHG65527:SHJ65527 SRC65527:SRF65527 TAY65527:TBB65527 TKU65527:TKX65527 TUQ65527:TUT65527 UEM65527:UEP65527 UOI65527:UOL65527 UYE65527:UYH65527 VIA65527:VID65527 VRW65527:VRZ65527 WBS65527:WBV65527 WLO65527:WLR65527 WVK65527:WVN65527 C131063:F131063 IY131063:JB131063 SU131063:SX131063 ACQ131063:ACT131063 AMM131063:AMP131063 AWI131063:AWL131063 BGE131063:BGH131063 BQA131063:BQD131063 BZW131063:BZZ131063 CJS131063:CJV131063 CTO131063:CTR131063 DDK131063:DDN131063 DNG131063:DNJ131063 DXC131063:DXF131063 EGY131063:EHB131063 EQU131063:EQX131063 FAQ131063:FAT131063 FKM131063:FKP131063 FUI131063:FUL131063 GEE131063:GEH131063 GOA131063:GOD131063 GXW131063:GXZ131063 HHS131063:HHV131063 HRO131063:HRR131063 IBK131063:IBN131063 ILG131063:ILJ131063 IVC131063:IVF131063 JEY131063:JFB131063 JOU131063:JOX131063 JYQ131063:JYT131063 KIM131063:KIP131063 KSI131063:KSL131063 LCE131063:LCH131063 LMA131063:LMD131063 LVW131063:LVZ131063 MFS131063:MFV131063 MPO131063:MPR131063 MZK131063:MZN131063 NJG131063:NJJ131063 NTC131063:NTF131063 OCY131063:ODB131063 OMU131063:OMX131063 OWQ131063:OWT131063 PGM131063:PGP131063 PQI131063:PQL131063 QAE131063:QAH131063 QKA131063:QKD131063 QTW131063:QTZ131063 RDS131063:RDV131063 RNO131063:RNR131063 RXK131063:RXN131063 SHG131063:SHJ131063 SRC131063:SRF131063 TAY131063:TBB131063 TKU131063:TKX131063 TUQ131063:TUT131063 UEM131063:UEP131063 UOI131063:UOL131063 UYE131063:UYH131063 VIA131063:VID131063 VRW131063:VRZ131063 WBS131063:WBV131063 WLO131063:WLR131063 WVK131063:WVN131063 C196599:F196599 IY196599:JB196599 SU196599:SX196599 ACQ196599:ACT196599 AMM196599:AMP196599 AWI196599:AWL196599 BGE196599:BGH196599 BQA196599:BQD196599 BZW196599:BZZ196599 CJS196599:CJV196599 CTO196599:CTR196599 DDK196599:DDN196599 DNG196599:DNJ196599 DXC196599:DXF196599 EGY196599:EHB196599 EQU196599:EQX196599 FAQ196599:FAT196599 FKM196599:FKP196599 FUI196599:FUL196599 GEE196599:GEH196599 GOA196599:GOD196599 GXW196599:GXZ196599 HHS196599:HHV196599 HRO196599:HRR196599 IBK196599:IBN196599 ILG196599:ILJ196599 IVC196599:IVF196599 JEY196599:JFB196599 JOU196599:JOX196599 JYQ196599:JYT196599 KIM196599:KIP196599 KSI196599:KSL196599 LCE196599:LCH196599 LMA196599:LMD196599 LVW196599:LVZ196599 MFS196599:MFV196599 MPO196599:MPR196599 MZK196599:MZN196599 NJG196599:NJJ196599 NTC196599:NTF196599 OCY196599:ODB196599 OMU196599:OMX196599 OWQ196599:OWT196599 PGM196599:PGP196599 PQI196599:PQL196599 QAE196599:QAH196599 QKA196599:QKD196599 QTW196599:QTZ196599 RDS196599:RDV196599 RNO196599:RNR196599 RXK196599:RXN196599 SHG196599:SHJ196599 SRC196599:SRF196599 TAY196599:TBB196599 TKU196599:TKX196599 TUQ196599:TUT196599 UEM196599:UEP196599 UOI196599:UOL196599 UYE196599:UYH196599 VIA196599:VID196599 VRW196599:VRZ196599 WBS196599:WBV196599 WLO196599:WLR196599 WVK196599:WVN196599 C262135:F262135 IY262135:JB262135 SU262135:SX262135 ACQ262135:ACT262135 AMM262135:AMP262135 AWI262135:AWL262135 BGE262135:BGH262135 BQA262135:BQD262135 BZW262135:BZZ262135 CJS262135:CJV262135 CTO262135:CTR262135 DDK262135:DDN262135 DNG262135:DNJ262135 DXC262135:DXF262135 EGY262135:EHB262135 EQU262135:EQX262135 FAQ262135:FAT262135 FKM262135:FKP262135 FUI262135:FUL262135 GEE262135:GEH262135 GOA262135:GOD262135 GXW262135:GXZ262135 HHS262135:HHV262135 HRO262135:HRR262135 IBK262135:IBN262135 ILG262135:ILJ262135 IVC262135:IVF262135 JEY262135:JFB262135 JOU262135:JOX262135 JYQ262135:JYT262135 KIM262135:KIP262135 KSI262135:KSL262135 LCE262135:LCH262135 LMA262135:LMD262135 LVW262135:LVZ262135 MFS262135:MFV262135 MPO262135:MPR262135 MZK262135:MZN262135 NJG262135:NJJ262135 NTC262135:NTF262135 OCY262135:ODB262135 OMU262135:OMX262135 OWQ262135:OWT262135 PGM262135:PGP262135 PQI262135:PQL262135 QAE262135:QAH262135 QKA262135:QKD262135 QTW262135:QTZ262135 RDS262135:RDV262135 RNO262135:RNR262135 RXK262135:RXN262135 SHG262135:SHJ262135 SRC262135:SRF262135 TAY262135:TBB262135 TKU262135:TKX262135 TUQ262135:TUT262135 UEM262135:UEP262135 UOI262135:UOL262135 UYE262135:UYH262135 VIA262135:VID262135 VRW262135:VRZ262135 WBS262135:WBV262135 WLO262135:WLR262135 WVK262135:WVN262135 C327671:F327671 IY327671:JB327671 SU327671:SX327671 ACQ327671:ACT327671 AMM327671:AMP327671 AWI327671:AWL327671 BGE327671:BGH327671 BQA327671:BQD327671 BZW327671:BZZ327671 CJS327671:CJV327671 CTO327671:CTR327671 DDK327671:DDN327671 DNG327671:DNJ327671 DXC327671:DXF327671 EGY327671:EHB327671 EQU327671:EQX327671 FAQ327671:FAT327671 FKM327671:FKP327671 FUI327671:FUL327671 GEE327671:GEH327671 GOA327671:GOD327671 GXW327671:GXZ327671 HHS327671:HHV327671 HRO327671:HRR327671 IBK327671:IBN327671 ILG327671:ILJ327671 IVC327671:IVF327671 JEY327671:JFB327671 JOU327671:JOX327671 JYQ327671:JYT327671 KIM327671:KIP327671 KSI327671:KSL327671 LCE327671:LCH327671 LMA327671:LMD327671 LVW327671:LVZ327671 MFS327671:MFV327671 MPO327671:MPR327671 MZK327671:MZN327671 NJG327671:NJJ327671 NTC327671:NTF327671 OCY327671:ODB327671 OMU327671:OMX327671 OWQ327671:OWT327671 PGM327671:PGP327671 PQI327671:PQL327671 QAE327671:QAH327671 QKA327671:QKD327671 QTW327671:QTZ327671 RDS327671:RDV327671 RNO327671:RNR327671 RXK327671:RXN327671 SHG327671:SHJ327671 SRC327671:SRF327671 TAY327671:TBB327671 TKU327671:TKX327671 TUQ327671:TUT327671 UEM327671:UEP327671 UOI327671:UOL327671 UYE327671:UYH327671 VIA327671:VID327671 VRW327671:VRZ327671 WBS327671:WBV327671 WLO327671:WLR327671 WVK327671:WVN327671 C393207:F393207 IY393207:JB393207 SU393207:SX393207 ACQ393207:ACT393207 AMM393207:AMP393207 AWI393207:AWL393207 BGE393207:BGH393207 BQA393207:BQD393207 BZW393207:BZZ393207 CJS393207:CJV393207 CTO393207:CTR393207 DDK393207:DDN393207 DNG393207:DNJ393207 DXC393207:DXF393207 EGY393207:EHB393207 EQU393207:EQX393207 FAQ393207:FAT393207 FKM393207:FKP393207 FUI393207:FUL393207 GEE393207:GEH393207 GOA393207:GOD393207 GXW393207:GXZ393207 HHS393207:HHV393207 HRO393207:HRR393207 IBK393207:IBN393207 ILG393207:ILJ393207 IVC393207:IVF393207 JEY393207:JFB393207 JOU393207:JOX393207 JYQ393207:JYT393207 KIM393207:KIP393207 KSI393207:KSL393207 LCE393207:LCH393207 LMA393207:LMD393207 LVW393207:LVZ393207 MFS393207:MFV393207 MPO393207:MPR393207 MZK393207:MZN393207 NJG393207:NJJ393207 NTC393207:NTF393207 OCY393207:ODB393207 OMU393207:OMX393207 OWQ393207:OWT393207 PGM393207:PGP393207 PQI393207:PQL393207 QAE393207:QAH393207 QKA393207:QKD393207 QTW393207:QTZ393207 RDS393207:RDV393207 RNO393207:RNR393207 RXK393207:RXN393207 SHG393207:SHJ393207 SRC393207:SRF393207 TAY393207:TBB393207 TKU393207:TKX393207 TUQ393207:TUT393207 UEM393207:UEP393207 UOI393207:UOL393207 UYE393207:UYH393207 VIA393207:VID393207 VRW393207:VRZ393207 WBS393207:WBV393207 WLO393207:WLR393207 WVK393207:WVN393207 C458743:F458743 IY458743:JB458743 SU458743:SX458743 ACQ458743:ACT458743 AMM458743:AMP458743 AWI458743:AWL458743 BGE458743:BGH458743 BQA458743:BQD458743 BZW458743:BZZ458743 CJS458743:CJV458743 CTO458743:CTR458743 DDK458743:DDN458743 DNG458743:DNJ458743 DXC458743:DXF458743 EGY458743:EHB458743 EQU458743:EQX458743 FAQ458743:FAT458743 FKM458743:FKP458743 FUI458743:FUL458743 GEE458743:GEH458743 GOA458743:GOD458743 GXW458743:GXZ458743 HHS458743:HHV458743 HRO458743:HRR458743 IBK458743:IBN458743 ILG458743:ILJ458743 IVC458743:IVF458743 JEY458743:JFB458743 JOU458743:JOX458743 JYQ458743:JYT458743 KIM458743:KIP458743 KSI458743:KSL458743 LCE458743:LCH458743 LMA458743:LMD458743 LVW458743:LVZ458743 MFS458743:MFV458743 MPO458743:MPR458743 MZK458743:MZN458743 NJG458743:NJJ458743 NTC458743:NTF458743 OCY458743:ODB458743 OMU458743:OMX458743 OWQ458743:OWT458743 PGM458743:PGP458743 PQI458743:PQL458743 QAE458743:QAH458743 QKA458743:QKD458743 QTW458743:QTZ458743 RDS458743:RDV458743 RNO458743:RNR458743 RXK458743:RXN458743 SHG458743:SHJ458743 SRC458743:SRF458743 TAY458743:TBB458743 TKU458743:TKX458743 TUQ458743:TUT458743 UEM458743:UEP458743 UOI458743:UOL458743 UYE458743:UYH458743 VIA458743:VID458743 VRW458743:VRZ458743 WBS458743:WBV458743 WLO458743:WLR458743 WVK458743:WVN458743 C524279:F524279 IY524279:JB524279 SU524279:SX524279 ACQ524279:ACT524279 AMM524279:AMP524279 AWI524279:AWL524279 BGE524279:BGH524279 BQA524279:BQD524279 BZW524279:BZZ524279 CJS524279:CJV524279 CTO524279:CTR524279 DDK524279:DDN524279 DNG524279:DNJ524279 DXC524279:DXF524279 EGY524279:EHB524279 EQU524279:EQX524279 FAQ524279:FAT524279 FKM524279:FKP524279 FUI524279:FUL524279 GEE524279:GEH524279 GOA524279:GOD524279 GXW524279:GXZ524279 HHS524279:HHV524279 HRO524279:HRR524279 IBK524279:IBN524279 ILG524279:ILJ524279 IVC524279:IVF524279 JEY524279:JFB524279 JOU524279:JOX524279 JYQ524279:JYT524279 KIM524279:KIP524279 KSI524279:KSL524279 LCE524279:LCH524279 LMA524279:LMD524279 LVW524279:LVZ524279 MFS524279:MFV524279 MPO524279:MPR524279 MZK524279:MZN524279 NJG524279:NJJ524279 NTC524279:NTF524279 OCY524279:ODB524279 OMU524279:OMX524279 OWQ524279:OWT524279 PGM524279:PGP524279 PQI524279:PQL524279 QAE524279:QAH524279 QKA524279:QKD524279 QTW524279:QTZ524279 RDS524279:RDV524279 RNO524279:RNR524279 RXK524279:RXN524279 SHG524279:SHJ524279 SRC524279:SRF524279 TAY524279:TBB524279 TKU524279:TKX524279 TUQ524279:TUT524279 UEM524279:UEP524279 UOI524279:UOL524279 UYE524279:UYH524279 VIA524279:VID524279 VRW524279:VRZ524279 WBS524279:WBV524279 WLO524279:WLR524279 WVK524279:WVN524279 C589815:F589815 IY589815:JB589815 SU589815:SX589815 ACQ589815:ACT589815 AMM589815:AMP589815 AWI589815:AWL589815 BGE589815:BGH589815 BQA589815:BQD589815 BZW589815:BZZ589815 CJS589815:CJV589815 CTO589815:CTR589815 DDK589815:DDN589815 DNG589815:DNJ589815 DXC589815:DXF589815 EGY589815:EHB589815 EQU589815:EQX589815 FAQ589815:FAT589815 FKM589815:FKP589815 FUI589815:FUL589815 GEE589815:GEH589815 GOA589815:GOD589815 GXW589815:GXZ589815 HHS589815:HHV589815 HRO589815:HRR589815 IBK589815:IBN589815 ILG589815:ILJ589815 IVC589815:IVF589815 JEY589815:JFB589815 JOU589815:JOX589815 JYQ589815:JYT589815 KIM589815:KIP589815 KSI589815:KSL589815 LCE589815:LCH589815 LMA589815:LMD589815 LVW589815:LVZ589815 MFS589815:MFV589815 MPO589815:MPR589815 MZK589815:MZN589815 NJG589815:NJJ589815 NTC589815:NTF589815 OCY589815:ODB589815 OMU589815:OMX589815 OWQ589815:OWT589815 PGM589815:PGP589815 PQI589815:PQL589815 QAE589815:QAH589815 QKA589815:QKD589815 QTW589815:QTZ589815 RDS589815:RDV589815 RNO589815:RNR589815 RXK589815:RXN589815 SHG589815:SHJ589815 SRC589815:SRF589815 TAY589815:TBB589815 TKU589815:TKX589815 TUQ589815:TUT589815 UEM589815:UEP589815 UOI589815:UOL589815 UYE589815:UYH589815 VIA589815:VID589815 VRW589815:VRZ589815 WBS589815:WBV589815 WLO589815:WLR589815 WVK589815:WVN589815 C655351:F655351 IY655351:JB655351 SU655351:SX655351 ACQ655351:ACT655351 AMM655351:AMP655351 AWI655351:AWL655351 BGE655351:BGH655351 BQA655351:BQD655351 BZW655351:BZZ655351 CJS655351:CJV655351 CTO655351:CTR655351 DDK655351:DDN655351 DNG655351:DNJ655351 DXC655351:DXF655351 EGY655351:EHB655351 EQU655351:EQX655351 FAQ655351:FAT655351 FKM655351:FKP655351 FUI655351:FUL655351 GEE655351:GEH655351 GOA655351:GOD655351 GXW655351:GXZ655351 HHS655351:HHV655351 HRO655351:HRR655351 IBK655351:IBN655351 ILG655351:ILJ655351 IVC655351:IVF655351 JEY655351:JFB655351 JOU655351:JOX655351 JYQ655351:JYT655351 KIM655351:KIP655351 KSI655351:KSL655351 LCE655351:LCH655351 LMA655351:LMD655351 LVW655351:LVZ655351 MFS655351:MFV655351 MPO655351:MPR655351 MZK655351:MZN655351 NJG655351:NJJ655351 NTC655351:NTF655351 OCY655351:ODB655351 OMU655351:OMX655351 OWQ655351:OWT655351 PGM655351:PGP655351 PQI655351:PQL655351 QAE655351:QAH655351 QKA655351:QKD655351 QTW655351:QTZ655351 RDS655351:RDV655351 RNO655351:RNR655351 RXK655351:RXN655351 SHG655351:SHJ655351 SRC655351:SRF655351 TAY655351:TBB655351 TKU655351:TKX655351 TUQ655351:TUT655351 UEM655351:UEP655351 UOI655351:UOL655351 UYE655351:UYH655351 VIA655351:VID655351 VRW655351:VRZ655351 WBS655351:WBV655351 WLO655351:WLR655351 WVK655351:WVN655351 C720887:F720887 IY720887:JB720887 SU720887:SX720887 ACQ720887:ACT720887 AMM720887:AMP720887 AWI720887:AWL720887 BGE720887:BGH720887 BQA720887:BQD720887 BZW720887:BZZ720887 CJS720887:CJV720887 CTO720887:CTR720887 DDK720887:DDN720887 DNG720887:DNJ720887 DXC720887:DXF720887 EGY720887:EHB720887 EQU720887:EQX720887 FAQ720887:FAT720887 FKM720887:FKP720887 FUI720887:FUL720887 GEE720887:GEH720887 GOA720887:GOD720887 GXW720887:GXZ720887 HHS720887:HHV720887 HRO720887:HRR720887 IBK720887:IBN720887 ILG720887:ILJ720887 IVC720887:IVF720887 JEY720887:JFB720887 JOU720887:JOX720887 JYQ720887:JYT720887 KIM720887:KIP720887 KSI720887:KSL720887 LCE720887:LCH720887 LMA720887:LMD720887 LVW720887:LVZ720887 MFS720887:MFV720887 MPO720887:MPR720887 MZK720887:MZN720887 NJG720887:NJJ720887 NTC720887:NTF720887 OCY720887:ODB720887 OMU720887:OMX720887 OWQ720887:OWT720887 PGM720887:PGP720887 PQI720887:PQL720887 QAE720887:QAH720887 QKA720887:QKD720887 QTW720887:QTZ720887 RDS720887:RDV720887 RNO720887:RNR720887 RXK720887:RXN720887 SHG720887:SHJ720887 SRC720887:SRF720887 TAY720887:TBB720887 TKU720887:TKX720887 TUQ720887:TUT720887 UEM720887:UEP720887 UOI720887:UOL720887 UYE720887:UYH720887 VIA720887:VID720887 VRW720887:VRZ720887 WBS720887:WBV720887 WLO720887:WLR720887 WVK720887:WVN720887 C786423:F786423 IY786423:JB786423 SU786423:SX786423 ACQ786423:ACT786423 AMM786423:AMP786423 AWI786423:AWL786423 BGE786423:BGH786423 BQA786423:BQD786423 BZW786423:BZZ786423 CJS786423:CJV786423 CTO786423:CTR786423 DDK786423:DDN786423 DNG786423:DNJ786423 DXC786423:DXF786423 EGY786423:EHB786423 EQU786423:EQX786423 FAQ786423:FAT786423 FKM786423:FKP786423 FUI786423:FUL786423 GEE786423:GEH786423 GOA786423:GOD786423 GXW786423:GXZ786423 HHS786423:HHV786423 HRO786423:HRR786423 IBK786423:IBN786423 ILG786423:ILJ786423 IVC786423:IVF786423 JEY786423:JFB786423 JOU786423:JOX786423 JYQ786423:JYT786423 KIM786423:KIP786423 KSI786423:KSL786423 LCE786423:LCH786423 LMA786423:LMD786423 LVW786423:LVZ786423 MFS786423:MFV786423 MPO786423:MPR786423 MZK786423:MZN786423 NJG786423:NJJ786423 NTC786423:NTF786423 OCY786423:ODB786423 OMU786423:OMX786423 OWQ786423:OWT786423 PGM786423:PGP786423 PQI786423:PQL786423 QAE786423:QAH786423 QKA786423:QKD786423 QTW786423:QTZ786423 RDS786423:RDV786423 RNO786423:RNR786423 RXK786423:RXN786423 SHG786423:SHJ786423 SRC786423:SRF786423 TAY786423:TBB786423 TKU786423:TKX786423 TUQ786423:TUT786423 UEM786423:UEP786423 UOI786423:UOL786423 UYE786423:UYH786423 VIA786423:VID786423 VRW786423:VRZ786423 WBS786423:WBV786423 WLO786423:WLR786423 WVK786423:WVN786423 C851959:F851959 IY851959:JB851959 SU851959:SX851959 ACQ851959:ACT851959 AMM851959:AMP851959 AWI851959:AWL851959 BGE851959:BGH851959 BQA851959:BQD851959 BZW851959:BZZ851959 CJS851959:CJV851959 CTO851959:CTR851959 DDK851959:DDN851959 DNG851959:DNJ851959 DXC851959:DXF851959 EGY851959:EHB851959 EQU851959:EQX851959 FAQ851959:FAT851959 FKM851959:FKP851959 FUI851959:FUL851959 GEE851959:GEH851959 GOA851959:GOD851959 GXW851959:GXZ851959 HHS851959:HHV851959 HRO851959:HRR851959 IBK851959:IBN851959 ILG851959:ILJ851959 IVC851959:IVF851959 JEY851959:JFB851959 JOU851959:JOX851959 JYQ851959:JYT851959 KIM851959:KIP851959 KSI851959:KSL851959 LCE851959:LCH851959 LMA851959:LMD851959 LVW851959:LVZ851959 MFS851959:MFV851959 MPO851959:MPR851959 MZK851959:MZN851959 NJG851959:NJJ851959 NTC851959:NTF851959 OCY851959:ODB851959 OMU851959:OMX851959 OWQ851959:OWT851959 PGM851959:PGP851959 PQI851959:PQL851959 QAE851959:QAH851959 QKA851959:QKD851959 QTW851959:QTZ851959 RDS851959:RDV851959 RNO851959:RNR851959 RXK851959:RXN851959 SHG851959:SHJ851959 SRC851959:SRF851959 TAY851959:TBB851959 TKU851959:TKX851959 TUQ851959:TUT851959 UEM851959:UEP851959 UOI851959:UOL851959 UYE851959:UYH851959 VIA851959:VID851959 VRW851959:VRZ851959 WBS851959:WBV851959 WLO851959:WLR851959 WVK851959:WVN851959 C917495:F917495 IY917495:JB917495 SU917495:SX917495 ACQ917495:ACT917495 AMM917495:AMP917495 AWI917495:AWL917495 BGE917495:BGH917495 BQA917495:BQD917495 BZW917495:BZZ917495 CJS917495:CJV917495 CTO917495:CTR917495 DDK917495:DDN917495 DNG917495:DNJ917495 DXC917495:DXF917495 EGY917495:EHB917495 EQU917495:EQX917495 FAQ917495:FAT917495 FKM917495:FKP917495 FUI917495:FUL917495 GEE917495:GEH917495 GOA917495:GOD917495 GXW917495:GXZ917495 HHS917495:HHV917495 HRO917495:HRR917495 IBK917495:IBN917495 ILG917495:ILJ917495 IVC917495:IVF917495 JEY917495:JFB917495 JOU917495:JOX917495 JYQ917495:JYT917495 KIM917495:KIP917495 KSI917495:KSL917495 LCE917495:LCH917495 LMA917495:LMD917495 LVW917495:LVZ917495 MFS917495:MFV917495 MPO917495:MPR917495 MZK917495:MZN917495 NJG917495:NJJ917495 NTC917495:NTF917495 OCY917495:ODB917495 OMU917495:OMX917495 OWQ917495:OWT917495 PGM917495:PGP917495 PQI917495:PQL917495 QAE917495:QAH917495 QKA917495:QKD917495 QTW917495:QTZ917495 RDS917495:RDV917495 RNO917495:RNR917495 RXK917495:RXN917495 SHG917495:SHJ917495 SRC917495:SRF917495 TAY917495:TBB917495 TKU917495:TKX917495 TUQ917495:TUT917495 UEM917495:UEP917495 UOI917495:UOL917495 UYE917495:UYH917495 VIA917495:VID917495 VRW917495:VRZ917495 WBS917495:WBV917495 WLO917495:WLR917495 WVK917495:WVN917495 C983031:F983031 IY983031:JB983031 SU983031:SX983031 ACQ983031:ACT983031 AMM983031:AMP983031 AWI983031:AWL983031 BGE983031:BGH983031 BQA983031:BQD983031 BZW983031:BZZ983031 CJS983031:CJV983031 CTO983031:CTR983031 DDK983031:DDN983031 DNG983031:DNJ983031 DXC983031:DXF983031 EGY983031:EHB983031 EQU983031:EQX983031 FAQ983031:FAT983031 FKM983031:FKP983031 FUI983031:FUL983031 GEE983031:GEH983031 GOA983031:GOD983031 GXW983031:GXZ983031 HHS983031:HHV983031 HRO983031:HRR983031 IBK983031:IBN983031 ILG983031:ILJ983031 IVC983031:IVF983031 JEY983031:JFB983031 JOU983031:JOX983031 JYQ983031:JYT983031 KIM983031:KIP983031 KSI983031:KSL983031 LCE983031:LCH983031 LMA983031:LMD983031 LVW983031:LVZ983031 MFS983031:MFV983031 MPO983031:MPR983031 MZK983031:MZN983031 NJG983031:NJJ983031 NTC983031:NTF983031 OCY983031:ODB983031 OMU983031:OMX983031 OWQ983031:OWT983031 PGM983031:PGP983031 PQI983031:PQL983031 QAE983031:QAH983031 QKA983031:QKD983031 QTW983031:QTZ983031 RDS983031:RDV983031 RNO983031:RNR983031 RXK983031:RXN983031 SHG983031:SHJ983031 SRC983031:SRF983031 TAY983031:TBB983031 TKU983031:TKX983031 TUQ983031:TUT983031 UEM983031:UEP983031 UOI983031:UOL983031 UYE983031:UYH983031 VIA983031:VID983031 VRW983031:VRZ983031 WBS983031:WBV983031 WLO983031:WLR983031 WVK983031:WVN983031 C65529:F65529 IY65529:JB65529 SU65529:SX65529 ACQ65529:ACT65529 AMM65529:AMP65529 AWI65529:AWL65529 BGE65529:BGH65529 BQA65529:BQD65529 BZW65529:BZZ65529 CJS65529:CJV65529 CTO65529:CTR65529 DDK65529:DDN65529 DNG65529:DNJ65529 DXC65529:DXF65529 EGY65529:EHB65529 EQU65529:EQX65529 FAQ65529:FAT65529 FKM65529:FKP65529 FUI65529:FUL65529 GEE65529:GEH65529 GOA65529:GOD65529 GXW65529:GXZ65529 HHS65529:HHV65529 HRO65529:HRR65529 IBK65529:IBN65529 ILG65529:ILJ65529 IVC65529:IVF65529 JEY65529:JFB65529 JOU65529:JOX65529 JYQ65529:JYT65529 KIM65529:KIP65529 KSI65529:KSL65529 LCE65529:LCH65529 LMA65529:LMD65529 LVW65529:LVZ65529 MFS65529:MFV65529 MPO65529:MPR65529 MZK65529:MZN65529 NJG65529:NJJ65529 NTC65529:NTF65529 OCY65529:ODB65529 OMU65529:OMX65529 OWQ65529:OWT65529 PGM65529:PGP65529 PQI65529:PQL65529 QAE65529:QAH65529 QKA65529:QKD65529 QTW65529:QTZ65529 RDS65529:RDV65529 RNO65529:RNR65529 RXK65529:RXN65529 SHG65529:SHJ65529 SRC65529:SRF65529 TAY65529:TBB65529 TKU65529:TKX65529 TUQ65529:TUT65529 UEM65529:UEP65529 UOI65529:UOL65529 UYE65529:UYH65529 VIA65529:VID65529 VRW65529:VRZ65529 WBS65529:WBV65529 WLO65529:WLR65529 WVK65529:WVN65529 C131065:F131065 IY131065:JB131065 SU131065:SX131065 ACQ131065:ACT131065 AMM131065:AMP131065 AWI131065:AWL131065 BGE131065:BGH131065 BQA131065:BQD131065 BZW131065:BZZ131065 CJS131065:CJV131065 CTO131065:CTR131065 DDK131065:DDN131065 DNG131065:DNJ131065 DXC131065:DXF131065 EGY131065:EHB131065 EQU131065:EQX131065 FAQ131065:FAT131065 FKM131065:FKP131065 FUI131065:FUL131065 GEE131065:GEH131065 GOA131065:GOD131065 GXW131065:GXZ131065 HHS131065:HHV131065 HRO131065:HRR131065 IBK131065:IBN131065 ILG131065:ILJ131065 IVC131065:IVF131065 JEY131065:JFB131065 JOU131065:JOX131065 JYQ131065:JYT131065 KIM131065:KIP131065 KSI131065:KSL131065 LCE131065:LCH131065 LMA131065:LMD131065 LVW131065:LVZ131065 MFS131065:MFV131065 MPO131065:MPR131065 MZK131065:MZN131065 NJG131065:NJJ131065 NTC131065:NTF131065 OCY131065:ODB131065 OMU131065:OMX131065 OWQ131065:OWT131065 PGM131065:PGP131065 PQI131065:PQL131065 QAE131065:QAH131065 QKA131065:QKD131065 QTW131065:QTZ131065 RDS131065:RDV131065 RNO131065:RNR131065 RXK131065:RXN131065 SHG131065:SHJ131065 SRC131065:SRF131065 TAY131065:TBB131065 TKU131065:TKX131065 TUQ131065:TUT131065 UEM131065:UEP131065 UOI131065:UOL131065 UYE131065:UYH131065 VIA131065:VID131065 VRW131065:VRZ131065 WBS131065:WBV131065 WLO131065:WLR131065 WVK131065:WVN131065 C196601:F196601 IY196601:JB196601 SU196601:SX196601 ACQ196601:ACT196601 AMM196601:AMP196601 AWI196601:AWL196601 BGE196601:BGH196601 BQA196601:BQD196601 BZW196601:BZZ196601 CJS196601:CJV196601 CTO196601:CTR196601 DDK196601:DDN196601 DNG196601:DNJ196601 DXC196601:DXF196601 EGY196601:EHB196601 EQU196601:EQX196601 FAQ196601:FAT196601 FKM196601:FKP196601 FUI196601:FUL196601 GEE196601:GEH196601 GOA196601:GOD196601 GXW196601:GXZ196601 HHS196601:HHV196601 HRO196601:HRR196601 IBK196601:IBN196601 ILG196601:ILJ196601 IVC196601:IVF196601 JEY196601:JFB196601 JOU196601:JOX196601 JYQ196601:JYT196601 KIM196601:KIP196601 KSI196601:KSL196601 LCE196601:LCH196601 LMA196601:LMD196601 LVW196601:LVZ196601 MFS196601:MFV196601 MPO196601:MPR196601 MZK196601:MZN196601 NJG196601:NJJ196601 NTC196601:NTF196601 OCY196601:ODB196601 OMU196601:OMX196601 OWQ196601:OWT196601 PGM196601:PGP196601 PQI196601:PQL196601 QAE196601:QAH196601 QKA196601:QKD196601 QTW196601:QTZ196601 RDS196601:RDV196601 RNO196601:RNR196601 RXK196601:RXN196601 SHG196601:SHJ196601 SRC196601:SRF196601 TAY196601:TBB196601 TKU196601:TKX196601 TUQ196601:TUT196601 UEM196601:UEP196601 UOI196601:UOL196601 UYE196601:UYH196601 VIA196601:VID196601 VRW196601:VRZ196601 WBS196601:WBV196601 WLO196601:WLR196601 WVK196601:WVN196601 C262137:F262137 IY262137:JB262137 SU262137:SX262137 ACQ262137:ACT262137 AMM262137:AMP262137 AWI262137:AWL262137 BGE262137:BGH262137 BQA262137:BQD262137 BZW262137:BZZ262137 CJS262137:CJV262137 CTO262137:CTR262137 DDK262137:DDN262137 DNG262137:DNJ262137 DXC262137:DXF262137 EGY262137:EHB262137 EQU262137:EQX262137 FAQ262137:FAT262137 FKM262137:FKP262137 FUI262137:FUL262137 GEE262137:GEH262137 GOA262137:GOD262137 GXW262137:GXZ262137 HHS262137:HHV262137 HRO262137:HRR262137 IBK262137:IBN262137 ILG262137:ILJ262137 IVC262137:IVF262137 JEY262137:JFB262137 JOU262137:JOX262137 JYQ262137:JYT262137 KIM262137:KIP262137 KSI262137:KSL262137 LCE262137:LCH262137 LMA262137:LMD262137 LVW262137:LVZ262137 MFS262137:MFV262137 MPO262137:MPR262137 MZK262137:MZN262137 NJG262137:NJJ262137 NTC262137:NTF262137 OCY262137:ODB262137 OMU262137:OMX262137 OWQ262137:OWT262137 PGM262137:PGP262137 PQI262137:PQL262137 QAE262137:QAH262137 QKA262137:QKD262137 QTW262137:QTZ262137 RDS262137:RDV262137 RNO262137:RNR262137 RXK262137:RXN262137 SHG262137:SHJ262137 SRC262137:SRF262137 TAY262137:TBB262137 TKU262137:TKX262137 TUQ262137:TUT262137 UEM262137:UEP262137 UOI262137:UOL262137 UYE262137:UYH262137 VIA262137:VID262137 VRW262137:VRZ262137 WBS262137:WBV262137 WLO262137:WLR262137 WVK262137:WVN262137 C327673:F327673 IY327673:JB327673 SU327673:SX327673 ACQ327673:ACT327673 AMM327673:AMP327673 AWI327673:AWL327673 BGE327673:BGH327673 BQA327673:BQD327673 BZW327673:BZZ327673 CJS327673:CJV327673 CTO327673:CTR327673 DDK327673:DDN327673 DNG327673:DNJ327673 DXC327673:DXF327673 EGY327673:EHB327673 EQU327673:EQX327673 FAQ327673:FAT327673 FKM327673:FKP327673 FUI327673:FUL327673 GEE327673:GEH327673 GOA327673:GOD327673 GXW327673:GXZ327673 HHS327673:HHV327673 HRO327673:HRR327673 IBK327673:IBN327673 ILG327673:ILJ327673 IVC327673:IVF327673 JEY327673:JFB327673 JOU327673:JOX327673 JYQ327673:JYT327673 KIM327673:KIP327673 KSI327673:KSL327673 LCE327673:LCH327673 LMA327673:LMD327673 LVW327673:LVZ327673 MFS327673:MFV327673 MPO327673:MPR327673 MZK327673:MZN327673 NJG327673:NJJ327673 NTC327673:NTF327673 OCY327673:ODB327673 OMU327673:OMX327673 OWQ327673:OWT327673 PGM327673:PGP327673 PQI327673:PQL327673 QAE327673:QAH327673 QKA327673:QKD327673 QTW327673:QTZ327673 RDS327673:RDV327673 RNO327673:RNR327673 RXK327673:RXN327673 SHG327673:SHJ327673 SRC327673:SRF327673 TAY327673:TBB327673 TKU327673:TKX327673 TUQ327673:TUT327673 UEM327673:UEP327673 UOI327673:UOL327673 UYE327673:UYH327673 VIA327673:VID327673 VRW327673:VRZ327673 WBS327673:WBV327673 WLO327673:WLR327673 WVK327673:WVN327673 C393209:F393209 IY393209:JB393209 SU393209:SX393209 ACQ393209:ACT393209 AMM393209:AMP393209 AWI393209:AWL393209 BGE393209:BGH393209 BQA393209:BQD393209 BZW393209:BZZ393209 CJS393209:CJV393209 CTO393209:CTR393209 DDK393209:DDN393209 DNG393209:DNJ393209 DXC393209:DXF393209 EGY393209:EHB393209 EQU393209:EQX393209 FAQ393209:FAT393209 FKM393209:FKP393209 FUI393209:FUL393209 GEE393209:GEH393209 GOA393209:GOD393209 GXW393209:GXZ393209 HHS393209:HHV393209 HRO393209:HRR393209 IBK393209:IBN393209 ILG393209:ILJ393209 IVC393209:IVF393209 JEY393209:JFB393209 JOU393209:JOX393209 JYQ393209:JYT393209 KIM393209:KIP393209 KSI393209:KSL393209 LCE393209:LCH393209 LMA393209:LMD393209 LVW393209:LVZ393209 MFS393209:MFV393209 MPO393209:MPR393209 MZK393209:MZN393209 NJG393209:NJJ393209 NTC393209:NTF393209 OCY393209:ODB393209 OMU393209:OMX393209 OWQ393209:OWT393209 PGM393209:PGP393209 PQI393209:PQL393209 QAE393209:QAH393209 QKA393209:QKD393209 QTW393209:QTZ393209 RDS393209:RDV393209 RNO393209:RNR393209 RXK393209:RXN393209 SHG393209:SHJ393209 SRC393209:SRF393209 TAY393209:TBB393209 TKU393209:TKX393209 TUQ393209:TUT393209 UEM393209:UEP393209 UOI393209:UOL393209 UYE393209:UYH393209 VIA393209:VID393209 VRW393209:VRZ393209 WBS393209:WBV393209 WLO393209:WLR393209 WVK393209:WVN393209 C458745:F458745 IY458745:JB458745 SU458745:SX458745 ACQ458745:ACT458745 AMM458745:AMP458745 AWI458745:AWL458745 BGE458745:BGH458745 BQA458745:BQD458745 BZW458745:BZZ458745 CJS458745:CJV458745 CTO458745:CTR458745 DDK458745:DDN458745 DNG458745:DNJ458745 DXC458745:DXF458745 EGY458745:EHB458745 EQU458745:EQX458745 FAQ458745:FAT458745 FKM458745:FKP458745 FUI458745:FUL458745 GEE458745:GEH458745 GOA458745:GOD458745 GXW458745:GXZ458745 HHS458745:HHV458745 HRO458745:HRR458745 IBK458745:IBN458745 ILG458745:ILJ458745 IVC458745:IVF458745 JEY458745:JFB458745 JOU458745:JOX458745 JYQ458745:JYT458745 KIM458745:KIP458745 KSI458745:KSL458745 LCE458745:LCH458745 LMA458745:LMD458745 LVW458745:LVZ458745 MFS458745:MFV458745 MPO458745:MPR458745 MZK458745:MZN458745 NJG458745:NJJ458745 NTC458745:NTF458745 OCY458745:ODB458745 OMU458745:OMX458745 OWQ458745:OWT458745 PGM458745:PGP458745 PQI458745:PQL458745 QAE458745:QAH458745 QKA458745:QKD458745 QTW458745:QTZ458745 RDS458745:RDV458745 RNO458745:RNR458745 RXK458745:RXN458745 SHG458745:SHJ458745 SRC458745:SRF458745 TAY458745:TBB458745 TKU458745:TKX458745 TUQ458745:TUT458745 UEM458745:UEP458745 UOI458745:UOL458745 UYE458745:UYH458745 VIA458745:VID458745 VRW458745:VRZ458745 WBS458745:WBV458745 WLO458745:WLR458745 WVK458745:WVN458745 C524281:F524281 IY524281:JB524281 SU524281:SX524281 ACQ524281:ACT524281 AMM524281:AMP524281 AWI524281:AWL524281 BGE524281:BGH524281 BQA524281:BQD524281 BZW524281:BZZ524281 CJS524281:CJV524281 CTO524281:CTR524281 DDK524281:DDN524281 DNG524281:DNJ524281 DXC524281:DXF524281 EGY524281:EHB524281 EQU524281:EQX524281 FAQ524281:FAT524281 FKM524281:FKP524281 FUI524281:FUL524281 GEE524281:GEH524281 GOA524281:GOD524281 GXW524281:GXZ524281 HHS524281:HHV524281 HRO524281:HRR524281 IBK524281:IBN524281 ILG524281:ILJ524281 IVC524281:IVF524281 JEY524281:JFB524281 JOU524281:JOX524281 JYQ524281:JYT524281 KIM524281:KIP524281 KSI524281:KSL524281 LCE524281:LCH524281 LMA524281:LMD524281 LVW524281:LVZ524281 MFS524281:MFV524281 MPO524281:MPR524281 MZK524281:MZN524281 NJG524281:NJJ524281 NTC524281:NTF524281 OCY524281:ODB524281 OMU524281:OMX524281 OWQ524281:OWT524281 PGM524281:PGP524281 PQI524281:PQL524281 QAE524281:QAH524281 QKA524281:QKD524281 QTW524281:QTZ524281 RDS524281:RDV524281 RNO524281:RNR524281 RXK524281:RXN524281 SHG524281:SHJ524281 SRC524281:SRF524281 TAY524281:TBB524281 TKU524281:TKX524281 TUQ524281:TUT524281 UEM524281:UEP524281 UOI524281:UOL524281 UYE524281:UYH524281 VIA524281:VID524281 VRW524281:VRZ524281 WBS524281:WBV524281 WLO524281:WLR524281 WVK524281:WVN524281 C589817:F589817 IY589817:JB589817 SU589817:SX589817 ACQ589817:ACT589817 AMM589817:AMP589817 AWI589817:AWL589817 BGE589817:BGH589817 BQA589817:BQD589817 BZW589817:BZZ589817 CJS589817:CJV589817 CTO589817:CTR589817 DDK589817:DDN589817 DNG589817:DNJ589817 DXC589817:DXF589817 EGY589817:EHB589817 EQU589817:EQX589817 FAQ589817:FAT589817 FKM589817:FKP589817 FUI589817:FUL589817 GEE589817:GEH589817 GOA589817:GOD589817 GXW589817:GXZ589817 HHS589817:HHV589817 HRO589817:HRR589817 IBK589817:IBN589817 ILG589817:ILJ589817 IVC589817:IVF589817 JEY589817:JFB589817 JOU589817:JOX589817 JYQ589817:JYT589817 KIM589817:KIP589817 KSI589817:KSL589817 LCE589817:LCH589817 LMA589817:LMD589817 LVW589817:LVZ589817 MFS589817:MFV589817 MPO589817:MPR589817 MZK589817:MZN589817 NJG589817:NJJ589817 NTC589817:NTF589817 OCY589817:ODB589817 OMU589817:OMX589817 OWQ589817:OWT589817 PGM589817:PGP589817 PQI589817:PQL589817 QAE589817:QAH589817 QKA589817:QKD589817 QTW589817:QTZ589817 RDS589817:RDV589817 RNO589817:RNR589817 RXK589817:RXN589817 SHG589817:SHJ589817 SRC589817:SRF589817 TAY589817:TBB589817 TKU589817:TKX589817 TUQ589817:TUT589817 UEM589817:UEP589817 UOI589817:UOL589817 UYE589817:UYH589817 VIA589817:VID589817 VRW589817:VRZ589817 WBS589817:WBV589817 WLO589817:WLR589817 WVK589817:WVN589817 C655353:F655353 IY655353:JB655353 SU655353:SX655353 ACQ655353:ACT655353 AMM655353:AMP655353 AWI655353:AWL655353 BGE655353:BGH655353 BQA655353:BQD655353 BZW655353:BZZ655353 CJS655353:CJV655353 CTO655353:CTR655353 DDK655353:DDN655353 DNG655353:DNJ655353 DXC655353:DXF655353 EGY655353:EHB655353 EQU655353:EQX655353 FAQ655353:FAT655353 FKM655353:FKP655353 FUI655353:FUL655353 GEE655353:GEH655353 GOA655353:GOD655353 GXW655353:GXZ655353 HHS655353:HHV655353 HRO655353:HRR655353 IBK655353:IBN655353 ILG655353:ILJ655353 IVC655353:IVF655353 JEY655353:JFB655353 JOU655353:JOX655353 JYQ655353:JYT655353 KIM655353:KIP655353 KSI655353:KSL655353 LCE655353:LCH655353 LMA655353:LMD655353 LVW655353:LVZ655353 MFS655353:MFV655353 MPO655353:MPR655353 MZK655353:MZN655353 NJG655353:NJJ655353 NTC655353:NTF655353 OCY655353:ODB655353 OMU655353:OMX655353 OWQ655353:OWT655353 PGM655353:PGP655353 PQI655353:PQL655353 QAE655353:QAH655353 QKA655353:QKD655353 QTW655353:QTZ655353 RDS655353:RDV655353 RNO655353:RNR655353 RXK655353:RXN655353 SHG655353:SHJ655353 SRC655353:SRF655353 TAY655353:TBB655353 TKU655353:TKX655353 TUQ655353:TUT655353 UEM655353:UEP655353 UOI655353:UOL655353 UYE655353:UYH655353 VIA655353:VID655353 VRW655353:VRZ655353 WBS655353:WBV655353 WLO655353:WLR655353 WVK655353:WVN655353 C720889:F720889 IY720889:JB720889 SU720889:SX720889 ACQ720889:ACT720889 AMM720889:AMP720889 AWI720889:AWL720889 BGE720889:BGH720889 BQA720889:BQD720889 BZW720889:BZZ720889 CJS720889:CJV720889 CTO720889:CTR720889 DDK720889:DDN720889 DNG720889:DNJ720889 DXC720889:DXF720889 EGY720889:EHB720889 EQU720889:EQX720889 FAQ720889:FAT720889 FKM720889:FKP720889 FUI720889:FUL720889 GEE720889:GEH720889 GOA720889:GOD720889 GXW720889:GXZ720889 HHS720889:HHV720889 HRO720889:HRR720889 IBK720889:IBN720889 ILG720889:ILJ720889 IVC720889:IVF720889 JEY720889:JFB720889 JOU720889:JOX720889 JYQ720889:JYT720889 KIM720889:KIP720889 KSI720889:KSL720889 LCE720889:LCH720889 LMA720889:LMD720889 LVW720889:LVZ720889 MFS720889:MFV720889 MPO720889:MPR720889 MZK720889:MZN720889 NJG720889:NJJ720889 NTC720889:NTF720889 OCY720889:ODB720889 OMU720889:OMX720889 OWQ720889:OWT720889 PGM720889:PGP720889 PQI720889:PQL720889 QAE720889:QAH720889 QKA720889:QKD720889 QTW720889:QTZ720889 RDS720889:RDV720889 RNO720889:RNR720889 RXK720889:RXN720889 SHG720889:SHJ720889 SRC720889:SRF720889 TAY720889:TBB720889 TKU720889:TKX720889 TUQ720889:TUT720889 UEM720889:UEP720889 UOI720889:UOL720889 UYE720889:UYH720889 VIA720889:VID720889 VRW720889:VRZ720889 WBS720889:WBV720889 WLO720889:WLR720889 WVK720889:WVN720889 C786425:F786425 IY786425:JB786425 SU786425:SX786425 ACQ786425:ACT786425 AMM786425:AMP786425 AWI786425:AWL786425 BGE786425:BGH786425 BQA786425:BQD786425 BZW786425:BZZ786425 CJS786425:CJV786425 CTO786425:CTR786425 DDK786425:DDN786425 DNG786425:DNJ786425 DXC786425:DXF786425 EGY786425:EHB786425 EQU786425:EQX786425 FAQ786425:FAT786425 FKM786425:FKP786425 FUI786425:FUL786425 GEE786425:GEH786425 GOA786425:GOD786425 GXW786425:GXZ786425 HHS786425:HHV786425 HRO786425:HRR786425 IBK786425:IBN786425 ILG786425:ILJ786425 IVC786425:IVF786425 JEY786425:JFB786425 JOU786425:JOX786425 JYQ786425:JYT786425 KIM786425:KIP786425 KSI786425:KSL786425 LCE786425:LCH786425 LMA786425:LMD786425 LVW786425:LVZ786425 MFS786425:MFV786425 MPO786425:MPR786425 MZK786425:MZN786425 NJG786425:NJJ786425 NTC786425:NTF786425 OCY786425:ODB786425 OMU786425:OMX786425 OWQ786425:OWT786425 PGM786425:PGP786425 PQI786425:PQL786425 QAE786425:QAH786425 QKA786425:QKD786425 QTW786425:QTZ786425 RDS786425:RDV786425 RNO786425:RNR786425 RXK786425:RXN786425 SHG786425:SHJ786425 SRC786425:SRF786425 TAY786425:TBB786425 TKU786425:TKX786425 TUQ786425:TUT786425 UEM786425:UEP786425 UOI786425:UOL786425 UYE786425:UYH786425 VIA786425:VID786425 VRW786425:VRZ786425 WBS786425:WBV786425 WLO786425:WLR786425 WVK786425:WVN786425 C851961:F851961 IY851961:JB851961 SU851961:SX851961 ACQ851961:ACT851961 AMM851961:AMP851961 AWI851961:AWL851961 BGE851961:BGH851961 BQA851961:BQD851961 BZW851961:BZZ851961 CJS851961:CJV851961 CTO851961:CTR851961 DDK851961:DDN851961 DNG851961:DNJ851961 DXC851961:DXF851961 EGY851961:EHB851961 EQU851961:EQX851961 FAQ851961:FAT851961 FKM851961:FKP851961 FUI851961:FUL851961 GEE851961:GEH851961 GOA851961:GOD851961 GXW851961:GXZ851961 HHS851961:HHV851961 HRO851961:HRR851961 IBK851961:IBN851961 ILG851961:ILJ851961 IVC851961:IVF851961 JEY851961:JFB851961 JOU851961:JOX851961 JYQ851961:JYT851961 KIM851961:KIP851961 KSI851961:KSL851961 LCE851961:LCH851961 LMA851961:LMD851961 LVW851961:LVZ851961 MFS851961:MFV851961 MPO851961:MPR851961 MZK851961:MZN851961 NJG851961:NJJ851961 NTC851961:NTF851961 OCY851961:ODB851961 OMU851961:OMX851961 OWQ851961:OWT851961 PGM851961:PGP851961 PQI851961:PQL851961 QAE851961:QAH851961 QKA851961:QKD851961 QTW851961:QTZ851961 RDS851961:RDV851961 RNO851961:RNR851961 RXK851961:RXN851961 SHG851961:SHJ851961 SRC851961:SRF851961 TAY851961:TBB851961 TKU851961:TKX851961 TUQ851961:TUT851961 UEM851961:UEP851961 UOI851961:UOL851961 UYE851961:UYH851961 VIA851961:VID851961 VRW851961:VRZ851961 WBS851961:WBV851961 WLO851961:WLR851961 WVK851961:WVN851961 C917497:F917497 IY917497:JB917497 SU917497:SX917497 ACQ917497:ACT917497 AMM917497:AMP917497 AWI917497:AWL917497 BGE917497:BGH917497 BQA917497:BQD917497 BZW917497:BZZ917497 CJS917497:CJV917497 CTO917497:CTR917497 DDK917497:DDN917497 DNG917497:DNJ917497 DXC917497:DXF917497 EGY917497:EHB917497 EQU917497:EQX917497 FAQ917497:FAT917497 FKM917497:FKP917497 FUI917497:FUL917497 GEE917497:GEH917497 GOA917497:GOD917497 GXW917497:GXZ917497 HHS917497:HHV917497 HRO917497:HRR917497 IBK917497:IBN917497 ILG917497:ILJ917497 IVC917497:IVF917497 JEY917497:JFB917497 JOU917497:JOX917497 JYQ917497:JYT917497 KIM917497:KIP917497 KSI917497:KSL917497 LCE917497:LCH917497 LMA917497:LMD917497 LVW917497:LVZ917497 MFS917497:MFV917497 MPO917497:MPR917497 MZK917497:MZN917497 NJG917497:NJJ917497 NTC917497:NTF917497 OCY917497:ODB917497 OMU917497:OMX917497 OWQ917497:OWT917497 PGM917497:PGP917497 PQI917497:PQL917497 QAE917497:QAH917497 QKA917497:QKD917497 QTW917497:QTZ917497 RDS917497:RDV917497 RNO917497:RNR917497 RXK917497:RXN917497 SHG917497:SHJ917497 SRC917497:SRF917497 TAY917497:TBB917497 TKU917497:TKX917497 TUQ917497:TUT917497 UEM917497:UEP917497 UOI917497:UOL917497 UYE917497:UYH917497 VIA917497:VID917497 VRW917497:VRZ917497 WBS917497:WBV917497 WLO917497:WLR917497 WVK917497:WVN917497 C983033:F983033 IY983033:JB983033 SU983033:SX983033 ACQ983033:ACT983033 AMM983033:AMP983033 AWI983033:AWL983033 BGE983033:BGH983033 BQA983033:BQD983033 BZW983033:BZZ983033 CJS983033:CJV983033 CTO983033:CTR983033 DDK983033:DDN983033 DNG983033:DNJ983033 DXC983033:DXF983033 EGY983033:EHB983033 EQU983033:EQX983033 FAQ983033:FAT983033 FKM983033:FKP983033 FUI983033:FUL983033 GEE983033:GEH983033 GOA983033:GOD983033 GXW983033:GXZ983033 HHS983033:HHV983033 HRO983033:HRR983033 IBK983033:IBN983033 ILG983033:ILJ983033 IVC983033:IVF983033 JEY983033:JFB983033 JOU983033:JOX983033 JYQ983033:JYT983033 KIM983033:KIP983033 KSI983033:KSL983033 LCE983033:LCH983033 LMA983033:LMD983033 LVW983033:LVZ983033 MFS983033:MFV983033 MPO983033:MPR983033 MZK983033:MZN983033 NJG983033:NJJ983033 NTC983033:NTF983033 OCY983033:ODB983033 OMU983033:OMX983033 OWQ983033:OWT983033 PGM983033:PGP983033 PQI983033:PQL983033 QAE983033:QAH983033 QKA983033:QKD983033 QTW983033:QTZ983033 RDS983033:RDV983033 RNO983033:RNR983033 RXK983033:RXN983033 SHG983033:SHJ983033 SRC983033:SRF983033 TAY983033:TBB983033 TKU983033:TKX983033 TUQ983033:TUT983033 UEM983033:UEP983033 UOI983033:UOL983033 UYE983033:UYH983033 VIA983033:VID983033 VRW983033:VRZ983033 WBS983033:WBV983033 WLO983033:WLR983033 WVK983033:WVN983033 C65606:F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C131142:F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C196678:F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C262214:F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C327750:F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C393286:F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C458822:F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C524358:F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C589894:F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C655430:F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C720966:F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C786502:F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C852038:F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C917574:F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C983110:F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C65608:F65608 IY65608:JB65608 SU65608:SX65608 ACQ65608:ACT65608 AMM65608:AMP65608 AWI65608:AWL65608 BGE65608:BGH65608 BQA65608:BQD65608 BZW65608:BZZ65608 CJS65608:CJV65608 CTO65608:CTR65608 DDK65608:DDN65608 DNG65608:DNJ65608 DXC65608:DXF65608 EGY65608:EHB65608 EQU65608:EQX65608 FAQ65608:FAT65608 FKM65608:FKP65608 FUI65608:FUL65608 GEE65608:GEH65608 GOA65608:GOD65608 GXW65608:GXZ65608 HHS65608:HHV65608 HRO65608:HRR65608 IBK65608:IBN65608 ILG65608:ILJ65608 IVC65608:IVF65608 JEY65608:JFB65608 JOU65608:JOX65608 JYQ65608:JYT65608 KIM65608:KIP65608 KSI65608:KSL65608 LCE65608:LCH65608 LMA65608:LMD65608 LVW65608:LVZ65608 MFS65608:MFV65608 MPO65608:MPR65608 MZK65608:MZN65608 NJG65608:NJJ65608 NTC65608:NTF65608 OCY65608:ODB65608 OMU65608:OMX65608 OWQ65608:OWT65608 PGM65608:PGP65608 PQI65608:PQL65608 QAE65608:QAH65608 QKA65608:QKD65608 QTW65608:QTZ65608 RDS65608:RDV65608 RNO65608:RNR65608 RXK65608:RXN65608 SHG65608:SHJ65608 SRC65608:SRF65608 TAY65608:TBB65608 TKU65608:TKX65608 TUQ65608:TUT65608 UEM65608:UEP65608 UOI65608:UOL65608 UYE65608:UYH65608 VIA65608:VID65608 VRW65608:VRZ65608 WBS65608:WBV65608 WLO65608:WLR65608 WVK65608:WVN65608 C131144:F131144 IY131144:JB131144 SU131144:SX131144 ACQ131144:ACT131144 AMM131144:AMP131144 AWI131144:AWL131144 BGE131144:BGH131144 BQA131144:BQD131144 BZW131144:BZZ131144 CJS131144:CJV131144 CTO131144:CTR131144 DDK131144:DDN131144 DNG131144:DNJ131144 DXC131144:DXF131144 EGY131144:EHB131144 EQU131144:EQX131144 FAQ131144:FAT131144 FKM131144:FKP131144 FUI131144:FUL131144 GEE131144:GEH131144 GOA131144:GOD131144 GXW131144:GXZ131144 HHS131144:HHV131144 HRO131144:HRR131144 IBK131144:IBN131144 ILG131144:ILJ131144 IVC131144:IVF131144 JEY131144:JFB131144 JOU131144:JOX131144 JYQ131144:JYT131144 KIM131144:KIP131144 KSI131144:KSL131144 LCE131144:LCH131144 LMA131144:LMD131144 LVW131144:LVZ131144 MFS131144:MFV131144 MPO131144:MPR131144 MZK131144:MZN131144 NJG131144:NJJ131144 NTC131144:NTF131144 OCY131144:ODB131144 OMU131144:OMX131144 OWQ131144:OWT131144 PGM131144:PGP131144 PQI131144:PQL131144 QAE131144:QAH131144 QKA131144:QKD131144 QTW131144:QTZ131144 RDS131144:RDV131144 RNO131144:RNR131144 RXK131144:RXN131144 SHG131144:SHJ131144 SRC131144:SRF131144 TAY131144:TBB131144 TKU131144:TKX131144 TUQ131144:TUT131144 UEM131144:UEP131144 UOI131144:UOL131144 UYE131144:UYH131144 VIA131144:VID131144 VRW131144:VRZ131144 WBS131144:WBV131144 WLO131144:WLR131144 WVK131144:WVN131144 C196680:F196680 IY196680:JB196680 SU196680:SX196680 ACQ196680:ACT196680 AMM196680:AMP196680 AWI196680:AWL196680 BGE196680:BGH196680 BQA196680:BQD196680 BZW196680:BZZ196680 CJS196680:CJV196680 CTO196680:CTR196680 DDK196680:DDN196680 DNG196680:DNJ196680 DXC196680:DXF196680 EGY196680:EHB196680 EQU196680:EQX196680 FAQ196680:FAT196680 FKM196680:FKP196680 FUI196680:FUL196680 GEE196680:GEH196680 GOA196680:GOD196680 GXW196680:GXZ196680 HHS196680:HHV196680 HRO196680:HRR196680 IBK196680:IBN196680 ILG196680:ILJ196680 IVC196680:IVF196680 JEY196680:JFB196680 JOU196680:JOX196680 JYQ196680:JYT196680 KIM196680:KIP196680 KSI196680:KSL196680 LCE196680:LCH196680 LMA196680:LMD196680 LVW196680:LVZ196680 MFS196680:MFV196680 MPO196680:MPR196680 MZK196680:MZN196680 NJG196680:NJJ196680 NTC196680:NTF196680 OCY196680:ODB196680 OMU196680:OMX196680 OWQ196680:OWT196680 PGM196680:PGP196680 PQI196680:PQL196680 QAE196680:QAH196680 QKA196680:QKD196680 QTW196680:QTZ196680 RDS196680:RDV196680 RNO196680:RNR196680 RXK196680:RXN196680 SHG196680:SHJ196680 SRC196680:SRF196680 TAY196680:TBB196680 TKU196680:TKX196680 TUQ196680:TUT196680 UEM196680:UEP196680 UOI196680:UOL196680 UYE196680:UYH196680 VIA196680:VID196680 VRW196680:VRZ196680 WBS196680:WBV196680 WLO196680:WLR196680 WVK196680:WVN196680 C262216:F262216 IY262216:JB262216 SU262216:SX262216 ACQ262216:ACT262216 AMM262216:AMP262216 AWI262216:AWL262216 BGE262216:BGH262216 BQA262216:BQD262216 BZW262216:BZZ262216 CJS262216:CJV262216 CTO262216:CTR262216 DDK262216:DDN262216 DNG262216:DNJ262216 DXC262216:DXF262216 EGY262216:EHB262216 EQU262216:EQX262216 FAQ262216:FAT262216 FKM262216:FKP262216 FUI262216:FUL262216 GEE262216:GEH262216 GOA262216:GOD262216 GXW262216:GXZ262216 HHS262216:HHV262216 HRO262216:HRR262216 IBK262216:IBN262216 ILG262216:ILJ262216 IVC262216:IVF262216 JEY262216:JFB262216 JOU262216:JOX262216 JYQ262216:JYT262216 KIM262216:KIP262216 KSI262216:KSL262216 LCE262216:LCH262216 LMA262216:LMD262216 LVW262216:LVZ262216 MFS262216:MFV262216 MPO262216:MPR262216 MZK262216:MZN262216 NJG262216:NJJ262216 NTC262216:NTF262216 OCY262216:ODB262216 OMU262216:OMX262216 OWQ262216:OWT262216 PGM262216:PGP262216 PQI262216:PQL262216 QAE262216:QAH262216 QKA262216:QKD262216 QTW262216:QTZ262216 RDS262216:RDV262216 RNO262216:RNR262216 RXK262216:RXN262216 SHG262216:SHJ262216 SRC262216:SRF262216 TAY262216:TBB262216 TKU262216:TKX262216 TUQ262216:TUT262216 UEM262216:UEP262216 UOI262216:UOL262216 UYE262216:UYH262216 VIA262216:VID262216 VRW262216:VRZ262216 WBS262216:WBV262216 WLO262216:WLR262216 WVK262216:WVN262216 C327752:F327752 IY327752:JB327752 SU327752:SX327752 ACQ327752:ACT327752 AMM327752:AMP327752 AWI327752:AWL327752 BGE327752:BGH327752 BQA327752:BQD327752 BZW327752:BZZ327752 CJS327752:CJV327752 CTO327752:CTR327752 DDK327752:DDN327752 DNG327752:DNJ327752 DXC327752:DXF327752 EGY327752:EHB327752 EQU327752:EQX327752 FAQ327752:FAT327752 FKM327752:FKP327752 FUI327752:FUL327752 GEE327752:GEH327752 GOA327752:GOD327752 GXW327752:GXZ327752 HHS327752:HHV327752 HRO327752:HRR327752 IBK327752:IBN327752 ILG327752:ILJ327752 IVC327752:IVF327752 JEY327752:JFB327752 JOU327752:JOX327752 JYQ327752:JYT327752 KIM327752:KIP327752 KSI327752:KSL327752 LCE327752:LCH327752 LMA327752:LMD327752 LVW327752:LVZ327752 MFS327752:MFV327752 MPO327752:MPR327752 MZK327752:MZN327752 NJG327752:NJJ327752 NTC327752:NTF327752 OCY327752:ODB327752 OMU327752:OMX327752 OWQ327752:OWT327752 PGM327752:PGP327752 PQI327752:PQL327752 QAE327752:QAH327752 QKA327752:QKD327752 QTW327752:QTZ327752 RDS327752:RDV327752 RNO327752:RNR327752 RXK327752:RXN327752 SHG327752:SHJ327752 SRC327752:SRF327752 TAY327752:TBB327752 TKU327752:TKX327752 TUQ327752:TUT327752 UEM327752:UEP327752 UOI327752:UOL327752 UYE327752:UYH327752 VIA327752:VID327752 VRW327752:VRZ327752 WBS327752:WBV327752 WLO327752:WLR327752 WVK327752:WVN327752 C393288:F393288 IY393288:JB393288 SU393288:SX393288 ACQ393288:ACT393288 AMM393288:AMP393288 AWI393288:AWL393288 BGE393288:BGH393288 BQA393288:BQD393288 BZW393288:BZZ393288 CJS393288:CJV393288 CTO393288:CTR393288 DDK393288:DDN393288 DNG393288:DNJ393288 DXC393288:DXF393288 EGY393288:EHB393288 EQU393288:EQX393288 FAQ393288:FAT393288 FKM393288:FKP393288 FUI393288:FUL393288 GEE393288:GEH393288 GOA393288:GOD393288 GXW393288:GXZ393288 HHS393288:HHV393288 HRO393288:HRR393288 IBK393288:IBN393288 ILG393288:ILJ393288 IVC393288:IVF393288 JEY393288:JFB393288 JOU393288:JOX393288 JYQ393288:JYT393288 KIM393288:KIP393288 KSI393288:KSL393288 LCE393288:LCH393288 LMA393288:LMD393288 LVW393288:LVZ393288 MFS393288:MFV393288 MPO393288:MPR393288 MZK393288:MZN393288 NJG393288:NJJ393288 NTC393288:NTF393288 OCY393288:ODB393288 OMU393288:OMX393288 OWQ393288:OWT393288 PGM393288:PGP393288 PQI393288:PQL393288 QAE393288:QAH393288 QKA393288:QKD393288 QTW393288:QTZ393288 RDS393288:RDV393288 RNO393288:RNR393288 RXK393288:RXN393288 SHG393288:SHJ393288 SRC393288:SRF393288 TAY393288:TBB393288 TKU393288:TKX393288 TUQ393288:TUT393288 UEM393288:UEP393288 UOI393288:UOL393288 UYE393288:UYH393288 VIA393288:VID393288 VRW393288:VRZ393288 WBS393288:WBV393288 WLO393288:WLR393288 WVK393288:WVN393288 C458824:F458824 IY458824:JB458824 SU458824:SX458824 ACQ458824:ACT458824 AMM458824:AMP458824 AWI458824:AWL458824 BGE458824:BGH458824 BQA458824:BQD458824 BZW458824:BZZ458824 CJS458824:CJV458824 CTO458824:CTR458824 DDK458824:DDN458824 DNG458824:DNJ458824 DXC458824:DXF458824 EGY458824:EHB458824 EQU458824:EQX458824 FAQ458824:FAT458824 FKM458824:FKP458824 FUI458824:FUL458824 GEE458824:GEH458824 GOA458824:GOD458824 GXW458824:GXZ458824 HHS458824:HHV458824 HRO458824:HRR458824 IBK458824:IBN458824 ILG458824:ILJ458824 IVC458824:IVF458824 JEY458824:JFB458824 JOU458824:JOX458824 JYQ458824:JYT458824 KIM458824:KIP458824 KSI458824:KSL458824 LCE458824:LCH458824 LMA458824:LMD458824 LVW458824:LVZ458824 MFS458824:MFV458824 MPO458824:MPR458824 MZK458824:MZN458824 NJG458824:NJJ458824 NTC458824:NTF458824 OCY458824:ODB458824 OMU458824:OMX458824 OWQ458824:OWT458824 PGM458824:PGP458824 PQI458824:PQL458824 QAE458824:QAH458824 QKA458824:QKD458824 QTW458824:QTZ458824 RDS458824:RDV458824 RNO458824:RNR458824 RXK458824:RXN458824 SHG458824:SHJ458824 SRC458824:SRF458824 TAY458824:TBB458824 TKU458824:TKX458824 TUQ458824:TUT458824 UEM458824:UEP458824 UOI458824:UOL458824 UYE458824:UYH458824 VIA458824:VID458824 VRW458824:VRZ458824 WBS458824:WBV458824 WLO458824:WLR458824 WVK458824:WVN458824 C524360:F524360 IY524360:JB524360 SU524360:SX524360 ACQ524360:ACT524360 AMM524360:AMP524360 AWI524360:AWL524360 BGE524360:BGH524360 BQA524360:BQD524360 BZW524360:BZZ524360 CJS524360:CJV524360 CTO524360:CTR524360 DDK524360:DDN524360 DNG524360:DNJ524360 DXC524360:DXF524360 EGY524360:EHB524360 EQU524360:EQX524360 FAQ524360:FAT524360 FKM524360:FKP524360 FUI524360:FUL524360 GEE524360:GEH524360 GOA524360:GOD524360 GXW524360:GXZ524360 HHS524360:HHV524360 HRO524360:HRR524360 IBK524360:IBN524360 ILG524360:ILJ524360 IVC524360:IVF524360 JEY524360:JFB524360 JOU524360:JOX524360 JYQ524360:JYT524360 KIM524360:KIP524360 KSI524360:KSL524360 LCE524360:LCH524360 LMA524360:LMD524360 LVW524360:LVZ524360 MFS524360:MFV524360 MPO524360:MPR524360 MZK524360:MZN524360 NJG524360:NJJ524360 NTC524360:NTF524360 OCY524360:ODB524360 OMU524360:OMX524360 OWQ524360:OWT524360 PGM524360:PGP524360 PQI524360:PQL524360 QAE524360:QAH524360 QKA524360:QKD524360 QTW524360:QTZ524360 RDS524360:RDV524360 RNO524360:RNR524360 RXK524360:RXN524360 SHG524360:SHJ524360 SRC524360:SRF524360 TAY524360:TBB524360 TKU524360:TKX524360 TUQ524360:TUT524360 UEM524360:UEP524360 UOI524360:UOL524360 UYE524360:UYH524360 VIA524360:VID524360 VRW524360:VRZ524360 WBS524360:WBV524360 WLO524360:WLR524360 WVK524360:WVN524360 C589896:F589896 IY589896:JB589896 SU589896:SX589896 ACQ589896:ACT589896 AMM589896:AMP589896 AWI589896:AWL589896 BGE589896:BGH589896 BQA589896:BQD589896 BZW589896:BZZ589896 CJS589896:CJV589896 CTO589896:CTR589896 DDK589896:DDN589896 DNG589896:DNJ589896 DXC589896:DXF589896 EGY589896:EHB589896 EQU589896:EQX589896 FAQ589896:FAT589896 FKM589896:FKP589896 FUI589896:FUL589896 GEE589896:GEH589896 GOA589896:GOD589896 GXW589896:GXZ589896 HHS589896:HHV589896 HRO589896:HRR589896 IBK589896:IBN589896 ILG589896:ILJ589896 IVC589896:IVF589896 JEY589896:JFB589896 JOU589896:JOX589896 JYQ589896:JYT589896 KIM589896:KIP589896 KSI589896:KSL589896 LCE589896:LCH589896 LMA589896:LMD589896 LVW589896:LVZ589896 MFS589896:MFV589896 MPO589896:MPR589896 MZK589896:MZN589896 NJG589896:NJJ589896 NTC589896:NTF589896 OCY589896:ODB589896 OMU589896:OMX589896 OWQ589896:OWT589896 PGM589896:PGP589896 PQI589896:PQL589896 QAE589896:QAH589896 QKA589896:QKD589896 QTW589896:QTZ589896 RDS589896:RDV589896 RNO589896:RNR589896 RXK589896:RXN589896 SHG589896:SHJ589896 SRC589896:SRF589896 TAY589896:TBB589896 TKU589896:TKX589896 TUQ589896:TUT589896 UEM589896:UEP589896 UOI589896:UOL589896 UYE589896:UYH589896 VIA589896:VID589896 VRW589896:VRZ589896 WBS589896:WBV589896 WLO589896:WLR589896 WVK589896:WVN589896 C655432:F655432 IY655432:JB655432 SU655432:SX655432 ACQ655432:ACT655432 AMM655432:AMP655432 AWI655432:AWL655432 BGE655432:BGH655432 BQA655432:BQD655432 BZW655432:BZZ655432 CJS655432:CJV655432 CTO655432:CTR655432 DDK655432:DDN655432 DNG655432:DNJ655432 DXC655432:DXF655432 EGY655432:EHB655432 EQU655432:EQX655432 FAQ655432:FAT655432 FKM655432:FKP655432 FUI655432:FUL655432 GEE655432:GEH655432 GOA655432:GOD655432 GXW655432:GXZ655432 HHS655432:HHV655432 HRO655432:HRR655432 IBK655432:IBN655432 ILG655432:ILJ655432 IVC655432:IVF655432 JEY655432:JFB655432 JOU655432:JOX655432 JYQ655432:JYT655432 KIM655432:KIP655432 KSI655432:KSL655432 LCE655432:LCH655432 LMA655432:LMD655432 LVW655432:LVZ655432 MFS655432:MFV655432 MPO655432:MPR655432 MZK655432:MZN655432 NJG655432:NJJ655432 NTC655432:NTF655432 OCY655432:ODB655432 OMU655432:OMX655432 OWQ655432:OWT655432 PGM655432:PGP655432 PQI655432:PQL655432 QAE655432:QAH655432 QKA655432:QKD655432 QTW655432:QTZ655432 RDS655432:RDV655432 RNO655432:RNR655432 RXK655432:RXN655432 SHG655432:SHJ655432 SRC655432:SRF655432 TAY655432:TBB655432 TKU655432:TKX655432 TUQ655432:TUT655432 UEM655432:UEP655432 UOI655432:UOL655432 UYE655432:UYH655432 VIA655432:VID655432 VRW655432:VRZ655432 WBS655432:WBV655432 WLO655432:WLR655432 WVK655432:WVN655432 C720968:F720968 IY720968:JB720968 SU720968:SX720968 ACQ720968:ACT720968 AMM720968:AMP720968 AWI720968:AWL720968 BGE720968:BGH720968 BQA720968:BQD720968 BZW720968:BZZ720968 CJS720968:CJV720968 CTO720968:CTR720968 DDK720968:DDN720968 DNG720968:DNJ720968 DXC720968:DXF720968 EGY720968:EHB720968 EQU720968:EQX720968 FAQ720968:FAT720968 FKM720968:FKP720968 FUI720968:FUL720968 GEE720968:GEH720968 GOA720968:GOD720968 GXW720968:GXZ720968 HHS720968:HHV720968 HRO720968:HRR720968 IBK720968:IBN720968 ILG720968:ILJ720968 IVC720968:IVF720968 JEY720968:JFB720968 JOU720968:JOX720968 JYQ720968:JYT720968 KIM720968:KIP720968 KSI720968:KSL720968 LCE720968:LCH720968 LMA720968:LMD720968 LVW720968:LVZ720968 MFS720968:MFV720968 MPO720968:MPR720968 MZK720968:MZN720968 NJG720968:NJJ720968 NTC720968:NTF720968 OCY720968:ODB720968 OMU720968:OMX720968 OWQ720968:OWT720968 PGM720968:PGP720968 PQI720968:PQL720968 QAE720968:QAH720968 QKA720968:QKD720968 QTW720968:QTZ720968 RDS720968:RDV720968 RNO720968:RNR720968 RXK720968:RXN720968 SHG720968:SHJ720968 SRC720968:SRF720968 TAY720968:TBB720968 TKU720968:TKX720968 TUQ720968:TUT720968 UEM720968:UEP720968 UOI720968:UOL720968 UYE720968:UYH720968 VIA720968:VID720968 VRW720968:VRZ720968 WBS720968:WBV720968 WLO720968:WLR720968 WVK720968:WVN720968 C786504:F786504 IY786504:JB786504 SU786504:SX786504 ACQ786504:ACT786504 AMM786504:AMP786504 AWI786504:AWL786504 BGE786504:BGH786504 BQA786504:BQD786504 BZW786504:BZZ786504 CJS786504:CJV786504 CTO786504:CTR786504 DDK786504:DDN786504 DNG786504:DNJ786504 DXC786504:DXF786504 EGY786504:EHB786504 EQU786504:EQX786504 FAQ786504:FAT786504 FKM786504:FKP786504 FUI786504:FUL786504 GEE786504:GEH786504 GOA786504:GOD786504 GXW786504:GXZ786504 HHS786504:HHV786504 HRO786504:HRR786504 IBK786504:IBN786504 ILG786504:ILJ786504 IVC786504:IVF786504 JEY786504:JFB786504 JOU786504:JOX786504 JYQ786504:JYT786504 KIM786504:KIP786504 KSI786504:KSL786504 LCE786504:LCH786504 LMA786504:LMD786504 LVW786504:LVZ786504 MFS786504:MFV786504 MPO786504:MPR786504 MZK786504:MZN786504 NJG786504:NJJ786504 NTC786504:NTF786504 OCY786504:ODB786504 OMU786504:OMX786504 OWQ786504:OWT786504 PGM786504:PGP786504 PQI786504:PQL786504 QAE786504:QAH786504 QKA786504:QKD786504 QTW786504:QTZ786504 RDS786504:RDV786504 RNO786504:RNR786504 RXK786504:RXN786504 SHG786504:SHJ786504 SRC786504:SRF786504 TAY786504:TBB786504 TKU786504:TKX786504 TUQ786504:TUT786504 UEM786504:UEP786504 UOI786504:UOL786504 UYE786504:UYH786504 VIA786504:VID786504 VRW786504:VRZ786504 WBS786504:WBV786504 WLO786504:WLR786504 WVK786504:WVN786504 C852040:F852040 IY852040:JB852040 SU852040:SX852040 ACQ852040:ACT852040 AMM852040:AMP852040 AWI852040:AWL852040 BGE852040:BGH852040 BQA852040:BQD852040 BZW852040:BZZ852040 CJS852040:CJV852040 CTO852040:CTR852040 DDK852040:DDN852040 DNG852040:DNJ852040 DXC852040:DXF852040 EGY852040:EHB852040 EQU852040:EQX852040 FAQ852040:FAT852040 FKM852040:FKP852040 FUI852040:FUL852040 GEE852040:GEH852040 GOA852040:GOD852040 GXW852040:GXZ852040 HHS852040:HHV852040 HRO852040:HRR852040 IBK852040:IBN852040 ILG852040:ILJ852040 IVC852040:IVF852040 JEY852040:JFB852040 JOU852040:JOX852040 JYQ852040:JYT852040 KIM852040:KIP852040 KSI852040:KSL852040 LCE852040:LCH852040 LMA852040:LMD852040 LVW852040:LVZ852040 MFS852040:MFV852040 MPO852040:MPR852040 MZK852040:MZN852040 NJG852040:NJJ852040 NTC852040:NTF852040 OCY852040:ODB852040 OMU852040:OMX852040 OWQ852040:OWT852040 PGM852040:PGP852040 PQI852040:PQL852040 QAE852040:QAH852040 QKA852040:QKD852040 QTW852040:QTZ852040 RDS852040:RDV852040 RNO852040:RNR852040 RXK852040:RXN852040 SHG852040:SHJ852040 SRC852040:SRF852040 TAY852040:TBB852040 TKU852040:TKX852040 TUQ852040:TUT852040 UEM852040:UEP852040 UOI852040:UOL852040 UYE852040:UYH852040 VIA852040:VID852040 VRW852040:VRZ852040 WBS852040:WBV852040 WLO852040:WLR852040 WVK852040:WVN852040 C917576:F917576 IY917576:JB917576 SU917576:SX917576 ACQ917576:ACT917576 AMM917576:AMP917576 AWI917576:AWL917576 BGE917576:BGH917576 BQA917576:BQD917576 BZW917576:BZZ917576 CJS917576:CJV917576 CTO917576:CTR917576 DDK917576:DDN917576 DNG917576:DNJ917576 DXC917576:DXF917576 EGY917576:EHB917576 EQU917576:EQX917576 FAQ917576:FAT917576 FKM917576:FKP917576 FUI917576:FUL917576 GEE917576:GEH917576 GOA917576:GOD917576 GXW917576:GXZ917576 HHS917576:HHV917576 HRO917576:HRR917576 IBK917576:IBN917576 ILG917576:ILJ917576 IVC917576:IVF917576 JEY917576:JFB917576 JOU917576:JOX917576 JYQ917576:JYT917576 KIM917576:KIP917576 KSI917576:KSL917576 LCE917576:LCH917576 LMA917576:LMD917576 LVW917576:LVZ917576 MFS917576:MFV917576 MPO917576:MPR917576 MZK917576:MZN917576 NJG917576:NJJ917576 NTC917576:NTF917576 OCY917576:ODB917576 OMU917576:OMX917576 OWQ917576:OWT917576 PGM917576:PGP917576 PQI917576:PQL917576 QAE917576:QAH917576 QKA917576:QKD917576 QTW917576:QTZ917576 RDS917576:RDV917576 RNO917576:RNR917576 RXK917576:RXN917576 SHG917576:SHJ917576 SRC917576:SRF917576 TAY917576:TBB917576 TKU917576:TKX917576 TUQ917576:TUT917576 UEM917576:UEP917576 UOI917576:UOL917576 UYE917576:UYH917576 VIA917576:VID917576 VRW917576:VRZ917576 WBS917576:WBV917576 WLO917576:WLR917576 WVK917576:WVN917576 C983112:F983112 IY983112:JB983112 SU983112:SX983112 ACQ983112:ACT983112 AMM983112:AMP983112 AWI983112:AWL983112 BGE983112:BGH983112 BQA983112:BQD983112 BZW983112:BZZ983112 CJS983112:CJV983112 CTO983112:CTR983112 DDK983112:DDN983112 DNG983112:DNJ983112 DXC983112:DXF983112 EGY983112:EHB983112 EQU983112:EQX983112 FAQ983112:FAT983112 FKM983112:FKP983112 FUI983112:FUL983112 GEE983112:GEH983112 GOA983112:GOD983112 GXW983112:GXZ983112 HHS983112:HHV983112 HRO983112:HRR983112 IBK983112:IBN983112 ILG983112:ILJ983112 IVC983112:IVF983112 JEY983112:JFB983112 JOU983112:JOX983112 JYQ983112:JYT983112 KIM983112:KIP983112 KSI983112:KSL983112 LCE983112:LCH983112 LMA983112:LMD983112 LVW983112:LVZ983112 MFS983112:MFV983112 MPO983112:MPR983112 MZK983112:MZN983112 NJG983112:NJJ983112 NTC983112:NTF983112 OCY983112:ODB983112 OMU983112:OMX983112 OWQ983112:OWT983112 PGM983112:PGP983112 PQI983112:PQL983112 QAE983112:QAH983112 QKA983112:QKD983112 QTW983112:QTZ983112 RDS983112:RDV983112 RNO983112:RNR983112 RXK983112:RXN983112 SHG983112:SHJ983112 SRC983112:SRF983112 TAY983112:TBB983112 TKU983112:TKX983112 TUQ983112:TUT983112 UEM983112:UEP983112 UOI983112:UOL983112 UYE983112:UYH983112 VIA983112:VID983112 VRW983112:VRZ983112 WBS983112:WBV983112 WLO983112:WLR983112 WVK983112:WVN983112">
      <formula1>$U$29:$U$31</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36" max="1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2:Y76"/>
  <sheetViews>
    <sheetView view="pageBreakPreview" zoomScaleNormal="100" zoomScaleSheetLayoutView="100" workbookViewId="0">
      <selection activeCell="U20" sqref="U20"/>
    </sheetView>
  </sheetViews>
  <sheetFormatPr defaultRowHeight="13.2"/>
  <cols>
    <col min="1" max="1" width="23.109375" style="372" bestFit="1" customWidth="1"/>
    <col min="2" max="2" width="3.44140625" style="373" customWidth="1"/>
    <col min="3" max="3" width="5.109375" style="372" bestFit="1" customWidth="1"/>
    <col min="4" max="4" width="3.88671875" style="372" customWidth="1"/>
    <col min="5" max="5" width="3.33203125" style="372" customWidth="1"/>
    <col min="6" max="6" width="3.88671875" style="372" customWidth="1"/>
    <col min="7" max="7" width="3.33203125" style="372" customWidth="1"/>
    <col min="8" max="8" width="4.109375" style="372" customWidth="1"/>
    <col min="9" max="9" width="3.33203125" style="372" customWidth="1"/>
    <col min="10" max="10" width="10.44140625" style="372" customWidth="1"/>
    <col min="11" max="11" width="3.88671875" style="372" customWidth="1"/>
    <col min="12" max="12" width="8.88671875" style="372"/>
    <col min="13" max="13" width="4.88671875" style="372" customWidth="1"/>
    <col min="14" max="19" width="3.6640625" style="372" customWidth="1"/>
    <col min="20" max="256" width="8.88671875" style="372"/>
    <col min="257" max="257" width="23.109375" style="372" bestFit="1" customWidth="1"/>
    <col min="258" max="258" width="3.44140625" style="372" customWidth="1"/>
    <col min="259" max="259" width="5.109375" style="372" bestFit="1" customWidth="1"/>
    <col min="260" max="260" width="3.88671875" style="372" customWidth="1"/>
    <col min="261" max="261" width="3.33203125" style="372" customWidth="1"/>
    <col min="262" max="262" width="3.88671875" style="372" customWidth="1"/>
    <col min="263" max="263" width="3.33203125" style="372" customWidth="1"/>
    <col min="264" max="264" width="4.109375" style="372" customWidth="1"/>
    <col min="265" max="265" width="3.33203125" style="372" customWidth="1"/>
    <col min="266" max="266" width="10.44140625" style="372" customWidth="1"/>
    <col min="267" max="267" width="3.88671875" style="372" customWidth="1"/>
    <col min="268" max="268" width="8.88671875" style="372"/>
    <col min="269" max="269" width="4.88671875" style="372" customWidth="1"/>
    <col min="270" max="275" width="3.6640625" style="372" customWidth="1"/>
    <col min="276" max="512" width="8.88671875" style="372"/>
    <col min="513" max="513" width="23.109375" style="372" bestFit="1" customWidth="1"/>
    <col min="514" max="514" width="3.44140625" style="372" customWidth="1"/>
    <col min="515" max="515" width="5.109375" style="372" bestFit="1" customWidth="1"/>
    <col min="516" max="516" width="3.88671875" style="372" customWidth="1"/>
    <col min="517" max="517" width="3.33203125" style="372" customWidth="1"/>
    <col min="518" max="518" width="3.88671875" style="372" customWidth="1"/>
    <col min="519" max="519" width="3.33203125" style="372" customWidth="1"/>
    <col min="520" max="520" width="4.109375" style="372" customWidth="1"/>
    <col min="521" max="521" width="3.33203125" style="372" customWidth="1"/>
    <col min="522" max="522" width="10.44140625" style="372" customWidth="1"/>
    <col min="523" max="523" width="3.88671875" style="372" customWidth="1"/>
    <col min="524" max="524" width="8.88671875" style="372"/>
    <col min="525" max="525" width="4.88671875" style="372" customWidth="1"/>
    <col min="526" max="531" width="3.6640625" style="372" customWidth="1"/>
    <col min="532" max="768" width="8.88671875" style="372"/>
    <col min="769" max="769" width="23.109375" style="372" bestFit="1" customWidth="1"/>
    <col min="770" max="770" width="3.44140625" style="372" customWidth="1"/>
    <col min="771" max="771" width="5.109375" style="372" bestFit="1" customWidth="1"/>
    <col min="772" max="772" width="3.88671875" style="372" customWidth="1"/>
    <col min="773" max="773" width="3.33203125" style="372" customWidth="1"/>
    <col min="774" max="774" width="3.88671875" style="372" customWidth="1"/>
    <col min="775" max="775" width="3.33203125" style="372" customWidth="1"/>
    <col min="776" max="776" width="4.109375" style="372" customWidth="1"/>
    <col min="777" max="777" width="3.33203125" style="372" customWidth="1"/>
    <col min="778" max="778" width="10.44140625" style="372" customWidth="1"/>
    <col min="779" max="779" width="3.88671875" style="372" customWidth="1"/>
    <col min="780" max="780" width="8.88671875" style="372"/>
    <col min="781" max="781" width="4.88671875" style="372" customWidth="1"/>
    <col min="782" max="787" width="3.6640625" style="372" customWidth="1"/>
    <col min="788" max="1024" width="8.88671875" style="372"/>
    <col min="1025" max="1025" width="23.109375" style="372" bestFit="1" customWidth="1"/>
    <col min="1026" max="1026" width="3.44140625" style="372" customWidth="1"/>
    <col min="1027" max="1027" width="5.109375" style="372" bestFit="1" customWidth="1"/>
    <col min="1028" max="1028" width="3.88671875" style="372" customWidth="1"/>
    <col min="1029" max="1029" width="3.33203125" style="372" customWidth="1"/>
    <col min="1030" max="1030" width="3.88671875" style="372" customWidth="1"/>
    <col min="1031" max="1031" width="3.33203125" style="372" customWidth="1"/>
    <col min="1032" max="1032" width="4.109375" style="372" customWidth="1"/>
    <col min="1033" max="1033" width="3.33203125" style="372" customWidth="1"/>
    <col min="1034" max="1034" width="10.44140625" style="372" customWidth="1"/>
    <col min="1035" max="1035" width="3.88671875" style="372" customWidth="1"/>
    <col min="1036" max="1036" width="8.88671875" style="372"/>
    <col min="1037" max="1037" width="4.88671875" style="372" customWidth="1"/>
    <col min="1038" max="1043" width="3.6640625" style="372" customWidth="1"/>
    <col min="1044" max="1280" width="8.88671875" style="372"/>
    <col min="1281" max="1281" width="23.109375" style="372" bestFit="1" customWidth="1"/>
    <col min="1282" max="1282" width="3.44140625" style="372" customWidth="1"/>
    <col min="1283" max="1283" width="5.109375" style="372" bestFit="1" customWidth="1"/>
    <col min="1284" max="1284" width="3.88671875" style="372" customWidth="1"/>
    <col min="1285" max="1285" width="3.33203125" style="372" customWidth="1"/>
    <col min="1286" max="1286" width="3.88671875" style="372" customWidth="1"/>
    <col min="1287" max="1287" width="3.33203125" style="372" customWidth="1"/>
    <col min="1288" max="1288" width="4.109375" style="372" customWidth="1"/>
    <col min="1289" max="1289" width="3.33203125" style="372" customWidth="1"/>
    <col min="1290" max="1290" width="10.44140625" style="372" customWidth="1"/>
    <col min="1291" max="1291" width="3.88671875" style="372" customWidth="1"/>
    <col min="1292" max="1292" width="8.88671875" style="372"/>
    <col min="1293" max="1293" width="4.88671875" style="372" customWidth="1"/>
    <col min="1294" max="1299" width="3.6640625" style="372" customWidth="1"/>
    <col min="1300" max="1536" width="8.88671875" style="372"/>
    <col min="1537" max="1537" width="23.109375" style="372" bestFit="1" customWidth="1"/>
    <col min="1538" max="1538" width="3.44140625" style="372" customWidth="1"/>
    <col min="1539" max="1539" width="5.109375" style="372" bestFit="1" customWidth="1"/>
    <col min="1540" max="1540" width="3.88671875" style="372" customWidth="1"/>
    <col min="1541" max="1541" width="3.33203125" style="372" customWidth="1"/>
    <col min="1542" max="1542" width="3.88671875" style="372" customWidth="1"/>
    <col min="1543" max="1543" width="3.33203125" style="372" customWidth="1"/>
    <col min="1544" max="1544" width="4.109375" style="372" customWidth="1"/>
    <col min="1545" max="1545" width="3.33203125" style="372" customWidth="1"/>
    <col min="1546" max="1546" width="10.44140625" style="372" customWidth="1"/>
    <col min="1547" max="1547" width="3.88671875" style="372" customWidth="1"/>
    <col min="1548" max="1548" width="8.88671875" style="372"/>
    <col min="1549" max="1549" width="4.88671875" style="372" customWidth="1"/>
    <col min="1550" max="1555" width="3.6640625" style="372" customWidth="1"/>
    <col min="1556" max="1792" width="8.88671875" style="372"/>
    <col min="1793" max="1793" width="23.109375" style="372" bestFit="1" customWidth="1"/>
    <col min="1794" max="1794" width="3.44140625" style="372" customWidth="1"/>
    <col min="1795" max="1795" width="5.109375" style="372" bestFit="1" customWidth="1"/>
    <col min="1796" max="1796" width="3.88671875" style="372" customWidth="1"/>
    <col min="1797" max="1797" width="3.33203125" style="372" customWidth="1"/>
    <col min="1798" max="1798" width="3.88671875" style="372" customWidth="1"/>
    <col min="1799" max="1799" width="3.33203125" style="372" customWidth="1"/>
    <col min="1800" max="1800" width="4.109375" style="372" customWidth="1"/>
    <col min="1801" max="1801" width="3.33203125" style="372" customWidth="1"/>
    <col min="1802" max="1802" width="10.44140625" style="372" customWidth="1"/>
    <col min="1803" max="1803" width="3.88671875" style="372" customWidth="1"/>
    <col min="1804" max="1804" width="8.88671875" style="372"/>
    <col min="1805" max="1805" width="4.88671875" style="372" customWidth="1"/>
    <col min="1806" max="1811" width="3.6640625" style="372" customWidth="1"/>
    <col min="1812" max="2048" width="8.88671875" style="372"/>
    <col min="2049" max="2049" width="23.109375" style="372" bestFit="1" customWidth="1"/>
    <col min="2050" max="2050" width="3.44140625" style="372" customWidth="1"/>
    <col min="2051" max="2051" width="5.109375" style="372" bestFit="1" customWidth="1"/>
    <col min="2052" max="2052" width="3.88671875" style="372" customWidth="1"/>
    <col min="2053" max="2053" width="3.33203125" style="372" customWidth="1"/>
    <col min="2054" max="2054" width="3.88671875" style="372" customWidth="1"/>
    <col min="2055" max="2055" width="3.33203125" style="372" customWidth="1"/>
    <col min="2056" max="2056" width="4.109375" style="372" customWidth="1"/>
    <col min="2057" max="2057" width="3.33203125" style="372" customWidth="1"/>
    <col min="2058" max="2058" width="10.44140625" style="372" customWidth="1"/>
    <col min="2059" max="2059" width="3.88671875" style="372" customWidth="1"/>
    <col min="2060" max="2060" width="8.88671875" style="372"/>
    <col min="2061" max="2061" width="4.88671875" style="372" customWidth="1"/>
    <col min="2062" max="2067" width="3.6640625" style="372" customWidth="1"/>
    <col min="2068" max="2304" width="8.88671875" style="372"/>
    <col min="2305" max="2305" width="23.109375" style="372" bestFit="1" customWidth="1"/>
    <col min="2306" max="2306" width="3.44140625" style="372" customWidth="1"/>
    <col min="2307" max="2307" width="5.109375" style="372" bestFit="1" customWidth="1"/>
    <col min="2308" max="2308" width="3.88671875" style="372" customWidth="1"/>
    <col min="2309" max="2309" width="3.33203125" style="372" customWidth="1"/>
    <col min="2310" max="2310" width="3.88671875" style="372" customWidth="1"/>
    <col min="2311" max="2311" width="3.33203125" style="372" customWidth="1"/>
    <col min="2312" max="2312" width="4.109375" style="372" customWidth="1"/>
    <col min="2313" max="2313" width="3.33203125" style="372" customWidth="1"/>
    <col min="2314" max="2314" width="10.44140625" style="372" customWidth="1"/>
    <col min="2315" max="2315" width="3.88671875" style="372" customWidth="1"/>
    <col min="2316" max="2316" width="8.88671875" style="372"/>
    <col min="2317" max="2317" width="4.88671875" style="372" customWidth="1"/>
    <col min="2318" max="2323" width="3.6640625" style="372" customWidth="1"/>
    <col min="2324" max="2560" width="8.88671875" style="372"/>
    <col min="2561" max="2561" width="23.109375" style="372" bestFit="1" customWidth="1"/>
    <col min="2562" max="2562" width="3.44140625" style="372" customWidth="1"/>
    <col min="2563" max="2563" width="5.109375" style="372" bestFit="1" customWidth="1"/>
    <col min="2564" max="2564" width="3.88671875" style="372" customWidth="1"/>
    <col min="2565" max="2565" width="3.33203125" style="372" customWidth="1"/>
    <col min="2566" max="2566" width="3.88671875" style="372" customWidth="1"/>
    <col min="2567" max="2567" width="3.33203125" style="372" customWidth="1"/>
    <col min="2568" max="2568" width="4.109375" style="372" customWidth="1"/>
    <col min="2569" max="2569" width="3.33203125" style="372" customWidth="1"/>
    <col min="2570" max="2570" width="10.44140625" style="372" customWidth="1"/>
    <col min="2571" max="2571" width="3.88671875" style="372" customWidth="1"/>
    <col min="2572" max="2572" width="8.88671875" style="372"/>
    <col min="2573" max="2573" width="4.88671875" style="372" customWidth="1"/>
    <col min="2574" max="2579" width="3.6640625" style="372" customWidth="1"/>
    <col min="2580" max="2816" width="8.88671875" style="372"/>
    <col min="2817" max="2817" width="23.109375" style="372" bestFit="1" customWidth="1"/>
    <col min="2818" max="2818" width="3.44140625" style="372" customWidth="1"/>
    <col min="2819" max="2819" width="5.109375" style="372" bestFit="1" customWidth="1"/>
    <col min="2820" max="2820" width="3.88671875" style="372" customWidth="1"/>
    <col min="2821" max="2821" width="3.33203125" style="372" customWidth="1"/>
    <col min="2822" max="2822" width="3.88671875" style="372" customWidth="1"/>
    <col min="2823" max="2823" width="3.33203125" style="372" customWidth="1"/>
    <col min="2824" max="2824" width="4.109375" style="372" customWidth="1"/>
    <col min="2825" max="2825" width="3.33203125" style="372" customWidth="1"/>
    <col min="2826" max="2826" width="10.44140625" style="372" customWidth="1"/>
    <col min="2827" max="2827" width="3.88671875" style="372" customWidth="1"/>
    <col min="2828" max="2828" width="8.88671875" style="372"/>
    <col min="2829" max="2829" width="4.88671875" style="372" customWidth="1"/>
    <col min="2830" max="2835" width="3.6640625" style="372" customWidth="1"/>
    <col min="2836" max="3072" width="8.88671875" style="372"/>
    <col min="3073" max="3073" width="23.109375" style="372" bestFit="1" customWidth="1"/>
    <col min="3074" max="3074" width="3.44140625" style="372" customWidth="1"/>
    <col min="3075" max="3075" width="5.109375" style="372" bestFit="1" customWidth="1"/>
    <col min="3076" max="3076" width="3.88671875" style="372" customWidth="1"/>
    <col min="3077" max="3077" width="3.33203125" style="372" customWidth="1"/>
    <col min="3078" max="3078" width="3.88671875" style="372" customWidth="1"/>
    <col min="3079" max="3079" width="3.33203125" style="372" customWidth="1"/>
    <col min="3080" max="3080" width="4.109375" style="372" customWidth="1"/>
    <col min="3081" max="3081" width="3.33203125" style="372" customWidth="1"/>
    <col min="3082" max="3082" width="10.44140625" style="372" customWidth="1"/>
    <col min="3083" max="3083" width="3.88671875" style="372" customWidth="1"/>
    <col min="3084" max="3084" width="8.88671875" style="372"/>
    <col min="3085" max="3085" width="4.88671875" style="372" customWidth="1"/>
    <col min="3086" max="3091" width="3.6640625" style="372" customWidth="1"/>
    <col min="3092" max="3328" width="8.88671875" style="372"/>
    <col min="3329" max="3329" width="23.109375" style="372" bestFit="1" customWidth="1"/>
    <col min="3330" max="3330" width="3.44140625" style="372" customWidth="1"/>
    <col min="3331" max="3331" width="5.109375" style="372" bestFit="1" customWidth="1"/>
    <col min="3332" max="3332" width="3.88671875" style="372" customWidth="1"/>
    <col min="3333" max="3333" width="3.33203125" style="372" customWidth="1"/>
    <col min="3334" max="3334" width="3.88671875" style="372" customWidth="1"/>
    <col min="3335" max="3335" width="3.33203125" style="372" customWidth="1"/>
    <col min="3336" max="3336" width="4.109375" style="372" customWidth="1"/>
    <col min="3337" max="3337" width="3.33203125" style="372" customWidth="1"/>
    <col min="3338" max="3338" width="10.44140625" style="372" customWidth="1"/>
    <col min="3339" max="3339" width="3.88671875" style="372" customWidth="1"/>
    <col min="3340" max="3340" width="8.88671875" style="372"/>
    <col min="3341" max="3341" width="4.88671875" style="372" customWidth="1"/>
    <col min="3342" max="3347" width="3.6640625" style="372" customWidth="1"/>
    <col min="3348" max="3584" width="8.88671875" style="372"/>
    <col min="3585" max="3585" width="23.109375" style="372" bestFit="1" customWidth="1"/>
    <col min="3586" max="3586" width="3.44140625" style="372" customWidth="1"/>
    <col min="3587" max="3587" width="5.109375" style="372" bestFit="1" customWidth="1"/>
    <col min="3588" max="3588" width="3.88671875" style="372" customWidth="1"/>
    <col min="3589" max="3589" width="3.33203125" style="372" customWidth="1"/>
    <col min="3590" max="3590" width="3.88671875" style="372" customWidth="1"/>
    <col min="3591" max="3591" width="3.33203125" style="372" customWidth="1"/>
    <col min="3592" max="3592" width="4.109375" style="372" customWidth="1"/>
    <col min="3593" max="3593" width="3.33203125" style="372" customWidth="1"/>
    <col min="3594" max="3594" width="10.44140625" style="372" customWidth="1"/>
    <col min="3595" max="3595" width="3.88671875" style="372" customWidth="1"/>
    <col min="3596" max="3596" width="8.88671875" style="372"/>
    <col min="3597" max="3597" width="4.88671875" style="372" customWidth="1"/>
    <col min="3598" max="3603" width="3.6640625" style="372" customWidth="1"/>
    <col min="3604" max="3840" width="8.88671875" style="372"/>
    <col min="3841" max="3841" width="23.109375" style="372" bestFit="1" customWidth="1"/>
    <col min="3842" max="3842" width="3.44140625" style="372" customWidth="1"/>
    <col min="3843" max="3843" width="5.109375" style="372" bestFit="1" customWidth="1"/>
    <col min="3844" max="3844" width="3.88671875" style="372" customWidth="1"/>
    <col min="3845" max="3845" width="3.33203125" style="372" customWidth="1"/>
    <col min="3846" max="3846" width="3.88671875" style="372" customWidth="1"/>
    <col min="3847" max="3847" width="3.33203125" style="372" customWidth="1"/>
    <col min="3848" max="3848" width="4.109375" style="372" customWidth="1"/>
    <col min="3849" max="3849" width="3.33203125" style="372" customWidth="1"/>
    <col min="3850" max="3850" width="10.44140625" style="372" customWidth="1"/>
    <col min="3851" max="3851" width="3.88671875" style="372" customWidth="1"/>
    <col min="3852" max="3852" width="8.88671875" style="372"/>
    <col min="3853" max="3853" width="4.88671875" style="372" customWidth="1"/>
    <col min="3854" max="3859" width="3.6640625" style="372" customWidth="1"/>
    <col min="3860" max="4096" width="8.88671875" style="372"/>
    <col min="4097" max="4097" width="23.109375" style="372" bestFit="1" customWidth="1"/>
    <col min="4098" max="4098" width="3.44140625" style="372" customWidth="1"/>
    <col min="4099" max="4099" width="5.109375" style="372" bestFit="1" customWidth="1"/>
    <col min="4100" max="4100" width="3.88671875" style="372" customWidth="1"/>
    <col min="4101" max="4101" width="3.33203125" style="372" customWidth="1"/>
    <col min="4102" max="4102" width="3.88671875" style="372" customWidth="1"/>
    <col min="4103" max="4103" width="3.33203125" style="372" customWidth="1"/>
    <col min="4104" max="4104" width="4.109375" style="372" customWidth="1"/>
    <col min="4105" max="4105" width="3.33203125" style="372" customWidth="1"/>
    <col min="4106" max="4106" width="10.44140625" style="372" customWidth="1"/>
    <col min="4107" max="4107" width="3.88671875" style="372" customWidth="1"/>
    <col min="4108" max="4108" width="8.88671875" style="372"/>
    <col min="4109" max="4109" width="4.88671875" style="372" customWidth="1"/>
    <col min="4110" max="4115" width="3.6640625" style="372" customWidth="1"/>
    <col min="4116" max="4352" width="8.88671875" style="372"/>
    <col min="4353" max="4353" width="23.109375" style="372" bestFit="1" customWidth="1"/>
    <col min="4354" max="4354" width="3.44140625" style="372" customWidth="1"/>
    <col min="4355" max="4355" width="5.109375" style="372" bestFit="1" customWidth="1"/>
    <col min="4356" max="4356" width="3.88671875" style="372" customWidth="1"/>
    <col min="4357" max="4357" width="3.33203125" style="372" customWidth="1"/>
    <col min="4358" max="4358" width="3.88671875" style="372" customWidth="1"/>
    <col min="4359" max="4359" width="3.33203125" style="372" customWidth="1"/>
    <col min="4360" max="4360" width="4.109375" style="372" customWidth="1"/>
    <col min="4361" max="4361" width="3.33203125" style="372" customWidth="1"/>
    <col min="4362" max="4362" width="10.44140625" style="372" customWidth="1"/>
    <col min="4363" max="4363" width="3.88671875" style="372" customWidth="1"/>
    <col min="4364" max="4364" width="8.88671875" style="372"/>
    <col min="4365" max="4365" width="4.88671875" style="372" customWidth="1"/>
    <col min="4366" max="4371" width="3.6640625" style="372" customWidth="1"/>
    <col min="4372" max="4608" width="8.88671875" style="372"/>
    <col min="4609" max="4609" width="23.109375" style="372" bestFit="1" customWidth="1"/>
    <col min="4610" max="4610" width="3.44140625" style="372" customWidth="1"/>
    <col min="4611" max="4611" width="5.109375" style="372" bestFit="1" customWidth="1"/>
    <col min="4612" max="4612" width="3.88671875" style="372" customWidth="1"/>
    <col min="4613" max="4613" width="3.33203125" style="372" customWidth="1"/>
    <col min="4614" max="4614" width="3.88671875" style="372" customWidth="1"/>
    <col min="4615" max="4615" width="3.33203125" style="372" customWidth="1"/>
    <col min="4616" max="4616" width="4.109375" style="372" customWidth="1"/>
    <col min="4617" max="4617" width="3.33203125" style="372" customWidth="1"/>
    <col min="4618" max="4618" width="10.44140625" style="372" customWidth="1"/>
    <col min="4619" max="4619" width="3.88671875" style="372" customWidth="1"/>
    <col min="4620" max="4620" width="8.88671875" style="372"/>
    <col min="4621" max="4621" width="4.88671875" style="372" customWidth="1"/>
    <col min="4622" max="4627" width="3.6640625" style="372" customWidth="1"/>
    <col min="4628" max="4864" width="8.88671875" style="372"/>
    <col min="4865" max="4865" width="23.109375" style="372" bestFit="1" customWidth="1"/>
    <col min="4866" max="4866" width="3.44140625" style="372" customWidth="1"/>
    <col min="4867" max="4867" width="5.109375" style="372" bestFit="1" customWidth="1"/>
    <col min="4868" max="4868" width="3.88671875" style="372" customWidth="1"/>
    <col min="4869" max="4869" width="3.33203125" style="372" customWidth="1"/>
    <col min="4870" max="4870" width="3.88671875" style="372" customWidth="1"/>
    <col min="4871" max="4871" width="3.33203125" style="372" customWidth="1"/>
    <col min="4872" max="4872" width="4.109375" style="372" customWidth="1"/>
    <col min="4873" max="4873" width="3.33203125" style="372" customWidth="1"/>
    <col min="4874" max="4874" width="10.44140625" style="372" customWidth="1"/>
    <col min="4875" max="4875" width="3.88671875" style="372" customWidth="1"/>
    <col min="4876" max="4876" width="8.88671875" style="372"/>
    <col min="4877" max="4877" width="4.88671875" style="372" customWidth="1"/>
    <col min="4878" max="4883" width="3.6640625" style="372" customWidth="1"/>
    <col min="4884" max="5120" width="8.88671875" style="372"/>
    <col min="5121" max="5121" width="23.109375" style="372" bestFit="1" customWidth="1"/>
    <col min="5122" max="5122" width="3.44140625" style="372" customWidth="1"/>
    <col min="5123" max="5123" width="5.109375" style="372" bestFit="1" customWidth="1"/>
    <col min="5124" max="5124" width="3.88671875" style="372" customWidth="1"/>
    <col min="5125" max="5125" width="3.33203125" style="372" customWidth="1"/>
    <col min="5126" max="5126" width="3.88671875" style="372" customWidth="1"/>
    <col min="5127" max="5127" width="3.33203125" style="372" customWidth="1"/>
    <col min="5128" max="5128" width="4.109375" style="372" customWidth="1"/>
    <col min="5129" max="5129" width="3.33203125" style="372" customWidth="1"/>
    <col min="5130" max="5130" width="10.44140625" style="372" customWidth="1"/>
    <col min="5131" max="5131" width="3.88671875" style="372" customWidth="1"/>
    <col min="5132" max="5132" width="8.88671875" style="372"/>
    <col min="5133" max="5133" width="4.88671875" style="372" customWidth="1"/>
    <col min="5134" max="5139" width="3.6640625" style="372" customWidth="1"/>
    <col min="5140" max="5376" width="8.88671875" style="372"/>
    <col min="5377" max="5377" width="23.109375" style="372" bestFit="1" customWidth="1"/>
    <col min="5378" max="5378" width="3.44140625" style="372" customWidth="1"/>
    <col min="5379" max="5379" width="5.109375" style="372" bestFit="1" customWidth="1"/>
    <col min="5380" max="5380" width="3.88671875" style="372" customWidth="1"/>
    <col min="5381" max="5381" width="3.33203125" style="372" customWidth="1"/>
    <col min="5382" max="5382" width="3.88671875" style="372" customWidth="1"/>
    <col min="5383" max="5383" width="3.33203125" style="372" customWidth="1"/>
    <col min="5384" max="5384" width="4.109375" style="372" customWidth="1"/>
    <col min="5385" max="5385" width="3.33203125" style="372" customWidth="1"/>
    <col min="5386" max="5386" width="10.44140625" style="372" customWidth="1"/>
    <col min="5387" max="5387" width="3.88671875" style="372" customWidth="1"/>
    <col min="5388" max="5388" width="8.88671875" style="372"/>
    <col min="5389" max="5389" width="4.88671875" style="372" customWidth="1"/>
    <col min="5390" max="5395" width="3.6640625" style="372" customWidth="1"/>
    <col min="5396" max="5632" width="8.88671875" style="372"/>
    <col min="5633" max="5633" width="23.109375" style="372" bestFit="1" customWidth="1"/>
    <col min="5634" max="5634" width="3.44140625" style="372" customWidth="1"/>
    <col min="5635" max="5635" width="5.109375" style="372" bestFit="1" customWidth="1"/>
    <col min="5636" max="5636" width="3.88671875" style="372" customWidth="1"/>
    <col min="5637" max="5637" width="3.33203125" style="372" customWidth="1"/>
    <col min="5638" max="5638" width="3.88671875" style="372" customWidth="1"/>
    <col min="5639" max="5639" width="3.33203125" style="372" customWidth="1"/>
    <col min="5640" max="5640" width="4.109375" style="372" customWidth="1"/>
    <col min="5641" max="5641" width="3.33203125" style="372" customWidth="1"/>
    <col min="5642" max="5642" width="10.44140625" style="372" customWidth="1"/>
    <col min="5643" max="5643" width="3.88671875" style="372" customWidth="1"/>
    <col min="5644" max="5644" width="8.88671875" style="372"/>
    <col min="5645" max="5645" width="4.88671875" style="372" customWidth="1"/>
    <col min="5646" max="5651" width="3.6640625" style="372" customWidth="1"/>
    <col min="5652" max="5888" width="8.88671875" style="372"/>
    <col min="5889" max="5889" width="23.109375" style="372" bestFit="1" customWidth="1"/>
    <col min="5890" max="5890" width="3.44140625" style="372" customWidth="1"/>
    <col min="5891" max="5891" width="5.109375" style="372" bestFit="1" customWidth="1"/>
    <col min="5892" max="5892" width="3.88671875" style="372" customWidth="1"/>
    <col min="5893" max="5893" width="3.33203125" style="372" customWidth="1"/>
    <col min="5894" max="5894" width="3.88671875" style="372" customWidth="1"/>
    <col min="5895" max="5895" width="3.33203125" style="372" customWidth="1"/>
    <col min="5896" max="5896" width="4.109375" style="372" customWidth="1"/>
    <col min="5897" max="5897" width="3.33203125" style="372" customWidth="1"/>
    <col min="5898" max="5898" width="10.44140625" style="372" customWidth="1"/>
    <col min="5899" max="5899" width="3.88671875" style="372" customWidth="1"/>
    <col min="5900" max="5900" width="8.88671875" style="372"/>
    <col min="5901" max="5901" width="4.88671875" style="372" customWidth="1"/>
    <col min="5902" max="5907" width="3.6640625" style="372" customWidth="1"/>
    <col min="5908" max="6144" width="8.88671875" style="372"/>
    <col min="6145" max="6145" width="23.109375" style="372" bestFit="1" customWidth="1"/>
    <col min="6146" max="6146" width="3.44140625" style="372" customWidth="1"/>
    <col min="6147" max="6147" width="5.109375" style="372" bestFit="1" customWidth="1"/>
    <col min="6148" max="6148" width="3.88671875" style="372" customWidth="1"/>
    <col min="6149" max="6149" width="3.33203125" style="372" customWidth="1"/>
    <col min="6150" max="6150" width="3.88671875" style="372" customWidth="1"/>
    <col min="6151" max="6151" width="3.33203125" style="372" customWidth="1"/>
    <col min="6152" max="6152" width="4.109375" style="372" customWidth="1"/>
    <col min="6153" max="6153" width="3.33203125" style="372" customWidth="1"/>
    <col min="6154" max="6154" width="10.44140625" style="372" customWidth="1"/>
    <col min="6155" max="6155" width="3.88671875" style="372" customWidth="1"/>
    <col min="6156" max="6156" width="8.88671875" style="372"/>
    <col min="6157" max="6157" width="4.88671875" style="372" customWidth="1"/>
    <col min="6158" max="6163" width="3.6640625" style="372" customWidth="1"/>
    <col min="6164" max="6400" width="8.88671875" style="372"/>
    <col min="6401" max="6401" width="23.109375" style="372" bestFit="1" customWidth="1"/>
    <col min="6402" max="6402" width="3.44140625" style="372" customWidth="1"/>
    <col min="6403" max="6403" width="5.109375" style="372" bestFit="1" customWidth="1"/>
    <col min="6404" max="6404" width="3.88671875" style="372" customWidth="1"/>
    <col min="6405" max="6405" width="3.33203125" style="372" customWidth="1"/>
    <col min="6406" max="6406" width="3.88671875" style="372" customWidth="1"/>
    <col min="6407" max="6407" width="3.33203125" style="372" customWidth="1"/>
    <col min="6408" max="6408" width="4.109375" style="372" customWidth="1"/>
    <col min="6409" max="6409" width="3.33203125" style="372" customWidth="1"/>
    <col min="6410" max="6410" width="10.44140625" style="372" customWidth="1"/>
    <col min="6411" max="6411" width="3.88671875" style="372" customWidth="1"/>
    <col min="6412" max="6412" width="8.88671875" style="372"/>
    <col min="6413" max="6413" width="4.88671875" style="372" customWidth="1"/>
    <col min="6414" max="6419" width="3.6640625" style="372" customWidth="1"/>
    <col min="6420" max="6656" width="8.88671875" style="372"/>
    <col min="6657" max="6657" width="23.109375" style="372" bestFit="1" customWidth="1"/>
    <col min="6658" max="6658" width="3.44140625" style="372" customWidth="1"/>
    <col min="6659" max="6659" width="5.109375" style="372" bestFit="1" customWidth="1"/>
    <col min="6660" max="6660" width="3.88671875" style="372" customWidth="1"/>
    <col min="6661" max="6661" width="3.33203125" style="372" customWidth="1"/>
    <col min="6662" max="6662" width="3.88671875" style="372" customWidth="1"/>
    <col min="6663" max="6663" width="3.33203125" style="372" customWidth="1"/>
    <col min="6664" max="6664" width="4.109375" style="372" customWidth="1"/>
    <col min="6665" max="6665" width="3.33203125" style="372" customWidth="1"/>
    <col min="6666" max="6666" width="10.44140625" style="372" customWidth="1"/>
    <col min="6667" max="6667" width="3.88671875" style="372" customWidth="1"/>
    <col min="6668" max="6668" width="8.88671875" style="372"/>
    <col min="6669" max="6669" width="4.88671875" style="372" customWidth="1"/>
    <col min="6670" max="6675" width="3.6640625" style="372" customWidth="1"/>
    <col min="6676" max="6912" width="8.88671875" style="372"/>
    <col min="6913" max="6913" width="23.109375" style="372" bestFit="1" customWidth="1"/>
    <col min="6914" max="6914" width="3.44140625" style="372" customWidth="1"/>
    <col min="6915" max="6915" width="5.109375" style="372" bestFit="1" customWidth="1"/>
    <col min="6916" max="6916" width="3.88671875" style="372" customWidth="1"/>
    <col min="6917" max="6917" width="3.33203125" style="372" customWidth="1"/>
    <col min="6918" max="6918" width="3.88671875" style="372" customWidth="1"/>
    <col min="6919" max="6919" width="3.33203125" style="372" customWidth="1"/>
    <col min="6920" max="6920" width="4.109375" style="372" customWidth="1"/>
    <col min="6921" max="6921" width="3.33203125" style="372" customWidth="1"/>
    <col min="6922" max="6922" width="10.44140625" style="372" customWidth="1"/>
    <col min="6923" max="6923" width="3.88671875" style="372" customWidth="1"/>
    <col min="6924" max="6924" width="8.88671875" style="372"/>
    <col min="6925" max="6925" width="4.88671875" style="372" customWidth="1"/>
    <col min="6926" max="6931" width="3.6640625" style="372" customWidth="1"/>
    <col min="6932" max="7168" width="8.88671875" style="372"/>
    <col min="7169" max="7169" width="23.109375" style="372" bestFit="1" customWidth="1"/>
    <col min="7170" max="7170" width="3.44140625" style="372" customWidth="1"/>
    <col min="7171" max="7171" width="5.109375" style="372" bestFit="1" customWidth="1"/>
    <col min="7172" max="7172" width="3.88671875" style="372" customWidth="1"/>
    <col min="7173" max="7173" width="3.33203125" style="372" customWidth="1"/>
    <col min="7174" max="7174" width="3.88671875" style="372" customWidth="1"/>
    <col min="7175" max="7175" width="3.33203125" style="372" customWidth="1"/>
    <col min="7176" max="7176" width="4.109375" style="372" customWidth="1"/>
    <col min="7177" max="7177" width="3.33203125" style="372" customWidth="1"/>
    <col min="7178" max="7178" width="10.44140625" style="372" customWidth="1"/>
    <col min="7179" max="7179" width="3.88671875" style="372" customWidth="1"/>
    <col min="7180" max="7180" width="8.88671875" style="372"/>
    <col min="7181" max="7181" width="4.88671875" style="372" customWidth="1"/>
    <col min="7182" max="7187" width="3.6640625" style="372" customWidth="1"/>
    <col min="7188" max="7424" width="8.88671875" style="372"/>
    <col min="7425" max="7425" width="23.109375" style="372" bestFit="1" customWidth="1"/>
    <col min="7426" max="7426" width="3.44140625" style="372" customWidth="1"/>
    <col min="7427" max="7427" width="5.109375" style="372" bestFit="1" customWidth="1"/>
    <col min="7428" max="7428" width="3.88671875" style="372" customWidth="1"/>
    <col min="7429" max="7429" width="3.33203125" style="372" customWidth="1"/>
    <col min="7430" max="7430" width="3.88671875" style="372" customWidth="1"/>
    <col min="7431" max="7431" width="3.33203125" style="372" customWidth="1"/>
    <col min="7432" max="7432" width="4.109375" style="372" customWidth="1"/>
    <col min="7433" max="7433" width="3.33203125" style="372" customWidth="1"/>
    <col min="7434" max="7434" width="10.44140625" style="372" customWidth="1"/>
    <col min="7435" max="7435" width="3.88671875" style="372" customWidth="1"/>
    <col min="7436" max="7436" width="8.88671875" style="372"/>
    <col min="7437" max="7437" width="4.88671875" style="372" customWidth="1"/>
    <col min="7438" max="7443" width="3.6640625" style="372" customWidth="1"/>
    <col min="7444" max="7680" width="8.88671875" style="372"/>
    <col min="7681" max="7681" width="23.109375" style="372" bestFit="1" customWidth="1"/>
    <col min="7682" max="7682" width="3.44140625" style="372" customWidth="1"/>
    <col min="7683" max="7683" width="5.109375" style="372" bestFit="1" customWidth="1"/>
    <col min="7684" max="7684" width="3.88671875" style="372" customWidth="1"/>
    <col min="7685" max="7685" width="3.33203125" style="372" customWidth="1"/>
    <col min="7686" max="7686" width="3.88671875" style="372" customWidth="1"/>
    <col min="7687" max="7687" width="3.33203125" style="372" customWidth="1"/>
    <col min="7688" max="7688" width="4.109375" style="372" customWidth="1"/>
    <col min="7689" max="7689" width="3.33203125" style="372" customWidth="1"/>
    <col min="7690" max="7690" width="10.44140625" style="372" customWidth="1"/>
    <col min="7691" max="7691" width="3.88671875" style="372" customWidth="1"/>
    <col min="7692" max="7692" width="8.88671875" style="372"/>
    <col min="7693" max="7693" width="4.88671875" style="372" customWidth="1"/>
    <col min="7694" max="7699" width="3.6640625" style="372" customWidth="1"/>
    <col min="7700" max="7936" width="8.88671875" style="372"/>
    <col min="7937" max="7937" width="23.109375" style="372" bestFit="1" customWidth="1"/>
    <col min="7938" max="7938" width="3.44140625" style="372" customWidth="1"/>
    <col min="7939" max="7939" width="5.109375" style="372" bestFit="1" customWidth="1"/>
    <col min="7940" max="7940" width="3.88671875" style="372" customWidth="1"/>
    <col min="7941" max="7941" width="3.33203125" style="372" customWidth="1"/>
    <col min="7942" max="7942" width="3.88671875" style="372" customWidth="1"/>
    <col min="7943" max="7943" width="3.33203125" style="372" customWidth="1"/>
    <col min="7944" max="7944" width="4.109375" style="372" customWidth="1"/>
    <col min="7945" max="7945" width="3.33203125" style="372" customWidth="1"/>
    <col min="7946" max="7946" width="10.44140625" style="372" customWidth="1"/>
    <col min="7947" max="7947" width="3.88671875" style="372" customWidth="1"/>
    <col min="7948" max="7948" width="8.88671875" style="372"/>
    <col min="7949" max="7949" width="4.88671875" style="372" customWidth="1"/>
    <col min="7950" max="7955" width="3.6640625" style="372" customWidth="1"/>
    <col min="7956" max="8192" width="8.88671875" style="372"/>
    <col min="8193" max="8193" width="23.109375" style="372" bestFit="1" customWidth="1"/>
    <col min="8194" max="8194" width="3.44140625" style="372" customWidth="1"/>
    <col min="8195" max="8195" width="5.109375" style="372" bestFit="1" customWidth="1"/>
    <col min="8196" max="8196" width="3.88671875" style="372" customWidth="1"/>
    <col min="8197" max="8197" width="3.33203125" style="372" customWidth="1"/>
    <col min="8198" max="8198" width="3.88671875" style="372" customWidth="1"/>
    <col min="8199" max="8199" width="3.33203125" style="372" customWidth="1"/>
    <col min="8200" max="8200" width="4.109375" style="372" customWidth="1"/>
    <col min="8201" max="8201" width="3.33203125" style="372" customWidth="1"/>
    <col min="8202" max="8202" width="10.44140625" style="372" customWidth="1"/>
    <col min="8203" max="8203" width="3.88671875" style="372" customWidth="1"/>
    <col min="8204" max="8204" width="8.88671875" style="372"/>
    <col min="8205" max="8205" width="4.88671875" style="372" customWidth="1"/>
    <col min="8206" max="8211" width="3.6640625" style="372" customWidth="1"/>
    <col min="8212" max="8448" width="8.88671875" style="372"/>
    <col min="8449" max="8449" width="23.109375" style="372" bestFit="1" customWidth="1"/>
    <col min="8450" max="8450" width="3.44140625" style="372" customWidth="1"/>
    <col min="8451" max="8451" width="5.109375" style="372" bestFit="1" customWidth="1"/>
    <col min="8452" max="8452" width="3.88671875" style="372" customWidth="1"/>
    <col min="8453" max="8453" width="3.33203125" style="372" customWidth="1"/>
    <col min="8454" max="8454" width="3.88671875" style="372" customWidth="1"/>
    <col min="8455" max="8455" width="3.33203125" style="372" customWidth="1"/>
    <col min="8456" max="8456" width="4.109375" style="372" customWidth="1"/>
    <col min="8457" max="8457" width="3.33203125" style="372" customWidth="1"/>
    <col min="8458" max="8458" width="10.44140625" style="372" customWidth="1"/>
    <col min="8459" max="8459" width="3.88671875" style="372" customWidth="1"/>
    <col min="8460" max="8460" width="8.88671875" style="372"/>
    <col min="8461" max="8461" width="4.88671875" style="372" customWidth="1"/>
    <col min="8462" max="8467" width="3.6640625" style="372" customWidth="1"/>
    <col min="8468" max="8704" width="8.88671875" style="372"/>
    <col min="8705" max="8705" width="23.109375" style="372" bestFit="1" customWidth="1"/>
    <col min="8706" max="8706" width="3.44140625" style="372" customWidth="1"/>
    <col min="8707" max="8707" width="5.109375" style="372" bestFit="1" customWidth="1"/>
    <col min="8708" max="8708" width="3.88671875" style="372" customWidth="1"/>
    <col min="8709" max="8709" width="3.33203125" style="372" customWidth="1"/>
    <col min="8710" max="8710" width="3.88671875" style="372" customWidth="1"/>
    <col min="8711" max="8711" width="3.33203125" style="372" customWidth="1"/>
    <col min="8712" max="8712" width="4.109375" style="372" customWidth="1"/>
    <col min="8713" max="8713" width="3.33203125" style="372" customWidth="1"/>
    <col min="8714" max="8714" width="10.44140625" style="372" customWidth="1"/>
    <col min="8715" max="8715" width="3.88671875" style="372" customWidth="1"/>
    <col min="8716" max="8716" width="8.88671875" style="372"/>
    <col min="8717" max="8717" width="4.88671875" style="372" customWidth="1"/>
    <col min="8718" max="8723" width="3.6640625" style="372" customWidth="1"/>
    <col min="8724" max="8960" width="8.88671875" style="372"/>
    <col min="8961" max="8961" width="23.109375" style="372" bestFit="1" customWidth="1"/>
    <col min="8962" max="8962" width="3.44140625" style="372" customWidth="1"/>
    <col min="8963" max="8963" width="5.109375" style="372" bestFit="1" customWidth="1"/>
    <col min="8964" max="8964" width="3.88671875" style="372" customWidth="1"/>
    <col min="8965" max="8965" width="3.33203125" style="372" customWidth="1"/>
    <col min="8966" max="8966" width="3.88671875" style="372" customWidth="1"/>
    <col min="8967" max="8967" width="3.33203125" style="372" customWidth="1"/>
    <col min="8968" max="8968" width="4.109375" style="372" customWidth="1"/>
    <col min="8969" max="8969" width="3.33203125" style="372" customWidth="1"/>
    <col min="8970" max="8970" width="10.44140625" style="372" customWidth="1"/>
    <col min="8971" max="8971" width="3.88671875" style="372" customWidth="1"/>
    <col min="8972" max="8972" width="8.88671875" style="372"/>
    <col min="8973" max="8973" width="4.88671875" style="372" customWidth="1"/>
    <col min="8974" max="8979" width="3.6640625" style="372" customWidth="1"/>
    <col min="8980" max="9216" width="8.88671875" style="372"/>
    <col min="9217" max="9217" width="23.109375" style="372" bestFit="1" customWidth="1"/>
    <col min="9218" max="9218" width="3.44140625" style="372" customWidth="1"/>
    <col min="9219" max="9219" width="5.109375" style="372" bestFit="1" customWidth="1"/>
    <col min="9220" max="9220" width="3.88671875" style="372" customWidth="1"/>
    <col min="9221" max="9221" width="3.33203125" style="372" customWidth="1"/>
    <col min="9222" max="9222" width="3.88671875" style="372" customWidth="1"/>
    <col min="9223" max="9223" width="3.33203125" style="372" customWidth="1"/>
    <col min="9224" max="9224" width="4.109375" style="372" customWidth="1"/>
    <col min="9225" max="9225" width="3.33203125" style="372" customWidth="1"/>
    <col min="9226" max="9226" width="10.44140625" style="372" customWidth="1"/>
    <col min="9227" max="9227" width="3.88671875" style="372" customWidth="1"/>
    <col min="9228" max="9228" width="8.88671875" style="372"/>
    <col min="9229" max="9229" width="4.88671875" style="372" customWidth="1"/>
    <col min="9230" max="9235" width="3.6640625" style="372" customWidth="1"/>
    <col min="9236" max="9472" width="8.88671875" style="372"/>
    <col min="9473" max="9473" width="23.109375" style="372" bestFit="1" customWidth="1"/>
    <col min="9474" max="9474" width="3.44140625" style="372" customWidth="1"/>
    <col min="9475" max="9475" width="5.109375" style="372" bestFit="1" customWidth="1"/>
    <col min="9476" max="9476" width="3.88671875" style="372" customWidth="1"/>
    <col min="9477" max="9477" width="3.33203125" style="372" customWidth="1"/>
    <col min="9478" max="9478" width="3.88671875" style="372" customWidth="1"/>
    <col min="9479" max="9479" width="3.33203125" style="372" customWidth="1"/>
    <col min="9480" max="9480" width="4.109375" style="372" customWidth="1"/>
    <col min="9481" max="9481" width="3.33203125" style="372" customWidth="1"/>
    <col min="9482" max="9482" width="10.44140625" style="372" customWidth="1"/>
    <col min="9483" max="9483" width="3.88671875" style="372" customWidth="1"/>
    <col min="9484" max="9484" width="8.88671875" style="372"/>
    <col min="9485" max="9485" width="4.88671875" style="372" customWidth="1"/>
    <col min="9486" max="9491" width="3.6640625" style="372" customWidth="1"/>
    <col min="9492" max="9728" width="8.88671875" style="372"/>
    <col min="9729" max="9729" width="23.109375" style="372" bestFit="1" customWidth="1"/>
    <col min="9730" max="9730" width="3.44140625" style="372" customWidth="1"/>
    <col min="9731" max="9731" width="5.109375" style="372" bestFit="1" customWidth="1"/>
    <col min="9732" max="9732" width="3.88671875" style="372" customWidth="1"/>
    <col min="9733" max="9733" width="3.33203125" style="372" customWidth="1"/>
    <col min="9734" max="9734" width="3.88671875" style="372" customWidth="1"/>
    <col min="9735" max="9735" width="3.33203125" style="372" customWidth="1"/>
    <col min="9736" max="9736" width="4.109375" style="372" customWidth="1"/>
    <col min="9737" max="9737" width="3.33203125" style="372" customWidth="1"/>
    <col min="9738" max="9738" width="10.44140625" style="372" customWidth="1"/>
    <col min="9739" max="9739" width="3.88671875" style="372" customWidth="1"/>
    <col min="9740" max="9740" width="8.88671875" style="372"/>
    <col min="9741" max="9741" width="4.88671875" style="372" customWidth="1"/>
    <col min="9742" max="9747" width="3.6640625" style="372" customWidth="1"/>
    <col min="9748" max="9984" width="8.88671875" style="372"/>
    <col min="9985" max="9985" width="23.109375" style="372" bestFit="1" customWidth="1"/>
    <col min="9986" max="9986" width="3.44140625" style="372" customWidth="1"/>
    <col min="9987" max="9987" width="5.109375" style="372" bestFit="1" customWidth="1"/>
    <col min="9988" max="9988" width="3.88671875" style="372" customWidth="1"/>
    <col min="9989" max="9989" width="3.33203125" style="372" customWidth="1"/>
    <col min="9990" max="9990" width="3.88671875" style="372" customWidth="1"/>
    <col min="9991" max="9991" width="3.33203125" style="372" customWidth="1"/>
    <col min="9992" max="9992" width="4.109375" style="372" customWidth="1"/>
    <col min="9993" max="9993" width="3.33203125" style="372" customWidth="1"/>
    <col min="9994" max="9994" width="10.44140625" style="372" customWidth="1"/>
    <col min="9995" max="9995" width="3.88671875" style="372" customWidth="1"/>
    <col min="9996" max="9996" width="8.88671875" style="372"/>
    <col min="9997" max="9997" width="4.88671875" style="372" customWidth="1"/>
    <col min="9998" max="10003" width="3.6640625" style="372" customWidth="1"/>
    <col min="10004" max="10240" width="8.88671875" style="372"/>
    <col min="10241" max="10241" width="23.109375" style="372" bestFit="1" customWidth="1"/>
    <col min="10242" max="10242" width="3.44140625" style="372" customWidth="1"/>
    <col min="10243" max="10243" width="5.109375" style="372" bestFit="1" customWidth="1"/>
    <col min="10244" max="10244" width="3.88671875" style="372" customWidth="1"/>
    <col min="10245" max="10245" width="3.33203125" style="372" customWidth="1"/>
    <col min="10246" max="10246" width="3.88671875" style="372" customWidth="1"/>
    <col min="10247" max="10247" width="3.33203125" style="372" customWidth="1"/>
    <col min="10248" max="10248" width="4.109375" style="372" customWidth="1"/>
    <col min="10249" max="10249" width="3.33203125" style="372" customWidth="1"/>
    <col min="10250" max="10250" width="10.44140625" style="372" customWidth="1"/>
    <col min="10251" max="10251" width="3.88671875" style="372" customWidth="1"/>
    <col min="10252" max="10252" width="8.88671875" style="372"/>
    <col min="10253" max="10253" width="4.88671875" style="372" customWidth="1"/>
    <col min="10254" max="10259" width="3.6640625" style="372" customWidth="1"/>
    <col min="10260" max="10496" width="8.88671875" style="372"/>
    <col min="10497" max="10497" width="23.109375" style="372" bestFit="1" customWidth="1"/>
    <col min="10498" max="10498" width="3.44140625" style="372" customWidth="1"/>
    <col min="10499" max="10499" width="5.109375" style="372" bestFit="1" customWidth="1"/>
    <col min="10500" max="10500" width="3.88671875" style="372" customWidth="1"/>
    <col min="10501" max="10501" width="3.33203125" style="372" customWidth="1"/>
    <col min="10502" max="10502" width="3.88671875" style="372" customWidth="1"/>
    <col min="10503" max="10503" width="3.33203125" style="372" customWidth="1"/>
    <col min="10504" max="10504" width="4.109375" style="372" customWidth="1"/>
    <col min="10505" max="10505" width="3.33203125" style="372" customWidth="1"/>
    <col min="10506" max="10506" width="10.44140625" style="372" customWidth="1"/>
    <col min="10507" max="10507" width="3.88671875" style="372" customWidth="1"/>
    <col min="10508" max="10508" width="8.88671875" style="372"/>
    <col min="10509" max="10509" width="4.88671875" style="372" customWidth="1"/>
    <col min="10510" max="10515" width="3.6640625" style="372" customWidth="1"/>
    <col min="10516" max="10752" width="8.88671875" style="372"/>
    <col min="10753" max="10753" width="23.109375" style="372" bestFit="1" customWidth="1"/>
    <col min="10754" max="10754" width="3.44140625" style="372" customWidth="1"/>
    <col min="10755" max="10755" width="5.109375" style="372" bestFit="1" customWidth="1"/>
    <col min="10756" max="10756" width="3.88671875" style="372" customWidth="1"/>
    <col min="10757" max="10757" width="3.33203125" style="372" customWidth="1"/>
    <col min="10758" max="10758" width="3.88671875" style="372" customWidth="1"/>
    <col min="10759" max="10759" width="3.33203125" style="372" customWidth="1"/>
    <col min="10760" max="10760" width="4.109375" style="372" customWidth="1"/>
    <col min="10761" max="10761" width="3.33203125" style="372" customWidth="1"/>
    <col min="10762" max="10762" width="10.44140625" style="372" customWidth="1"/>
    <col min="10763" max="10763" width="3.88671875" style="372" customWidth="1"/>
    <col min="10764" max="10764" width="8.88671875" style="372"/>
    <col min="10765" max="10765" width="4.88671875" style="372" customWidth="1"/>
    <col min="10766" max="10771" width="3.6640625" style="372" customWidth="1"/>
    <col min="10772" max="11008" width="8.88671875" style="372"/>
    <col min="11009" max="11009" width="23.109375" style="372" bestFit="1" customWidth="1"/>
    <col min="11010" max="11010" width="3.44140625" style="372" customWidth="1"/>
    <col min="11011" max="11011" width="5.109375" style="372" bestFit="1" customWidth="1"/>
    <col min="11012" max="11012" width="3.88671875" style="372" customWidth="1"/>
    <col min="11013" max="11013" width="3.33203125" style="372" customWidth="1"/>
    <col min="11014" max="11014" width="3.88671875" style="372" customWidth="1"/>
    <col min="11015" max="11015" width="3.33203125" style="372" customWidth="1"/>
    <col min="11016" max="11016" width="4.109375" style="372" customWidth="1"/>
    <col min="11017" max="11017" width="3.33203125" style="372" customWidth="1"/>
    <col min="11018" max="11018" width="10.44140625" style="372" customWidth="1"/>
    <col min="11019" max="11019" width="3.88671875" style="372" customWidth="1"/>
    <col min="11020" max="11020" width="8.88671875" style="372"/>
    <col min="11021" max="11021" width="4.88671875" style="372" customWidth="1"/>
    <col min="11022" max="11027" width="3.6640625" style="372" customWidth="1"/>
    <col min="11028" max="11264" width="8.88671875" style="372"/>
    <col min="11265" max="11265" width="23.109375" style="372" bestFit="1" customWidth="1"/>
    <col min="11266" max="11266" width="3.44140625" style="372" customWidth="1"/>
    <col min="11267" max="11267" width="5.109375" style="372" bestFit="1" customWidth="1"/>
    <col min="11268" max="11268" width="3.88671875" style="372" customWidth="1"/>
    <col min="11269" max="11269" width="3.33203125" style="372" customWidth="1"/>
    <col min="11270" max="11270" width="3.88671875" style="372" customWidth="1"/>
    <col min="11271" max="11271" width="3.33203125" style="372" customWidth="1"/>
    <col min="11272" max="11272" width="4.109375" style="372" customWidth="1"/>
    <col min="11273" max="11273" width="3.33203125" style="372" customWidth="1"/>
    <col min="11274" max="11274" width="10.44140625" style="372" customWidth="1"/>
    <col min="11275" max="11275" width="3.88671875" style="372" customWidth="1"/>
    <col min="11276" max="11276" width="8.88671875" style="372"/>
    <col min="11277" max="11277" width="4.88671875" style="372" customWidth="1"/>
    <col min="11278" max="11283" width="3.6640625" style="372" customWidth="1"/>
    <col min="11284" max="11520" width="8.88671875" style="372"/>
    <col min="11521" max="11521" width="23.109375" style="372" bestFit="1" customWidth="1"/>
    <col min="11522" max="11522" width="3.44140625" style="372" customWidth="1"/>
    <col min="11523" max="11523" width="5.109375" style="372" bestFit="1" customWidth="1"/>
    <col min="11524" max="11524" width="3.88671875" style="372" customWidth="1"/>
    <col min="11525" max="11525" width="3.33203125" style="372" customWidth="1"/>
    <col min="11526" max="11526" width="3.88671875" style="372" customWidth="1"/>
    <col min="11527" max="11527" width="3.33203125" style="372" customWidth="1"/>
    <col min="11528" max="11528" width="4.109375" style="372" customWidth="1"/>
    <col min="11529" max="11529" width="3.33203125" style="372" customWidth="1"/>
    <col min="11530" max="11530" width="10.44140625" style="372" customWidth="1"/>
    <col min="11531" max="11531" width="3.88671875" style="372" customWidth="1"/>
    <col min="11532" max="11532" width="8.88671875" style="372"/>
    <col min="11533" max="11533" width="4.88671875" style="372" customWidth="1"/>
    <col min="11534" max="11539" width="3.6640625" style="372" customWidth="1"/>
    <col min="11540" max="11776" width="8.88671875" style="372"/>
    <col min="11777" max="11777" width="23.109375" style="372" bestFit="1" customWidth="1"/>
    <col min="11778" max="11778" width="3.44140625" style="372" customWidth="1"/>
    <col min="11779" max="11779" width="5.109375" style="372" bestFit="1" customWidth="1"/>
    <col min="11780" max="11780" width="3.88671875" style="372" customWidth="1"/>
    <col min="11781" max="11781" width="3.33203125" style="372" customWidth="1"/>
    <col min="11782" max="11782" width="3.88671875" style="372" customWidth="1"/>
    <col min="11783" max="11783" width="3.33203125" style="372" customWidth="1"/>
    <col min="11784" max="11784" width="4.109375" style="372" customWidth="1"/>
    <col min="11785" max="11785" width="3.33203125" style="372" customWidth="1"/>
    <col min="11786" max="11786" width="10.44140625" style="372" customWidth="1"/>
    <col min="11787" max="11787" width="3.88671875" style="372" customWidth="1"/>
    <col min="11788" max="11788" width="8.88671875" style="372"/>
    <col min="11789" max="11789" width="4.88671875" style="372" customWidth="1"/>
    <col min="11790" max="11795" width="3.6640625" style="372" customWidth="1"/>
    <col min="11796" max="12032" width="8.88671875" style="372"/>
    <col min="12033" max="12033" width="23.109375" style="372" bestFit="1" customWidth="1"/>
    <col min="12034" max="12034" width="3.44140625" style="372" customWidth="1"/>
    <col min="12035" max="12035" width="5.109375" style="372" bestFit="1" customWidth="1"/>
    <col min="12036" max="12036" width="3.88671875" style="372" customWidth="1"/>
    <col min="12037" max="12037" width="3.33203125" style="372" customWidth="1"/>
    <col min="12038" max="12038" width="3.88671875" style="372" customWidth="1"/>
    <col min="12039" max="12039" width="3.33203125" style="372" customWidth="1"/>
    <col min="12040" max="12040" width="4.109375" style="372" customWidth="1"/>
    <col min="12041" max="12041" width="3.33203125" style="372" customWidth="1"/>
    <col min="12042" max="12042" width="10.44140625" style="372" customWidth="1"/>
    <col min="12043" max="12043" width="3.88671875" style="372" customWidth="1"/>
    <col min="12044" max="12044" width="8.88671875" style="372"/>
    <col min="12045" max="12045" width="4.88671875" style="372" customWidth="1"/>
    <col min="12046" max="12051" width="3.6640625" style="372" customWidth="1"/>
    <col min="12052" max="12288" width="8.88671875" style="372"/>
    <col min="12289" max="12289" width="23.109375" style="372" bestFit="1" customWidth="1"/>
    <col min="12290" max="12290" width="3.44140625" style="372" customWidth="1"/>
    <col min="12291" max="12291" width="5.109375" style="372" bestFit="1" customWidth="1"/>
    <col min="12292" max="12292" width="3.88671875" style="372" customWidth="1"/>
    <col min="12293" max="12293" width="3.33203125" style="372" customWidth="1"/>
    <col min="12294" max="12294" width="3.88671875" style="372" customWidth="1"/>
    <col min="12295" max="12295" width="3.33203125" style="372" customWidth="1"/>
    <col min="12296" max="12296" width="4.109375" style="372" customWidth="1"/>
    <col min="12297" max="12297" width="3.33203125" style="372" customWidth="1"/>
    <col min="12298" max="12298" width="10.44140625" style="372" customWidth="1"/>
    <col min="12299" max="12299" width="3.88671875" style="372" customWidth="1"/>
    <col min="12300" max="12300" width="8.88671875" style="372"/>
    <col min="12301" max="12301" width="4.88671875" style="372" customWidth="1"/>
    <col min="12302" max="12307" width="3.6640625" style="372" customWidth="1"/>
    <col min="12308" max="12544" width="8.88671875" style="372"/>
    <col min="12545" max="12545" width="23.109375" style="372" bestFit="1" customWidth="1"/>
    <col min="12546" max="12546" width="3.44140625" style="372" customWidth="1"/>
    <col min="12547" max="12547" width="5.109375" style="372" bestFit="1" customWidth="1"/>
    <col min="12548" max="12548" width="3.88671875" style="372" customWidth="1"/>
    <col min="12549" max="12549" width="3.33203125" style="372" customWidth="1"/>
    <col min="12550" max="12550" width="3.88671875" style="372" customWidth="1"/>
    <col min="12551" max="12551" width="3.33203125" style="372" customWidth="1"/>
    <col min="12552" max="12552" width="4.109375" style="372" customWidth="1"/>
    <col min="12553" max="12553" width="3.33203125" style="372" customWidth="1"/>
    <col min="12554" max="12554" width="10.44140625" style="372" customWidth="1"/>
    <col min="12555" max="12555" width="3.88671875" style="372" customWidth="1"/>
    <col min="12556" max="12556" width="8.88671875" style="372"/>
    <col min="12557" max="12557" width="4.88671875" style="372" customWidth="1"/>
    <col min="12558" max="12563" width="3.6640625" style="372" customWidth="1"/>
    <col min="12564" max="12800" width="8.88671875" style="372"/>
    <col min="12801" max="12801" width="23.109375" style="372" bestFit="1" customWidth="1"/>
    <col min="12802" max="12802" width="3.44140625" style="372" customWidth="1"/>
    <col min="12803" max="12803" width="5.109375" style="372" bestFit="1" customWidth="1"/>
    <col min="12804" max="12804" width="3.88671875" style="372" customWidth="1"/>
    <col min="12805" max="12805" width="3.33203125" style="372" customWidth="1"/>
    <col min="12806" max="12806" width="3.88671875" style="372" customWidth="1"/>
    <col min="12807" max="12807" width="3.33203125" style="372" customWidth="1"/>
    <col min="12808" max="12808" width="4.109375" style="372" customWidth="1"/>
    <col min="12809" max="12809" width="3.33203125" style="372" customWidth="1"/>
    <col min="12810" max="12810" width="10.44140625" style="372" customWidth="1"/>
    <col min="12811" max="12811" width="3.88671875" style="372" customWidth="1"/>
    <col min="12812" max="12812" width="8.88671875" style="372"/>
    <col min="12813" max="12813" width="4.88671875" style="372" customWidth="1"/>
    <col min="12814" max="12819" width="3.6640625" style="372" customWidth="1"/>
    <col min="12820" max="13056" width="8.88671875" style="372"/>
    <col min="13057" max="13057" width="23.109375" style="372" bestFit="1" customWidth="1"/>
    <col min="13058" max="13058" width="3.44140625" style="372" customWidth="1"/>
    <col min="13059" max="13059" width="5.109375" style="372" bestFit="1" customWidth="1"/>
    <col min="13060" max="13060" width="3.88671875" style="372" customWidth="1"/>
    <col min="13061" max="13061" width="3.33203125" style="372" customWidth="1"/>
    <col min="13062" max="13062" width="3.88671875" style="372" customWidth="1"/>
    <col min="13063" max="13063" width="3.33203125" style="372" customWidth="1"/>
    <col min="13064" max="13064" width="4.109375" style="372" customWidth="1"/>
    <col min="13065" max="13065" width="3.33203125" style="372" customWidth="1"/>
    <col min="13066" max="13066" width="10.44140625" style="372" customWidth="1"/>
    <col min="13067" max="13067" width="3.88671875" style="372" customWidth="1"/>
    <col min="13068" max="13068" width="8.88671875" style="372"/>
    <col min="13069" max="13069" width="4.88671875" style="372" customWidth="1"/>
    <col min="13070" max="13075" width="3.6640625" style="372" customWidth="1"/>
    <col min="13076" max="13312" width="8.88671875" style="372"/>
    <col min="13313" max="13313" width="23.109375" style="372" bestFit="1" customWidth="1"/>
    <col min="13314" max="13314" width="3.44140625" style="372" customWidth="1"/>
    <col min="13315" max="13315" width="5.109375" style="372" bestFit="1" customWidth="1"/>
    <col min="13316" max="13316" width="3.88671875" style="372" customWidth="1"/>
    <col min="13317" max="13317" width="3.33203125" style="372" customWidth="1"/>
    <col min="13318" max="13318" width="3.88671875" style="372" customWidth="1"/>
    <col min="13319" max="13319" width="3.33203125" style="372" customWidth="1"/>
    <col min="13320" max="13320" width="4.109375" style="372" customWidth="1"/>
    <col min="13321" max="13321" width="3.33203125" style="372" customWidth="1"/>
    <col min="13322" max="13322" width="10.44140625" style="372" customWidth="1"/>
    <col min="13323" max="13323" width="3.88671875" style="372" customWidth="1"/>
    <col min="13324" max="13324" width="8.88671875" style="372"/>
    <col min="13325" max="13325" width="4.88671875" style="372" customWidth="1"/>
    <col min="13326" max="13331" width="3.6640625" style="372" customWidth="1"/>
    <col min="13332" max="13568" width="8.88671875" style="372"/>
    <col min="13569" max="13569" width="23.109375" style="372" bestFit="1" customWidth="1"/>
    <col min="13570" max="13570" width="3.44140625" style="372" customWidth="1"/>
    <col min="13571" max="13571" width="5.109375" style="372" bestFit="1" customWidth="1"/>
    <col min="13572" max="13572" width="3.88671875" style="372" customWidth="1"/>
    <col min="13573" max="13573" width="3.33203125" style="372" customWidth="1"/>
    <col min="13574" max="13574" width="3.88671875" style="372" customWidth="1"/>
    <col min="13575" max="13575" width="3.33203125" style="372" customWidth="1"/>
    <col min="13576" max="13576" width="4.109375" style="372" customWidth="1"/>
    <col min="13577" max="13577" width="3.33203125" style="372" customWidth="1"/>
    <col min="13578" max="13578" width="10.44140625" style="372" customWidth="1"/>
    <col min="13579" max="13579" width="3.88671875" style="372" customWidth="1"/>
    <col min="13580" max="13580" width="8.88671875" style="372"/>
    <col min="13581" max="13581" width="4.88671875" style="372" customWidth="1"/>
    <col min="13582" max="13587" width="3.6640625" style="372" customWidth="1"/>
    <col min="13588" max="13824" width="8.88671875" style="372"/>
    <col min="13825" max="13825" width="23.109375" style="372" bestFit="1" customWidth="1"/>
    <col min="13826" max="13826" width="3.44140625" style="372" customWidth="1"/>
    <col min="13827" max="13827" width="5.109375" style="372" bestFit="1" customWidth="1"/>
    <col min="13828" max="13828" width="3.88671875" style="372" customWidth="1"/>
    <col min="13829" max="13829" width="3.33203125" style="372" customWidth="1"/>
    <col min="13830" max="13830" width="3.88671875" style="372" customWidth="1"/>
    <col min="13831" max="13831" width="3.33203125" style="372" customWidth="1"/>
    <col min="13832" max="13832" width="4.109375" style="372" customWidth="1"/>
    <col min="13833" max="13833" width="3.33203125" style="372" customWidth="1"/>
    <col min="13834" max="13834" width="10.44140625" style="372" customWidth="1"/>
    <col min="13835" max="13835" width="3.88671875" style="372" customWidth="1"/>
    <col min="13836" max="13836" width="8.88671875" style="372"/>
    <col min="13837" max="13837" width="4.88671875" style="372" customWidth="1"/>
    <col min="13838" max="13843" width="3.6640625" style="372" customWidth="1"/>
    <col min="13844" max="14080" width="8.88671875" style="372"/>
    <col min="14081" max="14081" width="23.109375" style="372" bestFit="1" customWidth="1"/>
    <col min="14082" max="14082" width="3.44140625" style="372" customWidth="1"/>
    <col min="14083" max="14083" width="5.109375" style="372" bestFit="1" customWidth="1"/>
    <col min="14084" max="14084" width="3.88671875" style="372" customWidth="1"/>
    <col min="14085" max="14085" width="3.33203125" style="372" customWidth="1"/>
    <col min="14086" max="14086" width="3.88671875" style="372" customWidth="1"/>
    <col min="14087" max="14087" width="3.33203125" style="372" customWidth="1"/>
    <col min="14088" max="14088" width="4.109375" style="372" customWidth="1"/>
    <col min="14089" max="14089" width="3.33203125" style="372" customWidth="1"/>
    <col min="14090" max="14090" width="10.44140625" style="372" customWidth="1"/>
    <col min="14091" max="14091" width="3.88671875" style="372" customWidth="1"/>
    <col min="14092" max="14092" width="8.88671875" style="372"/>
    <col min="14093" max="14093" width="4.88671875" style="372" customWidth="1"/>
    <col min="14094" max="14099" width="3.6640625" style="372" customWidth="1"/>
    <col min="14100" max="14336" width="8.88671875" style="372"/>
    <col min="14337" max="14337" width="23.109375" style="372" bestFit="1" customWidth="1"/>
    <col min="14338" max="14338" width="3.44140625" style="372" customWidth="1"/>
    <col min="14339" max="14339" width="5.109375" style="372" bestFit="1" customWidth="1"/>
    <col min="14340" max="14340" width="3.88671875" style="372" customWidth="1"/>
    <col min="14341" max="14341" width="3.33203125" style="372" customWidth="1"/>
    <col min="14342" max="14342" width="3.88671875" style="372" customWidth="1"/>
    <col min="14343" max="14343" width="3.33203125" style="372" customWidth="1"/>
    <col min="14344" max="14344" width="4.109375" style="372" customWidth="1"/>
    <col min="14345" max="14345" width="3.33203125" style="372" customWidth="1"/>
    <col min="14346" max="14346" width="10.44140625" style="372" customWidth="1"/>
    <col min="14347" max="14347" width="3.88671875" style="372" customWidth="1"/>
    <col min="14348" max="14348" width="8.88671875" style="372"/>
    <col min="14349" max="14349" width="4.88671875" style="372" customWidth="1"/>
    <col min="14350" max="14355" width="3.6640625" style="372" customWidth="1"/>
    <col min="14356" max="14592" width="8.88671875" style="372"/>
    <col min="14593" max="14593" width="23.109375" style="372" bestFit="1" customWidth="1"/>
    <col min="14594" max="14594" width="3.44140625" style="372" customWidth="1"/>
    <col min="14595" max="14595" width="5.109375" style="372" bestFit="1" customWidth="1"/>
    <col min="14596" max="14596" width="3.88671875" style="372" customWidth="1"/>
    <col min="14597" max="14597" width="3.33203125" style="372" customWidth="1"/>
    <col min="14598" max="14598" width="3.88671875" style="372" customWidth="1"/>
    <col min="14599" max="14599" width="3.33203125" style="372" customWidth="1"/>
    <col min="14600" max="14600" width="4.109375" style="372" customWidth="1"/>
    <col min="14601" max="14601" width="3.33203125" style="372" customWidth="1"/>
    <col min="14602" max="14602" width="10.44140625" style="372" customWidth="1"/>
    <col min="14603" max="14603" width="3.88671875" style="372" customWidth="1"/>
    <col min="14604" max="14604" width="8.88671875" style="372"/>
    <col min="14605" max="14605" width="4.88671875" style="372" customWidth="1"/>
    <col min="14606" max="14611" width="3.6640625" style="372" customWidth="1"/>
    <col min="14612" max="14848" width="8.88671875" style="372"/>
    <col min="14849" max="14849" width="23.109375" style="372" bestFit="1" customWidth="1"/>
    <col min="14850" max="14850" width="3.44140625" style="372" customWidth="1"/>
    <col min="14851" max="14851" width="5.109375" style="372" bestFit="1" customWidth="1"/>
    <col min="14852" max="14852" width="3.88671875" style="372" customWidth="1"/>
    <col min="14853" max="14853" width="3.33203125" style="372" customWidth="1"/>
    <col min="14854" max="14854" width="3.88671875" style="372" customWidth="1"/>
    <col min="14855" max="14855" width="3.33203125" style="372" customWidth="1"/>
    <col min="14856" max="14856" width="4.109375" style="372" customWidth="1"/>
    <col min="14857" max="14857" width="3.33203125" style="372" customWidth="1"/>
    <col min="14858" max="14858" width="10.44140625" style="372" customWidth="1"/>
    <col min="14859" max="14859" width="3.88671875" style="372" customWidth="1"/>
    <col min="14860" max="14860" width="8.88671875" style="372"/>
    <col min="14861" max="14861" width="4.88671875" style="372" customWidth="1"/>
    <col min="14862" max="14867" width="3.6640625" style="372" customWidth="1"/>
    <col min="14868" max="15104" width="8.88671875" style="372"/>
    <col min="15105" max="15105" width="23.109375" style="372" bestFit="1" customWidth="1"/>
    <col min="15106" max="15106" width="3.44140625" style="372" customWidth="1"/>
    <col min="15107" max="15107" width="5.109375" style="372" bestFit="1" customWidth="1"/>
    <col min="15108" max="15108" width="3.88671875" style="372" customWidth="1"/>
    <col min="15109" max="15109" width="3.33203125" style="372" customWidth="1"/>
    <col min="15110" max="15110" width="3.88671875" style="372" customWidth="1"/>
    <col min="15111" max="15111" width="3.33203125" style="372" customWidth="1"/>
    <col min="15112" max="15112" width="4.109375" style="372" customWidth="1"/>
    <col min="15113" max="15113" width="3.33203125" style="372" customWidth="1"/>
    <col min="15114" max="15114" width="10.44140625" style="372" customWidth="1"/>
    <col min="15115" max="15115" width="3.88671875" style="372" customWidth="1"/>
    <col min="15116" max="15116" width="8.88671875" style="372"/>
    <col min="15117" max="15117" width="4.88671875" style="372" customWidth="1"/>
    <col min="15118" max="15123" width="3.6640625" style="372" customWidth="1"/>
    <col min="15124" max="15360" width="8.88671875" style="372"/>
    <col min="15361" max="15361" width="23.109375" style="372" bestFit="1" customWidth="1"/>
    <col min="15362" max="15362" width="3.44140625" style="372" customWidth="1"/>
    <col min="15363" max="15363" width="5.109375" style="372" bestFit="1" customWidth="1"/>
    <col min="15364" max="15364" width="3.88671875" style="372" customWidth="1"/>
    <col min="15365" max="15365" width="3.33203125" style="372" customWidth="1"/>
    <col min="15366" max="15366" width="3.88671875" style="372" customWidth="1"/>
    <col min="15367" max="15367" width="3.33203125" style="372" customWidth="1"/>
    <col min="15368" max="15368" width="4.109375" style="372" customWidth="1"/>
    <col min="15369" max="15369" width="3.33203125" style="372" customWidth="1"/>
    <col min="15370" max="15370" width="10.44140625" style="372" customWidth="1"/>
    <col min="15371" max="15371" width="3.88671875" style="372" customWidth="1"/>
    <col min="15372" max="15372" width="8.88671875" style="372"/>
    <col min="15373" max="15373" width="4.88671875" style="372" customWidth="1"/>
    <col min="15374" max="15379" width="3.6640625" style="372" customWidth="1"/>
    <col min="15380" max="15616" width="8.88671875" style="372"/>
    <col min="15617" max="15617" width="23.109375" style="372" bestFit="1" customWidth="1"/>
    <col min="15618" max="15618" width="3.44140625" style="372" customWidth="1"/>
    <col min="15619" max="15619" width="5.109375" style="372" bestFit="1" customWidth="1"/>
    <col min="15620" max="15620" width="3.88671875" style="372" customWidth="1"/>
    <col min="15621" max="15621" width="3.33203125" style="372" customWidth="1"/>
    <col min="15622" max="15622" width="3.88671875" style="372" customWidth="1"/>
    <col min="15623" max="15623" width="3.33203125" style="372" customWidth="1"/>
    <col min="15624" max="15624" width="4.109375" style="372" customWidth="1"/>
    <col min="15625" max="15625" width="3.33203125" style="372" customWidth="1"/>
    <col min="15626" max="15626" width="10.44140625" style="372" customWidth="1"/>
    <col min="15627" max="15627" width="3.88671875" style="372" customWidth="1"/>
    <col min="15628" max="15628" width="8.88671875" style="372"/>
    <col min="15629" max="15629" width="4.88671875" style="372" customWidth="1"/>
    <col min="15630" max="15635" width="3.6640625" style="372" customWidth="1"/>
    <col min="15636" max="15872" width="8.88671875" style="372"/>
    <col min="15873" max="15873" width="23.109375" style="372" bestFit="1" customWidth="1"/>
    <col min="15874" max="15874" width="3.44140625" style="372" customWidth="1"/>
    <col min="15875" max="15875" width="5.109375" style="372" bestFit="1" customWidth="1"/>
    <col min="15876" max="15876" width="3.88671875" style="372" customWidth="1"/>
    <col min="15877" max="15877" width="3.33203125" style="372" customWidth="1"/>
    <col min="15878" max="15878" width="3.88671875" style="372" customWidth="1"/>
    <col min="15879" max="15879" width="3.33203125" style="372" customWidth="1"/>
    <col min="15880" max="15880" width="4.109375" style="372" customWidth="1"/>
    <col min="15881" max="15881" width="3.33203125" style="372" customWidth="1"/>
    <col min="15882" max="15882" width="10.44140625" style="372" customWidth="1"/>
    <col min="15883" max="15883" width="3.88671875" style="372" customWidth="1"/>
    <col min="15884" max="15884" width="8.88671875" style="372"/>
    <col min="15885" max="15885" width="4.88671875" style="372" customWidth="1"/>
    <col min="15886" max="15891" width="3.6640625" style="372" customWidth="1"/>
    <col min="15892" max="16128" width="8.88671875" style="372"/>
    <col min="16129" max="16129" width="23.109375" style="372" bestFit="1" customWidth="1"/>
    <col min="16130" max="16130" width="3.44140625" style="372" customWidth="1"/>
    <col min="16131" max="16131" width="5.109375" style="372" bestFit="1" customWidth="1"/>
    <col min="16132" max="16132" width="3.88671875" style="372" customWidth="1"/>
    <col min="16133" max="16133" width="3.33203125" style="372" customWidth="1"/>
    <col min="16134" max="16134" width="3.88671875" style="372" customWidth="1"/>
    <col min="16135" max="16135" width="3.33203125" style="372" customWidth="1"/>
    <col min="16136" max="16136" width="4.109375" style="372" customWidth="1"/>
    <col min="16137" max="16137" width="3.33203125" style="372" customWidth="1"/>
    <col min="16138" max="16138" width="10.44140625" style="372" customWidth="1"/>
    <col min="16139" max="16139" width="3.88671875" style="372" customWidth="1"/>
    <col min="16140" max="16140" width="8.88671875" style="372"/>
    <col min="16141" max="16141" width="4.88671875" style="372" customWidth="1"/>
    <col min="16142" max="16147" width="3.6640625" style="372" customWidth="1"/>
    <col min="16148" max="16384" width="8.88671875" style="372"/>
  </cols>
  <sheetData>
    <row r="2" spans="1:19" ht="18.75" customHeight="1">
      <c r="M2" s="372" t="s">
        <v>678</v>
      </c>
      <c r="N2" s="421" t="s">
        <v>704</v>
      </c>
      <c r="O2" s="372" t="s">
        <v>5</v>
      </c>
      <c r="P2" s="421" t="s">
        <v>704</v>
      </c>
      <c r="Q2" s="372" t="s">
        <v>6</v>
      </c>
      <c r="R2" s="421" t="s">
        <v>704</v>
      </c>
      <c r="S2" s="372" t="s">
        <v>7</v>
      </c>
    </row>
    <row r="6" spans="1:19">
      <c r="A6" s="372" t="s">
        <v>679</v>
      </c>
    </row>
    <row r="7" spans="1:19" ht="18.75" customHeight="1">
      <c r="A7" s="4704" t="s">
        <v>705</v>
      </c>
      <c r="B7" s="4704"/>
      <c r="C7" s="4704"/>
      <c r="D7" s="4704"/>
    </row>
    <row r="8" spans="1:19" ht="12.75" customHeight="1">
      <c r="A8" s="4701" t="s">
        <v>680</v>
      </c>
      <c r="B8" s="4701"/>
      <c r="C8" s="4701"/>
      <c r="D8" s="4701"/>
    </row>
    <row r="9" spans="1:19" ht="18.75" customHeight="1">
      <c r="A9" s="4705" t="s">
        <v>706</v>
      </c>
      <c r="B9" s="4705"/>
      <c r="C9" s="4705"/>
      <c r="D9" s="4705"/>
      <c r="E9" s="372" t="s">
        <v>681</v>
      </c>
    </row>
    <row r="10" spans="1:19">
      <c r="K10" s="372" t="s">
        <v>682</v>
      </c>
    </row>
    <row r="11" spans="1:19" ht="18.75" customHeight="1">
      <c r="K11" s="4704" t="s">
        <v>707</v>
      </c>
      <c r="L11" s="4704"/>
      <c r="M11" s="4704"/>
      <c r="N11" s="4704"/>
      <c r="O11" s="4704"/>
      <c r="P11" s="4704"/>
      <c r="Q11" s="4704"/>
      <c r="R11" s="4704"/>
    </row>
    <row r="12" spans="1:19" ht="12.75" customHeight="1">
      <c r="K12" s="4701" t="s">
        <v>683</v>
      </c>
      <c r="L12" s="4701"/>
      <c r="M12" s="4701"/>
      <c r="N12" s="4701"/>
      <c r="O12" s="4701"/>
      <c r="P12" s="4701"/>
      <c r="Q12" s="4701"/>
      <c r="R12" s="4701"/>
    </row>
    <row r="13" spans="1:19" ht="18.75" customHeight="1">
      <c r="K13" s="4705" t="s">
        <v>708</v>
      </c>
      <c r="L13" s="4705"/>
      <c r="M13" s="4705"/>
      <c r="N13" s="4705"/>
      <c r="O13" s="4705"/>
      <c r="P13" s="4705"/>
      <c r="Q13" s="4705"/>
      <c r="R13" s="4705"/>
    </row>
    <row r="14" spans="1:19" ht="21.75" customHeight="1"/>
    <row r="15" spans="1:19" ht="21.75" customHeight="1"/>
    <row r="16" spans="1:19" ht="25.5" customHeight="1">
      <c r="A16" s="4702" t="s">
        <v>684</v>
      </c>
      <c r="B16" s="4702"/>
      <c r="C16" s="4702"/>
      <c r="D16" s="4702"/>
      <c r="E16" s="4702"/>
      <c r="F16" s="4702"/>
      <c r="G16" s="4702"/>
      <c r="H16" s="4702"/>
      <c r="I16" s="4702"/>
      <c r="J16" s="4702"/>
      <c r="K16" s="4702"/>
      <c r="L16" s="4702"/>
      <c r="M16" s="4702"/>
      <c r="N16" s="4702"/>
      <c r="O16" s="4702"/>
      <c r="P16" s="4702"/>
      <c r="Q16" s="4702"/>
      <c r="R16" s="4702"/>
      <c r="S16" s="4702"/>
    </row>
    <row r="17" spans="1:25" ht="30.75" customHeight="1"/>
    <row r="18" spans="1:25" ht="30.75" customHeight="1"/>
    <row r="19" spans="1:25" ht="24" customHeight="1">
      <c r="A19" s="372" t="s">
        <v>685</v>
      </c>
      <c r="B19" s="373" t="s">
        <v>686</v>
      </c>
      <c r="C19" s="4704" t="s">
        <v>707</v>
      </c>
      <c r="D19" s="4704"/>
      <c r="E19" s="4704"/>
      <c r="F19" s="4704"/>
      <c r="G19" s="4704"/>
      <c r="H19" s="4704"/>
      <c r="I19" s="4704"/>
      <c r="J19" s="4704"/>
      <c r="K19" s="4704"/>
      <c r="L19" s="4704"/>
      <c r="M19" s="4704"/>
      <c r="N19" s="4704"/>
      <c r="O19" s="4704"/>
      <c r="P19" s="4704"/>
      <c r="Q19" s="4704"/>
      <c r="R19" s="4704"/>
      <c r="S19" s="4704"/>
    </row>
    <row r="20" spans="1:25" ht="24" customHeight="1"/>
    <row r="21" spans="1:25" ht="24" customHeight="1">
      <c r="C21" s="4704" t="s">
        <v>709</v>
      </c>
      <c r="D21" s="4704"/>
      <c r="E21" s="4704"/>
      <c r="F21" s="4704"/>
      <c r="G21" s="4704"/>
      <c r="H21" s="4704"/>
      <c r="I21" s="4704"/>
      <c r="J21" s="4704"/>
      <c r="K21" s="4704"/>
      <c r="L21" s="4704"/>
      <c r="M21" s="4704"/>
      <c r="N21" s="4704"/>
      <c r="O21" s="4704"/>
      <c r="P21" s="4704"/>
      <c r="Q21" s="4704"/>
      <c r="R21" s="4704"/>
      <c r="S21" s="4704"/>
    </row>
    <row r="22" spans="1:25" ht="24" customHeight="1"/>
    <row r="23" spans="1:25" ht="24" customHeight="1">
      <c r="A23" s="372" t="s">
        <v>687</v>
      </c>
      <c r="B23" s="373" t="s">
        <v>686</v>
      </c>
      <c r="C23" s="4704" t="s">
        <v>710</v>
      </c>
      <c r="D23" s="4704"/>
      <c r="E23" s="4704"/>
      <c r="F23" s="4704"/>
      <c r="G23" s="4704"/>
      <c r="H23" s="4704"/>
      <c r="I23" s="4704"/>
      <c r="J23" s="4704"/>
      <c r="K23" s="4704"/>
      <c r="L23" s="4704"/>
      <c r="M23" s="4704"/>
      <c r="N23" s="4704"/>
      <c r="O23" s="4704"/>
      <c r="P23" s="4704"/>
      <c r="Q23" s="4704"/>
      <c r="R23" s="4704"/>
      <c r="S23" s="4704"/>
    </row>
    <row r="24" spans="1:25" ht="24" customHeight="1"/>
    <row r="25" spans="1:25" ht="24" customHeight="1">
      <c r="A25" s="372" t="s">
        <v>688</v>
      </c>
      <c r="B25" s="373" t="s">
        <v>686</v>
      </c>
      <c r="C25" s="4704" t="s">
        <v>705</v>
      </c>
      <c r="D25" s="4704"/>
      <c r="E25" s="4704"/>
      <c r="F25" s="4704"/>
      <c r="G25" s="4704"/>
      <c r="H25" s="4704"/>
      <c r="I25" s="4704"/>
      <c r="J25" s="4704"/>
      <c r="K25" s="4704"/>
      <c r="L25" s="4704"/>
      <c r="M25" s="4704"/>
      <c r="N25" s="4704"/>
      <c r="O25" s="4704"/>
      <c r="P25" s="4704"/>
      <c r="Q25" s="4704"/>
      <c r="R25" s="4704"/>
      <c r="S25" s="4704"/>
    </row>
    <row r="26" spans="1:25" ht="24" customHeight="1"/>
    <row r="27" spans="1:25" ht="24" customHeight="1">
      <c r="C27" s="4704" t="s">
        <v>711</v>
      </c>
      <c r="D27" s="4704"/>
      <c r="E27" s="4704"/>
      <c r="F27" s="4704"/>
      <c r="G27" s="4704"/>
      <c r="H27" s="4704"/>
      <c r="I27" s="4704"/>
      <c r="J27" s="4704"/>
      <c r="K27" s="4704"/>
      <c r="L27" s="4704"/>
      <c r="M27" s="4704"/>
      <c r="N27" s="4704"/>
      <c r="O27" s="4704"/>
      <c r="P27" s="4704"/>
      <c r="Q27" s="4704"/>
      <c r="R27" s="4704"/>
      <c r="S27" s="4704"/>
    </row>
    <row r="28" spans="1:25" ht="24" customHeight="1"/>
    <row r="29" spans="1:25" ht="24" customHeight="1">
      <c r="A29" s="372" t="s">
        <v>690</v>
      </c>
      <c r="B29" s="373" t="s">
        <v>686</v>
      </c>
      <c r="C29" s="4706" t="s">
        <v>692</v>
      </c>
      <c r="D29" s="4706"/>
      <c r="E29" s="4706"/>
      <c r="F29" s="4706"/>
      <c r="H29" s="4706" t="s">
        <v>692</v>
      </c>
      <c r="I29" s="4706"/>
      <c r="J29" s="4706"/>
      <c r="L29" s="374" t="s">
        <v>712</v>
      </c>
      <c r="M29" s="372" t="s">
        <v>342</v>
      </c>
      <c r="N29" s="4706" t="s">
        <v>692</v>
      </c>
      <c r="O29" s="4706"/>
      <c r="P29" s="4706"/>
      <c r="Q29" s="4706"/>
      <c r="U29" s="372" t="s">
        <v>692</v>
      </c>
      <c r="W29" s="372" t="s">
        <v>693</v>
      </c>
      <c r="Y29" s="372" t="s">
        <v>694</v>
      </c>
    </row>
    <row r="30" spans="1:25" ht="24" customHeight="1">
      <c r="U30" s="372" t="s">
        <v>695</v>
      </c>
      <c r="W30" s="372" t="s">
        <v>696</v>
      </c>
      <c r="Y30" s="372" t="s">
        <v>697</v>
      </c>
    </row>
    <row r="31" spans="1:25" ht="24" customHeight="1">
      <c r="C31" s="4706" t="s">
        <v>692</v>
      </c>
      <c r="D31" s="4706"/>
      <c r="E31" s="4706"/>
      <c r="F31" s="4706"/>
      <c r="H31" s="4706" t="s">
        <v>692</v>
      </c>
      <c r="I31" s="4706"/>
      <c r="J31" s="4706"/>
      <c r="L31" s="374" t="s">
        <v>713</v>
      </c>
      <c r="M31" s="372" t="s">
        <v>342</v>
      </c>
      <c r="N31" s="4706" t="s">
        <v>692</v>
      </c>
      <c r="O31" s="4706"/>
      <c r="P31" s="4706"/>
      <c r="Q31" s="4706"/>
      <c r="W31" s="372" t="s">
        <v>699</v>
      </c>
      <c r="Y31" s="372" t="s">
        <v>700</v>
      </c>
    </row>
    <row r="32" spans="1:25" ht="24" customHeight="1">
      <c r="W32" s="372" t="s">
        <v>701</v>
      </c>
    </row>
    <row r="33" spans="1:23" ht="24" customHeight="1">
      <c r="A33" s="372" t="s">
        <v>702</v>
      </c>
      <c r="B33" s="373" t="s">
        <v>686</v>
      </c>
      <c r="C33" s="372" t="s">
        <v>678</v>
      </c>
      <c r="D33" s="421" t="s">
        <v>704</v>
      </c>
      <c r="E33" s="372" t="s">
        <v>5</v>
      </c>
      <c r="F33" s="421" t="s">
        <v>704</v>
      </c>
      <c r="G33" s="372" t="s">
        <v>6</v>
      </c>
      <c r="H33" s="421" t="s">
        <v>704</v>
      </c>
      <c r="I33" s="372" t="s">
        <v>7</v>
      </c>
      <c r="W33" s="372" t="s">
        <v>703</v>
      </c>
    </row>
    <row r="34" spans="1:23" ht="24" customHeight="1"/>
    <row r="35" spans="1:23" ht="24" customHeight="1"/>
    <row r="43" spans="1:23" ht="18.75" customHeight="1">
      <c r="M43" s="372" t="s">
        <v>678</v>
      </c>
      <c r="N43" s="421" t="s">
        <v>704</v>
      </c>
      <c r="O43" s="372" t="s">
        <v>5</v>
      </c>
      <c r="P43" s="421" t="s">
        <v>704</v>
      </c>
      <c r="Q43" s="372" t="s">
        <v>6</v>
      </c>
      <c r="R43" s="421" t="s">
        <v>704</v>
      </c>
      <c r="S43" s="372" t="s">
        <v>7</v>
      </c>
    </row>
    <row r="47" spans="1:23">
      <c r="A47" s="375"/>
      <c r="B47" s="376"/>
      <c r="C47" s="375"/>
      <c r="D47" s="375"/>
      <c r="E47" s="375"/>
      <c r="F47" s="375"/>
    </row>
    <row r="48" spans="1:23" ht="18.75" customHeight="1">
      <c r="E48" s="375"/>
      <c r="F48" s="375"/>
    </row>
    <row r="49" spans="1:19" ht="12.75" customHeight="1">
      <c r="A49" s="375"/>
      <c r="B49" s="376"/>
      <c r="C49" s="375"/>
      <c r="D49" s="375"/>
      <c r="E49" s="375"/>
      <c r="F49" s="375"/>
    </row>
    <row r="50" spans="1:19" ht="18.75" customHeight="1">
      <c r="A50" s="375"/>
      <c r="B50" s="376"/>
      <c r="C50" s="375"/>
      <c r="D50" s="375"/>
      <c r="E50" s="375"/>
      <c r="F50" s="375"/>
    </row>
    <row r="52" spans="1:19" ht="18.75" customHeight="1">
      <c r="K52" s="4704" t="s">
        <v>717</v>
      </c>
      <c r="L52" s="4704"/>
      <c r="M52" s="4704"/>
      <c r="N52" s="4704"/>
      <c r="O52" s="4704"/>
      <c r="P52" s="4704"/>
      <c r="Q52" s="4704"/>
      <c r="R52" s="4704"/>
    </row>
    <row r="53" spans="1:19" ht="12.75" customHeight="1">
      <c r="K53" s="4701" t="s">
        <v>683</v>
      </c>
      <c r="L53" s="4701"/>
      <c r="M53" s="4701"/>
      <c r="N53" s="4701"/>
      <c r="O53" s="4701"/>
      <c r="P53" s="4701"/>
      <c r="Q53" s="4701"/>
      <c r="R53" s="4701"/>
    </row>
    <row r="54" spans="1:19" ht="18.75" customHeight="1">
      <c r="K54" s="4705" t="s">
        <v>712</v>
      </c>
      <c r="L54" s="4705"/>
      <c r="M54" s="4705"/>
      <c r="N54" s="4705"/>
      <c r="O54" s="4705"/>
      <c r="P54" s="4705"/>
      <c r="Q54" s="4705"/>
      <c r="R54" s="4705"/>
    </row>
    <row r="55" spans="1:19" ht="21.75" customHeight="1"/>
    <row r="56" spans="1:19" ht="21.75" customHeight="1"/>
    <row r="57" spans="1:19" ht="25.5" customHeight="1">
      <c r="A57" s="4702" t="s">
        <v>714</v>
      </c>
      <c r="B57" s="4702"/>
      <c r="C57" s="4702"/>
      <c r="D57" s="4702"/>
      <c r="E57" s="4702"/>
      <c r="F57" s="4702"/>
      <c r="G57" s="4702"/>
      <c r="H57" s="4702"/>
      <c r="I57" s="4702"/>
      <c r="J57" s="4702"/>
      <c r="K57" s="4702"/>
      <c r="L57" s="4702"/>
      <c r="M57" s="4702"/>
      <c r="N57" s="4702"/>
      <c r="O57" s="4702"/>
      <c r="P57" s="4702"/>
      <c r="Q57" s="4702"/>
      <c r="R57" s="4702"/>
      <c r="S57" s="4702"/>
    </row>
    <row r="58" spans="1:19" ht="30.75" customHeight="1"/>
    <row r="59" spans="1:19" ht="30.75" customHeight="1"/>
    <row r="60" spans="1:19" ht="24" customHeight="1">
      <c r="A60" s="372" t="s">
        <v>685</v>
      </c>
      <c r="B60" s="373" t="s">
        <v>686</v>
      </c>
      <c r="C60" s="4704" t="s">
        <v>718</v>
      </c>
      <c r="D60" s="4704"/>
      <c r="E60" s="4704"/>
      <c r="F60" s="4704"/>
      <c r="G60" s="4704"/>
      <c r="H60" s="4704"/>
      <c r="I60" s="4704"/>
      <c r="J60" s="4704"/>
      <c r="K60" s="4704"/>
      <c r="L60" s="4704"/>
      <c r="M60" s="4704"/>
      <c r="N60" s="4704"/>
      <c r="O60" s="4704"/>
      <c r="P60" s="4704"/>
      <c r="Q60" s="4704"/>
      <c r="R60" s="4704"/>
      <c r="S60" s="4704"/>
    </row>
    <row r="61" spans="1:19" ht="24" customHeight="1"/>
    <row r="62" spans="1:19" ht="24" customHeight="1">
      <c r="C62" s="4704" t="s">
        <v>709</v>
      </c>
      <c r="D62" s="4704"/>
      <c r="E62" s="4704"/>
      <c r="F62" s="4704"/>
      <c r="G62" s="4704"/>
      <c r="H62" s="4704"/>
      <c r="I62" s="4704"/>
      <c r="J62" s="4704"/>
      <c r="K62" s="4704"/>
      <c r="L62" s="4704"/>
      <c r="M62" s="4704"/>
      <c r="N62" s="4704"/>
      <c r="O62" s="4704"/>
      <c r="P62" s="4704"/>
      <c r="Q62" s="4704"/>
      <c r="R62" s="4704"/>
      <c r="S62" s="4704"/>
    </row>
    <row r="63" spans="1:19" ht="24" customHeight="1"/>
    <row r="64" spans="1:19" ht="24" customHeight="1">
      <c r="A64" s="372" t="s">
        <v>687</v>
      </c>
      <c r="B64" s="373" t="s">
        <v>686</v>
      </c>
      <c r="C64" s="4704" t="s">
        <v>719</v>
      </c>
      <c r="D64" s="4704"/>
      <c r="E64" s="4704"/>
      <c r="F64" s="4704"/>
      <c r="G64" s="4704"/>
      <c r="H64" s="4704"/>
      <c r="I64" s="4704"/>
      <c r="J64" s="4704"/>
      <c r="K64" s="4704"/>
      <c r="L64" s="4704"/>
      <c r="M64" s="4704"/>
      <c r="N64" s="4704"/>
      <c r="O64" s="4704"/>
      <c r="P64" s="4704"/>
      <c r="Q64" s="4704"/>
      <c r="R64" s="4704"/>
      <c r="S64" s="4704"/>
    </row>
    <row r="65" spans="1:25" ht="24" customHeight="1"/>
    <row r="66" spans="1:25" ht="24" customHeight="1">
      <c r="A66" s="372" t="s">
        <v>688</v>
      </c>
      <c r="B66" s="373" t="s">
        <v>686</v>
      </c>
      <c r="C66" s="4704" t="s">
        <v>705</v>
      </c>
      <c r="D66" s="4704"/>
      <c r="E66" s="4704"/>
      <c r="F66" s="4704"/>
      <c r="G66" s="4704"/>
      <c r="H66" s="4704"/>
      <c r="I66" s="4704"/>
      <c r="J66" s="4704"/>
      <c r="K66" s="4704"/>
      <c r="L66" s="4704"/>
      <c r="M66" s="4704"/>
      <c r="N66" s="4704"/>
      <c r="O66" s="4704"/>
      <c r="P66" s="4704"/>
      <c r="Q66" s="4704"/>
      <c r="R66" s="4704"/>
      <c r="S66" s="4704"/>
    </row>
    <row r="67" spans="1:25" ht="24" customHeight="1"/>
    <row r="68" spans="1:25" ht="24" customHeight="1">
      <c r="C68" s="4704" t="s">
        <v>711</v>
      </c>
      <c r="D68" s="4704"/>
      <c r="E68" s="4704"/>
      <c r="F68" s="4704"/>
      <c r="G68" s="4704"/>
      <c r="H68" s="4704"/>
      <c r="I68" s="4704"/>
      <c r="J68" s="4704"/>
      <c r="K68" s="4704"/>
      <c r="L68" s="4704"/>
      <c r="M68" s="4704"/>
      <c r="N68" s="4704"/>
      <c r="O68" s="4704"/>
      <c r="P68" s="4704"/>
      <c r="Q68" s="4704"/>
      <c r="R68" s="4704"/>
      <c r="S68" s="4704"/>
    </row>
    <row r="69" spans="1:25" ht="24" customHeight="1"/>
    <row r="70" spans="1:25" ht="24" customHeight="1">
      <c r="A70" s="372" t="s">
        <v>690</v>
      </c>
      <c r="B70" s="373" t="s">
        <v>686</v>
      </c>
      <c r="C70" s="4706" t="s">
        <v>695</v>
      </c>
      <c r="D70" s="4706"/>
      <c r="E70" s="4706"/>
      <c r="F70" s="4706"/>
      <c r="H70" s="4706" t="s">
        <v>696</v>
      </c>
      <c r="I70" s="4706"/>
      <c r="J70" s="4706"/>
      <c r="L70" s="374" t="s">
        <v>713</v>
      </c>
      <c r="M70" s="372" t="s">
        <v>342</v>
      </c>
      <c r="N70" s="4706" t="s">
        <v>694</v>
      </c>
      <c r="O70" s="4706"/>
      <c r="P70" s="4706"/>
      <c r="Q70" s="4706"/>
      <c r="U70" s="372" t="s">
        <v>692</v>
      </c>
      <c r="W70" s="372" t="s">
        <v>693</v>
      </c>
      <c r="Y70" s="372" t="s">
        <v>694</v>
      </c>
    </row>
    <row r="71" spans="1:25" ht="24" customHeight="1">
      <c r="U71" s="372" t="s">
        <v>695</v>
      </c>
      <c r="W71" s="372" t="s">
        <v>696</v>
      </c>
      <c r="Y71" s="372" t="s">
        <v>697</v>
      </c>
    </row>
    <row r="72" spans="1:25" ht="24" customHeight="1">
      <c r="C72" s="4706" t="s">
        <v>695</v>
      </c>
      <c r="D72" s="4706"/>
      <c r="E72" s="4706"/>
      <c r="F72" s="4706"/>
      <c r="H72" s="4706" t="s">
        <v>696</v>
      </c>
      <c r="I72" s="4706"/>
      <c r="J72" s="4706"/>
      <c r="L72" s="374"/>
      <c r="M72" s="372" t="s">
        <v>342</v>
      </c>
      <c r="N72" s="4706" t="s">
        <v>694</v>
      </c>
      <c r="O72" s="4706"/>
      <c r="P72" s="4706"/>
      <c r="Q72" s="4706"/>
      <c r="W72" s="372" t="s">
        <v>699</v>
      </c>
      <c r="Y72" s="372" t="s">
        <v>700</v>
      </c>
    </row>
    <row r="73" spans="1:25" ht="24" customHeight="1">
      <c r="W73" s="372" t="s">
        <v>701</v>
      </c>
    </row>
    <row r="74" spans="1:25" ht="24" customHeight="1">
      <c r="A74" s="372" t="s">
        <v>702</v>
      </c>
      <c r="B74" s="373" t="s">
        <v>686</v>
      </c>
      <c r="C74" s="372" t="s">
        <v>678</v>
      </c>
      <c r="D74" s="421" t="s">
        <v>704</v>
      </c>
      <c r="E74" s="372" t="s">
        <v>5</v>
      </c>
      <c r="F74" s="421" t="s">
        <v>704</v>
      </c>
      <c r="G74" s="372" t="s">
        <v>6</v>
      </c>
      <c r="H74" s="421" t="s">
        <v>704</v>
      </c>
      <c r="I74" s="372" t="s">
        <v>7</v>
      </c>
      <c r="W74" s="372" t="s">
        <v>703</v>
      </c>
    </row>
    <row r="75" spans="1:25" ht="24" customHeight="1"/>
    <row r="76" spans="1:25" ht="24" customHeight="1"/>
  </sheetData>
  <mergeCells count="33">
    <mergeCell ref="C70:F70"/>
    <mergeCell ref="H70:J70"/>
    <mergeCell ref="N70:Q70"/>
    <mergeCell ref="C72:F72"/>
    <mergeCell ref="H72:J72"/>
    <mergeCell ref="N72:Q72"/>
    <mergeCell ref="C68:S68"/>
    <mergeCell ref="K52:R52"/>
    <mergeCell ref="K53:R53"/>
    <mergeCell ref="K54:R54"/>
    <mergeCell ref="C29:F29"/>
    <mergeCell ref="H29:J29"/>
    <mergeCell ref="N29:Q29"/>
    <mergeCell ref="C31:F31"/>
    <mergeCell ref="H31:J31"/>
    <mergeCell ref="N31:Q31"/>
    <mergeCell ref="A57:S57"/>
    <mergeCell ref="C60:S60"/>
    <mergeCell ref="C62:S62"/>
    <mergeCell ref="C64:S64"/>
    <mergeCell ref="C66:S66"/>
    <mergeCell ref="C27:S27"/>
    <mergeCell ref="A7:D7"/>
    <mergeCell ref="A8:D8"/>
    <mergeCell ref="A9:D9"/>
    <mergeCell ref="K11:R11"/>
    <mergeCell ref="K12:R12"/>
    <mergeCell ref="K13:R13"/>
    <mergeCell ref="A16:S16"/>
    <mergeCell ref="C19:S19"/>
    <mergeCell ref="C21:S21"/>
    <mergeCell ref="C23:S23"/>
    <mergeCell ref="C25:S25"/>
  </mergeCells>
  <phoneticPr fontId="14"/>
  <dataValidations count="8">
    <dataValidation type="list" allowBlank="1" showInputMessage="1" showErrorMessage="1" sqref="C65491:F65491 WVK983112:WVN983112 WLO983112:WLR983112 WBS983112:WBV983112 VRW983112:VRZ983112 VIA983112:VID983112 UYE983112:UYH983112 UOI983112:UOL983112 UEM983112:UEP983112 TUQ983112:TUT983112 TKU983112:TKX983112 TAY983112:TBB983112 SRC983112:SRF983112 SHG983112:SHJ983112 RXK983112:RXN983112 RNO983112:RNR983112 RDS983112:RDV983112 QTW983112:QTZ983112 QKA983112:QKD983112 QAE983112:QAH983112 PQI983112:PQL983112 PGM983112:PGP983112 OWQ983112:OWT983112 OMU983112:OMX983112 OCY983112:ODB983112 NTC983112:NTF983112 NJG983112:NJJ983112 MZK983112:MZN983112 MPO983112:MPR983112 MFS983112:MFV983112 LVW983112:LVZ983112 LMA983112:LMD983112 LCE983112:LCH983112 KSI983112:KSL983112 KIM983112:KIP983112 JYQ983112:JYT983112 JOU983112:JOX983112 JEY983112:JFB983112 IVC983112:IVF983112 ILG983112:ILJ983112 IBK983112:IBN983112 HRO983112:HRR983112 HHS983112:HHV983112 GXW983112:GXZ983112 GOA983112:GOD983112 GEE983112:GEH983112 FUI983112:FUL983112 FKM983112:FKP983112 FAQ983112:FAT983112 EQU983112:EQX983112 EGY983112:EHB983112 DXC983112:DXF983112 DNG983112:DNJ983112 DDK983112:DDN983112 CTO983112:CTR983112 CJS983112:CJV983112 BZW983112:BZZ983112 BQA983112:BQD983112 BGE983112:BGH983112 AWI983112:AWL983112 AMM983112:AMP983112 ACQ983112:ACT983112 SU983112:SX983112 IY983112:JB983112 C983112:F983112 WVK917576:WVN917576 WLO917576:WLR917576 WBS917576:WBV917576 VRW917576:VRZ917576 VIA917576:VID917576 UYE917576:UYH917576 UOI917576:UOL917576 UEM917576:UEP917576 TUQ917576:TUT917576 TKU917576:TKX917576 TAY917576:TBB917576 SRC917576:SRF917576 SHG917576:SHJ917576 RXK917576:RXN917576 RNO917576:RNR917576 RDS917576:RDV917576 QTW917576:QTZ917576 QKA917576:QKD917576 QAE917576:QAH917576 PQI917576:PQL917576 PGM917576:PGP917576 OWQ917576:OWT917576 OMU917576:OMX917576 OCY917576:ODB917576 NTC917576:NTF917576 NJG917576:NJJ917576 MZK917576:MZN917576 MPO917576:MPR917576 MFS917576:MFV917576 LVW917576:LVZ917576 LMA917576:LMD917576 LCE917576:LCH917576 KSI917576:KSL917576 KIM917576:KIP917576 JYQ917576:JYT917576 JOU917576:JOX917576 JEY917576:JFB917576 IVC917576:IVF917576 ILG917576:ILJ917576 IBK917576:IBN917576 HRO917576:HRR917576 HHS917576:HHV917576 GXW917576:GXZ917576 GOA917576:GOD917576 GEE917576:GEH917576 FUI917576:FUL917576 FKM917576:FKP917576 FAQ917576:FAT917576 EQU917576:EQX917576 EGY917576:EHB917576 DXC917576:DXF917576 DNG917576:DNJ917576 DDK917576:DDN917576 CTO917576:CTR917576 CJS917576:CJV917576 BZW917576:BZZ917576 BQA917576:BQD917576 BGE917576:BGH917576 AWI917576:AWL917576 AMM917576:AMP917576 ACQ917576:ACT917576 SU917576:SX917576 IY917576:JB917576 C917576:F917576 WVK852040:WVN852040 WLO852040:WLR852040 WBS852040:WBV852040 VRW852040:VRZ852040 VIA852040:VID852040 UYE852040:UYH852040 UOI852040:UOL852040 UEM852040:UEP852040 TUQ852040:TUT852040 TKU852040:TKX852040 TAY852040:TBB852040 SRC852040:SRF852040 SHG852040:SHJ852040 RXK852040:RXN852040 RNO852040:RNR852040 RDS852040:RDV852040 QTW852040:QTZ852040 QKA852040:QKD852040 QAE852040:QAH852040 PQI852040:PQL852040 PGM852040:PGP852040 OWQ852040:OWT852040 OMU852040:OMX852040 OCY852040:ODB852040 NTC852040:NTF852040 NJG852040:NJJ852040 MZK852040:MZN852040 MPO852040:MPR852040 MFS852040:MFV852040 LVW852040:LVZ852040 LMA852040:LMD852040 LCE852040:LCH852040 KSI852040:KSL852040 KIM852040:KIP852040 JYQ852040:JYT852040 JOU852040:JOX852040 JEY852040:JFB852040 IVC852040:IVF852040 ILG852040:ILJ852040 IBK852040:IBN852040 HRO852040:HRR852040 HHS852040:HHV852040 GXW852040:GXZ852040 GOA852040:GOD852040 GEE852040:GEH852040 FUI852040:FUL852040 FKM852040:FKP852040 FAQ852040:FAT852040 EQU852040:EQX852040 EGY852040:EHB852040 DXC852040:DXF852040 DNG852040:DNJ852040 DDK852040:DDN852040 CTO852040:CTR852040 CJS852040:CJV852040 BZW852040:BZZ852040 BQA852040:BQD852040 BGE852040:BGH852040 AWI852040:AWL852040 AMM852040:AMP852040 ACQ852040:ACT852040 SU852040:SX852040 IY852040:JB852040 C852040:F852040 WVK786504:WVN786504 WLO786504:WLR786504 WBS786504:WBV786504 VRW786504:VRZ786504 VIA786504:VID786504 UYE786504:UYH786504 UOI786504:UOL786504 UEM786504:UEP786504 TUQ786504:TUT786504 TKU786504:TKX786504 TAY786504:TBB786504 SRC786504:SRF786504 SHG786504:SHJ786504 RXK786504:RXN786504 RNO786504:RNR786504 RDS786504:RDV786504 QTW786504:QTZ786504 QKA786504:QKD786504 QAE786504:QAH786504 PQI786504:PQL786504 PGM786504:PGP786504 OWQ786504:OWT786504 OMU786504:OMX786504 OCY786504:ODB786504 NTC786504:NTF786504 NJG786504:NJJ786504 MZK786504:MZN786504 MPO786504:MPR786504 MFS786504:MFV786504 LVW786504:LVZ786504 LMA786504:LMD786504 LCE786504:LCH786504 KSI786504:KSL786504 KIM786504:KIP786504 JYQ786504:JYT786504 JOU786504:JOX786504 JEY786504:JFB786504 IVC786504:IVF786504 ILG786504:ILJ786504 IBK786504:IBN786504 HRO786504:HRR786504 HHS786504:HHV786504 GXW786504:GXZ786504 GOA786504:GOD786504 GEE786504:GEH786504 FUI786504:FUL786504 FKM786504:FKP786504 FAQ786504:FAT786504 EQU786504:EQX786504 EGY786504:EHB786504 DXC786504:DXF786504 DNG786504:DNJ786504 DDK786504:DDN786504 CTO786504:CTR786504 CJS786504:CJV786504 BZW786504:BZZ786504 BQA786504:BQD786504 BGE786504:BGH786504 AWI786504:AWL786504 AMM786504:AMP786504 ACQ786504:ACT786504 SU786504:SX786504 IY786504:JB786504 C786504:F786504 WVK720968:WVN720968 WLO720968:WLR720968 WBS720968:WBV720968 VRW720968:VRZ720968 VIA720968:VID720968 UYE720968:UYH720968 UOI720968:UOL720968 UEM720968:UEP720968 TUQ720968:TUT720968 TKU720968:TKX720968 TAY720968:TBB720968 SRC720968:SRF720968 SHG720968:SHJ720968 RXK720968:RXN720968 RNO720968:RNR720968 RDS720968:RDV720968 QTW720968:QTZ720968 QKA720968:QKD720968 QAE720968:QAH720968 PQI720968:PQL720968 PGM720968:PGP720968 OWQ720968:OWT720968 OMU720968:OMX720968 OCY720968:ODB720968 NTC720968:NTF720968 NJG720968:NJJ720968 MZK720968:MZN720968 MPO720968:MPR720968 MFS720968:MFV720968 LVW720968:LVZ720968 LMA720968:LMD720968 LCE720968:LCH720968 KSI720968:KSL720968 KIM720968:KIP720968 JYQ720968:JYT720968 JOU720968:JOX720968 JEY720968:JFB720968 IVC720968:IVF720968 ILG720968:ILJ720968 IBK720968:IBN720968 HRO720968:HRR720968 HHS720968:HHV720968 GXW720968:GXZ720968 GOA720968:GOD720968 GEE720968:GEH720968 FUI720968:FUL720968 FKM720968:FKP720968 FAQ720968:FAT720968 EQU720968:EQX720968 EGY720968:EHB720968 DXC720968:DXF720968 DNG720968:DNJ720968 DDK720968:DDN720968 CTO720968:CTR720968 CJS720968:CJV720968 BZW720968:BZZ720968 BQA720968:BQD720968 BGE720968:BGH720968 AWI720968:AWL720968 AMM720968:AMP720968 ACQ720968:ACT720968 SU720968:SX720968 IY720968:JB720968 C720968:F720968 WVK655432:WVN655432 WLO655432:WLR655432 WBS655432:WBV655432 VRW655432:VRZ655432 VIA655432:VID655432 UYE655432:UYH655432 UOI655432:UOL655432 UEM655432:UEP655432 TUQ655432:TUT655432 TKU655432:TKX655432 TAY655432:TBB655432 SRC655432:SRF655432 SHG655432:SHJ655432 RXK655432:RXN655432 RNO655432:RNR655432 RDS655432:RDV655432 QTW655432:QTZ655432 QKA655432:QKD655432 QAE655432:QAH655432 PQI655432:PQL655432 PGM655432:PGP655432 OWQ655432:OWT655432 OMU655432:OMX655432 OCY655432:ODB655432 NTC655432:NTF655432 NJG655432:NJJ655432 MZK655432:MZN655432 MPO655432:MPR655432 MFS655432:MFV655432 LVW655432:LVZ655432 LMA655432:LMD655432 LCE655432:LCH655432 KSI655432:KSL655432 KIM655432:KIP655432 JYQ655432:JYT655432 JOU655432:JOX655432 JEY655432:JFB655432 IVC655432:IVF655432 ILG655432:ILJ655432 IBK655432:IBN655432 HRO655432:HRR655432 HHS655432:HHV655432 GXW655432:GXZ655432 GOA655432:GOD655432 GEE655432:GEH655432 FUI655432:FUL655432 FKM655432:FKP655432 FAQ655432:FAT655432 EQU655432:EQX655432 EGY655432:EHB655432 DXC655432:DXF655432 DNG655432:DNJ655432 DDK655432:DDN655432 CTO655432:CTR655432 CJS655432:CJV655432 BZW655432:BZZ655432 BQA655432:BQD655432 BGE655432:BGH655432 AWI655432:AWL655432 AMM655432:AMP655432 ACQ655432:ACT655432 SU655432:SX655432 IY655432:JB655432 C655432:F655432 WVK589896:WVN589896 WLO589896:WLR589896 WBS589896:WBV589896 VRW589896:VRZ589896 VIA589896:VID589896 UYE589896:UYH589896 UOI589896:UOL589896 UEM589896:UEP589896 TUQ589896:TUT589896 TKU589896:TKX589896 TAY589896:TBB589896 SRC589896:SRF589896 SHG589896:SHJ589896 RXK589896:RXN589896 RNO589896:RNR589896 RDS589896:RDV589896 QTW589896:QTZ589896 QKA589896:QKD589896 QAE589896:QAH589896 PQI589896:PQL589896 PGM589896:PGP589896 OWQ589896:OWT589896 OMU589896:OMX589896 OCY589896:ODB589896 NTC589896:NTF589896 NJG589896:NJJ589896 MZK589896:MZN589896 MPO589896:MPR589896 MFS589896:MFV589896 LVW589896:LVZ589896 LMA589896:LMD589896 LCE589896:LCH589896 KSI589896:KSL589896 KIM589896:KIP589896 JYQ589896:JYT589896 JOU589896:JOX589896 JEY589896:JFB589896 IVC589896:IVF589896 ILG589896:ILJ589896 IBK589896:IBN589896 HRO589896:HRR589896 HHS589896:HHV589896 GXW589896:GXZ589896 GOA589896:GOD589896 GEE589896:GEH589896 FUI589896:FUL589896 FKM589896:FKP589896 FAQ589896:FAT589896 EQU589896:EQX589896 EGY589896:EHB589896 DXC589896:DXF589896 DNG589896:DNJ589896 DDK589896:DDN589896 CTO589896:CTR589896 CJS589896:CJV589896 BZW589896:BZZ589896 BQA589896:BQD589896 BGE589896:BGH589896 AWI589896:AWL589896 AMM589896:AMP589896 ACQ589896:ACT589896 SU589896:SX589896 IY589896:JB589896 C589896:F589896 WVK524360:WVN524360 WLO524360:WLR524360 WBS524360:WBV524360 VRW524360:VRZ524360 VIA524360:VID524360 UYE524360:UYH524360 UOI524360:UOL524360 UEM524360:UEP524360 TUQ524360:TUT524360 TKU524360:TKX524360 TAY524360:TBB524360 SRC524360:SRF524360 SHG524360:SHJ524360 RXK524360:RXN524360 RNO524360:RNR524360 RDS524360:RDV524360 QTW524360:QTZ524360 QKA524360:QKD524360 QAE524360:QAH524360 PQI524360:PQL524360 PGM524360:PGP524360 OWQ524360:OWT524360 OMU524360:OMX524360 OCY524360:ODB524360 NTC524360:NTF524360 NJG524360:NJJ524360 MZK524360:MZN524360 MPO524360:MPR524360 MFS524360:MFV524360 LVW524360:LVZ524360 LMA524360:LMD524360 LCE524360:LCH524360 KSI524360:KSL524360 KIM524360:KIP524360 JYQ524360:JYT524360 JOU524360:JOX524360 JEY524360:JFB524360 IVC524360:IVF524360 ILG524360:ILJ524360 IBK524360:IBN524360 HRO524360:HRR524360 HHS524360:HHV524360 GXW524360:GXZ524360 GOA524360:GOD524360 GEE524360:GEH524360 FUI524360:FUL524360 FKM524360:FKP524360 FAQ524360:FAT524360 EQU524360:EQX524360 EGY524360:EHB524360 DXC524360:DXF524360 DNG524360:DNJ524360 DDK524360:DDN524360 CTO524360:CTR524360 CJS524360:CJV524360 BZW524360:BZZ524360 BQA524360:BQD524360 BGE524360:BGH524360 AWI524360:AWL524360 AMM524360:AMP524360 ACQ524360:ACT524360 SU524360:SX524360 IY524360:JB524360 C524360:F524360 WVK458824:WVN458824 WLO458824:WLR458824 WBS458824:WBV458824 VRW458824:VRZ458824 VIA458824:VID458824 UYE458824:UYH458824 UOI458824:UOL458824 UEM458824:UEP458824 TUQ458824:TUT458824 TKU458824:TKX458824 TAY458824:TBB458824 SRC458824:SRF458824 SHG458824:SHJ458824 RXK458824:RXN458824 RNO458824:RNR458824 RDS458824:RDV458824 QTW458824:QTZ458824 QKA458824:QKD458824 QAE458824:QAH458824 PQI458824:PQL458824 PGM458824:PGP458824 OWQ458824:OWT458824 OMU458824:OMX458824 OCY458824:ODB458824 NTC458824:NTF458824 NJG458824:NJJ458824 MZK458824:MZN458824 MPO458824:MPR458824 MFS458824:MFV458824 LVW458824:LVZ458824 LMA458824:LMD458824 LCE458824:LCH458824 KSI458824:KSL458824 KIM458824:KIP458824 JYQ458824:JYT458824 JOU458824:JOX458824 JEY458824:JFB458824 IVC458824:IVF458824 ILG458824:ILJ458824 IBK458824:IBN458824 HRO458824:HRR458824 HHS458824:HHV458824 GXW458824:GXZ458824 GOA458824:GOD458824 GEE458824:GEH458824 FUI458824:FUL458824 FKM458824:FKP458824 FAQ458824:FAT458824 EQU458824:EQX458824 EGY458824:EHB458824 DXC458824:DXF458824 DNG458824:DNJ458824 DDK458824:DDN458824 CTO458824:CTR458824 CJS458824:CJV458824 BZW458824:BZZ458824 BQA458824:BQD458824 BGE458824:BGH458824 AWI458824:AWL458824 AMM458824:AMP458824 ACQ458824:ACT458824 SU458824:SX458824 IY458824:JB458824 C458824:F458824 WVK393288:WVN393288 WLO393288:WLR393288 WBS393288:WBV393288 VRW393288:VRZ393288 VIA393288:VID393288 UYE393288:UYH393288 UOI393288:UOL393288 UEM393288:UEP393288 TUQ393288:TUT393288 TKU393288:TKX393288 TAY393288:TBB393288 SRC393288:SRF393288 SHG393288:SHJ393288 RXK393288:RXN393288 RNO393288:RNR393288 RDS393288:RDV393288 QTW393288:QTZ393288 QKA393288:QKD393288 QAE393288:QAH393288 PQI393288:PQL393288 PGM393288:PGP393288 OWQ393288:OWT393288 OMU393288:OMX393288 OCY393288:ODB393288 NTC393288:NTF393288 NJG393288:NJJ393288 MZK393288:MZN393288 MPO393288:MPR393288 MFS393288:MFV393288 LVW393288:LVZ393288 LMA393288:LMD393288 LCE393288:LCH393288 KSI393288:KSL393288 KIM393288:KIP393288 JYQ393288:JYT393288 JOU393288:JOX393288 JEY393288:JFB393288 IVC393288:IVF393288 ILG393288:ILJ393288 IBK393288:IBN393288 HRO393288:HRR393288 HHS393288:HHV393288 GXW393288:GXZ393288 GOA393288:GOD393288 GEE393288:GEH393288 FUI393288:FUL393288 FKM393288:FKP393288 FAQ393288:FAT393288 EQU393288:EQX393288 EGY393288:EHB393288 DXC393288:DXF393288 DNG393288:DNJ393288 DDK393288:DDN393288 CTO393288:CTR393288 CJS393288:CJV393288 BZW393288:BZZ393288 BQA393288:BQD393288 BGE393288:BGH393288 AWI393288:AWL393288 AMM393288:AMP393288 ACQ393288:ACT393288 SU393288:SX393288 IY393288:JB393288 C393288:F393288 WVK327752:WVN327752 WLO327752:WLR327752 WBS327752:WBV327752 VRW327752:VRZ327752 VIA327752:VID327752 UYE327752:UYH327752 UOI327752:UOL327752 UEM327752:UEP327752 TUQ327752:TUT327752 TKU327752:TKX327752 TAY327752:TBB327752 SRC327752:SRF327752 SHG327752:SHJ327752 RXK327752:RXN327752 RNO327752:RNR327752 RDS327752:RDV327752 QTW327752:QTZ327752 QKA327752:QKD327752 QAE327752:QAH327752 PQI327752:PQL327752 PGM327752:PGP327752 OWQ327752:OWT327752 OMU327752:OMX327752 OCY327752:ODB327752 NTC327752:NTF327752 NJG327752:NJJ327752 MZK327752:MZN327752 MPO327752:MPR327752 MFS327752:MFV327752 LVW327752:LVZ327752 LMA327752:LMD327752 LCE327752:LCH327752 KSI327752:KSL327752 KIM327752:KIP327752 JYQ327752:JYT327752 JOU327752:JOX327752 JEY327752:JFB327752 IVC327752:IVF327752 ILG327752:ILJ327752 IBK327752:IBN327752 HRO327752:HRR327752 HHS327752:HHV327752 GXW327752:GXZ327752 GOA327752:GOD327752 GEE327752:GEH327752 FUI327752:FUL327752 FKM327752:FKP327752 FAQ327752:FAT327752 EQU327752:EQX327752 EGY327752:EHB327752 DXC327752:DXF327752 DNG327752:DNJ327752 DDK327752:DDN327752 CTO327752:CTR327752 CJS327752:CJV327752 BZW327752:BZZ327752 BQA327752:BQD327752 BGE327752:BGH327752 AWI327752:AWL327752 AMM327752:AMP327752 ACQ327752:ACT327752 SU327752:SX327752 IY327752:JB327752 C327752:F327752 WVK262216:WVN262216 WLO262216:WLR262216 WBS262216:WBV262216 VRW262216:VRZ262216 VIA262216:VID262216 UYE262216:UYH262216 UOI262216:UOL262216 UEM262216:UEP262216 TUQ262216:TUT262216 TKU262216:TKX262216 TAY262216:TBB262216 SRC262216:SRF262216 SHG262216:SHJ262216 RXK262216:RXN262216 RNO262216:RNR262216 RDS262216:RDV262216 QTW262216:QTZ262216 QKA262216:QKD262216 QAE262216:QAH262216 PQI262216:PQL262216 PGM262216:PGP262216 OWQ262216:OWT262216 OMU262216:OMX262216 OCY262216:ODB262216 NTC262216:NTF262216 NJG262216:NJJ262216 MZK262216:MZN262216 MPO262216:MPR262216 MFS262216:MFV262216 LVW262216:LVZ262216 LMA262216:LMD262216 LCE262216:LCH262216 KSI262216:KSL262216 KIM262216:KIP262216 JYQ262216:JYT262216 JOU262216:JOX262216 JEY262216:JFB262216 IVC262216:IVF262216 ILG262216:ILJ262216 IBK262216:IBN262216 HRO262216:HRR262216 HHS262216:HHV262216 GXW262216:GXZ262216 GOA262216:GOD262216 GEE262216:GEH262216 FUI262216:FUL262216 FKM262216:FKP262216 FAQ262216:FAT262216 EQU262216:EQX262216 EGY262216:EHB262216 DXC262216:DXF262216 DNG262216:DNJ262216 DDK262216:DDN262216 CTO262216:CTR262216 CJS262216:CJV262216 BZW262216:BZZ262216 BQA262216:BQD262216 BGE262216:BGH262216 AWI262216:AWL262216 AMM262216:AMP262216 ACQ262216:ACT262216 SU262216:SX262216 IY262216:JB262216 C262216:F262216 WVK196680:WVN196680 WLO196680:WLR196680 WBS196680:WBV196680 VRW196680:VRZ196680 VIA196680:VID196680 UYE196680:UYH196680 UOI196680:UOL196680 UEM196680:UEP196680 TUQ196680:TUT196680 TKU196680:TKX196680 TAY196680:TBB196680 SRC196680:SRF196680 SHG196680:SHJ196680 RXK196680:RXN196680 RNO196680:RNR196680 RDS196680:RDV196680 QTW196680:QTZ196680 QKA196680:QKD196680 QAE196680:QAH196680 PQI196680:PQL196680 PGM196680:PGP196680 OWQ196680:OWT196680 OMU196680:OMX196680 OCY196680:ODB196680 NTC196680:NTF196680 NJG196680:NJJ196680 MZK196680:MZN196680 MPO196680:MPR196680 MFS196680:MFV196680 LVW196680:LVZ196680 LMA196680:LMD196680 LCE196680:LCH196680 KSI196680:KSL196680 KIM196680:KIP196680 JYQ196680:JYT196680 JOU196680:JOX196680 JEY196680:JFB196680 IVC196680:IVF196680 ILG196680:ILJ196680 IBK196680:IBN196680 HRO196680:HRR196680 HHS196680:HHV196680 GXW196680:GXZ196680 GOA196680:GOD196680 GEE196680:GEH196680 FUI196680:FUL196680 FKM196680:FKP196680 FAQ196680:FAT196680 EQU196680:EQX196680 EGY196680:EHB196680 DXC196680:DXF196680 DNG196680:DNJ196680 DDK196680:DDN196680 CTO196680:CTR196680 CJS196680:CJV196680 BZW196680:BZZ196680 BQA196680:BQD196680 BGE196680:BGH196680 AWI196680:AWL196680 AMM196680:AMP196680 ACQ196680:ACT196680 SU196680:SX196680 IY196680:JB196680 C196680:F196680 WVK131144:WVN131144 WLO131144:WLR131144 WBS131144:WBV131144 VRW131144:VRZ131144 VIA131144:VID131144 UYE131144:UYH131144 UOI131144:UOL131144 UEM131144:UEP131144 TUQ131144:TUT131144 TKU131144:TKX131144 TAY131144:TBB131144 SRC131144:SRF131144 SHG131144:SHJ131144 RXK131144:RXN131144 RNO131144:RNR131144 RDS131144:RDV131144 QTW131144:QTZ131144 QKA131144:QKD131144 QAE131144:QAH131144 PQI131144:PQL131144 PGM131144:PGP131144 OWQ131144:OWT131144 OMU131144:OMX131144 OCY131144:ODB131144 NTC131144:NTF131144 NJG131144:NJJ131144 MZK131144:MZN131144 MPO131144:MPR131144 MFS131144:MFV131144 LVW131144:LVZ131144 LMA131144:LMD131144 LCE131144:LCH131144 KSI131144:KSL131144 KIM131144:KIP131144 JYQ131144:JYT131144 JOU131144:JOX131144 JEY131144:JFB131144 IVC131144:IVF131144 ILG131144:ILJ131144 IBK131144:IBN131144 HRO131144:HRR131144 HHS131144:HHV131144 GXW131144:GXZ131144 GOA131144:GOD131144 GEE131144:GEH131144 FUI131144:FUL131144 FKM131144:FKP131144 FAQ131144:FAT131144 EQU131144:EQX131144 EGY131144:EHB131144 DXC131144:DXF131144 DNG131144:DNJ131144 DDK131144:DDN131144 CTO131144:CTR131144 CJS131144:CJV131144 BZW131144:BZZ131144 BQA131144:BQD131144 BGE131144:BGH131144 AWI131144:AWL131144 AMM131144:AMP131144 ACQ131144:ACT131144 SU131144:SX131144 IY131144:JB131144 C131144:F131144 WVK65608:WVN65608 WLO65608:WLR65608 WBS65608:WBV65608 VRW65608:VRZ65608 VIA65608:VID65608 UYE65608:UYH65608 UOI65608:UOL65608 UEM65608:UEP65608 TUQ65608:TUT65608 TKU65608:TKX65608 TAY65608:TBB65608 SRC65608:SRF65608 SHG65608:SHJ65608 RXK65608:RXN65608 RNO65608:RNR65608 RDS65608:RDV65608 QTW65608:QTZ65608 QKA65608:QKD65608 QAE65608:QAH65608 PQI65608:PQL65608 PGM65608:PGP65608 OWQ65608:OWT65608 OMU65608:OMX65608 OCY65608:ODB65608 NTC65608:NTF65608 NJG65608:NJJ65608 MZK65608:MZN65608 MPO65608:MPR65608 MFS65608:MFV65608 LVW65608:LVZ65608 LMA65608:LMD65608 LCE65608:LCH65608 KSI65608:KSL65608 KIM65608:KIP65608 JYQ65608:JYT65608 JOU65608:JOX65608 JEY65608:JFB65608 IVC65608:IVF65608 ILG65608:ILJ65608 IBK65608:IBN65608 HRO65608:HRR65608 HHS65608:HHV65608 GXW65608:GXZ65608 GOA65608:GOD65608 GEE65608:GEH65608 FUI65608:FUL65608 FKM65608:FKP65608 FAQ65608:FAT65608 EQU65608:EQX65608 EGY65608:EHB65608 DXC65608:DXF65608 DNG65608:DNJ65608 DDK65608:DDN65608 CTO65608:CTR65608 CJS65608:CJV65608 BZW65608:BZZ65608 BQA65608:BQD65608 BGE65608:BGH65608 AWI65608:AWL65608 AMM65608:AMP65608 ACQ65608:ACT65608 SU65608:SX65608 IY65608:JB65608 C65608:F65608 WVK72:WVN72 WLO72:WLR72 WBS72:WBV72 VRW72:VRZ72 VIA72:VID72 UYE72:UYH72 UOI72:UOL72 UEM72:UEP72 TUQ72:TUT72 TKU72:TKX72 TAY72:TBB72 SRC72:SRF72 SHG72:SHJ72 RXK72:RXN72 RNO72:RNR72 RDS72:RDV72 QTW72:QTZ72 QKA72:QKD72 QAE72:QAH72 PQI72:PQL72 PGM72:PGP72 OWQ72:OWT72 OMU72:OMX72 OCY72:ODB72 NTC72:NTF72 NJG72:NJJ72 MZK72:MZN72 MPO72:MPR72 MFS72:MFV72 LVW72:LVZ72 LMA72:LMD72 LCE72:LCH72 KSI72:KSL72 KIM72:KIP72 JYQ72:JYT72 JOU72:JOX72 JEY72:JFB72 IVC72:IVF72 ILG72:ILJ72 IBK72:IBN72 HRO72:HRR72 HHS72:HHV72 GXW72:GXZ72 GOA72:GOD72 GEE72:GEH72 FUI72:FUL72 FKM72:FKP72 FAQ72:FAT72 EQU72:EQX72 EGY72:EHB72 DXC72:DXF72 DNG72:DNJ72 DDK72:DDN72 CTO72:CTR72 CJS72:CJV72 BZW72:BZZ72 BQA72:BQD72 BGE72:BGH72 AWI72:AWL72 AMM72:AMP72 ACQ72:ACT72 SU72:SX72 IY72:JB72 SU65491:SX65491 WVK983110:WVN983110 WLO983110:WLR983110 WBS983110:WBV983110 VRW983110:VRZ983110 VIA983110:VID983110 UYE983110:UYH983110 UOI983110:UOL983110 UEM983110:UEP983110 TUQ983110:TUT983110 TKU983110:TKX983110 TAY983110:TBB983110 SRC983110:SRF983110 SHG983110:SHJ983110 RXK983110:RXN983110 RNO983110:RNR983110 RDS983110:RDV983110 QTW983110:QTZ983110 QKA983110:QKD983110 QAE983110:QAH983110 PQI983110:PQL983110 PGM983110:PGP983110 OWQ983110:OWT983110 OMU983110:OMX983110 OCY983110:ODB983110 NTC983110:NTF983110 NJG983110:NJJ983110 MZK983110:MZN983110 MPO983110:MPR983110 MFS983110:MFV983110 LVW983110:LVZ983110 LMA983110:LMD983110 LCE983110:LCH983110 KSI983110:KSL983110 KIM983110:KIP983110 JYQ983110:JYT983110 JOU983110:JOX983110 JEY983110:JFB983110 IVC983110:IVF983110 ILG983110:ILJ983110 IBK983110:IBN983110 HRO983110:HRR983110 HHS983110:HHV983110 GXW983110:GXZ983110 GOA983110:GOD983110 GEE983110:GEH983110 FUI983110:FUL983110 FKM983110:FKP983110 FAQ983110:FAT983110 EQU983110:EQX983110 EGY983110:EHB983110 DXC983110:DXF983110 DNG983110:DNJ983110 DDK983110:DDN983110 CTO983110:CTR983110 CJS983110:CJV983110 BZW983110:BZZ983110 BQA983110:BQD983110 BGE983110:BGH983110 AWI983110:AWL983110 AMM983110:AMP983110 ACQ983110:ACT983110 SU983110:SX983110 IY983110:JB983110 C983110:F983110 WVK917574:WVN917574 WLO917574:WLR917574 WBS917574:WBV917574 VRW917574:VRZ917574 VIA917574:VID917574 UYE917574:UYH917574 UOI917574:UOL917574 UEM917574:UEP917574 TUQ917574:TUT917574 TKU917574:TKX917574 TAY917574:TBB917574 SRC917574:SRF917574 SHG917574:SHJ917574 RXK917574:RXN917574 RNO917574:RNR917574 RDS917574:RDV917574 QTW917574:QTZ917574 QKA917574:QKD917574 QAE917574:QAH917574 PQI917574:PQL917574 PGM917574:PGP917574 OWQ917574:OWT917574 OMU917574:OMX917574 OCY917574:ODB917574 NTC917574:NTF917574 NJG917574:NJJ917574 MZK917574:MZN917574 MPO917574:MPR917574 MFS917574:MFV917574 LVW917574:LVZ917574 LMA917574:LMD917574 LCE917574:LCH917574 KSI917574:KSL917574 KIM917574:KIP917574 JYQ917574:JYT917574 JOU917574:JOX917574 JEY917574:JFB917574 IVC917574:IVF917574 ILG917574:ILJ917574 IBK917574:IBN917574 HRO917574:HRR917574 HHS917574:HHV917574 GXW917574:GXZ917574 GOA917574:GOD917574 GEE917574:GEH917574 FUI917574:FUL917574 FKM917574:FKP917574 FAQ917574:FAT917574 EQU917574:EQX917574 EGY917574:EHB917574 DXC917574:DXF917574 DNG917574:DNJ917574 DDK917574:DDN917574 CTO917574:CTR917574 CJS917574:CJV917574 BZW917574:BZZ917574 BQA917574:BQD917574 BGE917574:BGH917574 AWI917574:AWL917574 AMM917574:AMP917574 ACQ917574:ACT917574 SU917574:SX917574 IY917574:JB917574 C917574:F917574 WVK852038:WVN852038 WLO852038:WLR852038 WBS852038:WBV852038 VRW852038:VRZ852038 VIA852038:VID852038 UYE852038:UYH852038 UOI852038:UOL852038 UEM852038:UEP852038 TUQ852038:TUT852038 TKU852038:TKX852038 TAY852038:TBB852038 SRC852038:SRF852038 SHG852038:SHJ852038 RXK852038:RXN852038 RNO852038:RNR852038 RDS852038:RDV852038 QTW852038:QTZ852038 QKA852038:QKD852038 QAE852038:QAH852038 PQI852038:PQL852038 PGM852038:PGP852038 OWQ852038:OWT852038 OMU852038:OMX852038 OCY852038:ODB852038 NTC852038:NTF852038 NJG852038:NJJ852038 MZK852038:MZN852038 MPO852038:MPR852038 MFS852038:MFV852038 LVW852038:LVZ852038 LMA852038:LMD852038 LCE852038:LCH852038 KSI852038:KSL852038 KIM852038:KIP852038 JYQ852038:JYT852038 JOU852038:JOX852038 JEY852038:JFB852038 IVC852038:IVF852038 ILG852038:ILJ852038 IBK852038:IBN852038 HRO852038:HRR852038 HHS852038:HHV852038 GXW852038:GXZ852038 GOA852038:GOD852038 GEE852038:GEH852038 FUI852038:FUL852038 FKM852038:FKP852038 FAQ852038:FAT852038 EQU852038:EQX852038 EGY852038:EHB852038 DXC852038:DXF852038 DNG852038:DNJ852038 DDK852038:DDN852038 CTO852038:CTR852038 CJS852038:CJV852038 BZW852038:BZZ852038 BQA852038:BQD852038 BGE852038:BGH852038 AWI852038:AWL852038 AMM852038:AMP852038 ACQ852038:ACT852038 SU852038:SX852038 IY852038:JB852038 C852038:F852038 WVK786502:WVN786502 WLO786502:WLR786502 WBS786502:WBV786502 VRW786502:VRZ786502 VIA786502:VID786502 UYE786502:UYH786502 UOI786502:UOL786502 UEM786502:UEP786502 TUQ786502:TUT786502 TKU786502:TKX786502 TAY786502:TBB786502 SRC786502:SRF786502 SHG786502:SHJ786502 RXK786502:RXN786502 RNO786502:RNR786502 RDS786502:RDV786502 QTW786502:QTZ786502 QKA786502:QKD786502 QAE786502:QAH786502 PQI786502:PQL786502 PGM786502:PGP786502 OWQ786502:OWT786502 OMU786502:OMX786502 OCY786502:ODB786502 NTC786502:NTF786502 NJG786502:NJJ786502 MZK786502:MZN786502 MPO786502:MPR786502 MFS786502:MFV786502 LVW786502:LVZ786502 LMA786502:LMD786502 LCE786502:LCH786502 KSI786502:KSL786502 KIM786502:KIP786502 JYQ786502:JYT786502 JOU786502:JOX786502 JEY786502:JFB786502 IVC786502:IVF786502 ILG786502:ILJ786502 IBK786502:IBN786502 HRO786502:HRR786502 HHS786502:HHV786502 GXW786502:GXZ786502 GOA786502:GOD786502 GEE786502:GEH786502 FUI786502:FUL786502 FKM786502:FKP786502 FAQ786502:FAT786502 EQU786502:EQX786502 EGY786502:EHB786502 DXC786502:DXF786502 DNG786502:DNJ786502 DDK786502:DDN786502 CTO786502:CTR786502 CJS786502:CJV786502 BZW786502:BZZ786502 BQA786502:BQD786502 BGE786502:BGH786502 AWI786502:AWL786502 AMM786502:AMP786502 ACQ786502:ACT786502 SU786502:SX786502 IY786502:JB786502 C786502:F786502 WVK720966:WVN720966 WLO720966:WLR720966 WBS720966:WBV720966 VRW720966:VRZ720966 VIA720966:VID720966 UYE720966:UYH720966 UOI720966:UOL720966 UEM720966:UEP720966 TUQ720966:TUT720966 TKU720966:TKX720966 TAY720966:TBB720966 SRC720966:SRF720966 SHG720966:SHJ720966 RXK720966:RXN720966 RNO720966:RNR720966 RDS720966:RDV720966 QTW720966:QTZ720966 QKA720966:QKD720966 QAE720966:QAH720966 PQI720966:PQL720966 PGM720966:PGP720966 OWQ720966:OWT720966 OMU720966:OMX720966 OCY720966:ODB720966 NTC720966:NTF720966 NJG720966:NJJ720966 MZK720966:MZN720966 MPO720966:MPR720966 MFS720966:MFV720966 LVW720966:LVZ720966 LMA720966:LMD720966 LCE720966:LCH720966 KSI720966:KSL720966 KIM720966:KIP720966 JYQ720966:JYT720966 JOU720966:JOX720966 JEY720966:JFB720966 IVC720966:IVF720966 ILG720966:ILJ720966 IBK720966:IBN720966 HRO720966:HRR720966 HHS720966:HHV720966 GXW720966:GXZ720966 GOA720966:GOD720966 GEE720966:GEH720966 FUI720966:FUL720966 FKM720966:FKP720966 FAQ720966:FAT720966 EQU720966:EQX720966 EGY720966:EHB720966 DXC720966:DXF720966 DNG720966:DNJ720966 DDK720966:DDN720966 CTO720966:CTR720966 CJS720966:CJV720966 BZW720966:BZZ720966 BQA720966:BQD720966 BGE720966:BGH720966 AWI720966:AWL720966 AMM720966:AMP720966 ACQ720966:ACT720966 SU720966:SX720966 IY720966:JB720966 C720966:F720966 WVK655430:WVN655430 WLO655430:WLR655430 WBS655430:WBV655430 VRW655430:VRZ655430 VIA655430:VID655430 UYE655430:UYH655430 UOI655430:UOL655430 UEM655430:UEP655430 TUQ655430:TUT655430 TKU655430:TKX655430 TAY655430:TBB655430 SRC655430:SRF655430 SHG655430:SHJ655430 RXK655430:RXN655430 RNO655430:RNR655430 RDS655430:RDV655430 QTW655430:QTZ655430 QKA655430:QKD655430 QAE655430:QAH655430 PQI655430:PQL655430 PGM655430:PGP655430 OWQ655430:OWT655430 OMU655430:OMX655430 OCY655430:ODB655430 NTC655430:NTF655430 NJG655430:NJJ655430 MZK655430:MZN655430 MPO655430:MPR655430 MFS655430:MFV655430 LVW655430:LVZ655430 LMA655430:LMD655430 LCE655430:LCH655430 KSI655430:KSL655430 KIM655430:KIP655430 JYQ655430:JYT655430 JOU655430:JOX655430 JEY655430:JFB655430 IVC655430:IVF655430 ILG655430:ILJ655430 IBK655430:IBN655430 HRO655430:HRR655430 HHS655430:HHV655430 GXW655430:GXZ655430 GOA655430:GOD655430 GEE655430:GEH655430 FUI655430:FUL655430 FKM655430:FKP655430 FAQ655430:FAT655430 EQU655430:EQX655430 EGY655430:EHB655430 DXC655430:DXF655430 DNG655430:DNJ655430 DDK655430:DDN655430 CTO655430:CTR655430 CJS655430:CJV655430 BZW655430:BZZ655430 BQA655430:BQD655430 BGE655430:BGH655430 AWI655430:AWL655430 AMM655430:AMP655430 ACQ655430:ACT655430 SU655430:SX655430 IY655430:JB655430 C655430:F655430 WVK589894:WVN589894 WLO589894:WLR589894 WBS589894:WBV589894 VRW589894:VRZ589894 VIA589894:VID589894 UYE589894:UYH589894 UOI589894:UOL589894 UEM589894:UEP589894 TUQ589894:TUT589894 TKU589894:TKX589894 TAY589894:TBB589894 SRC589894:SRF589894 SHG589894:SHJ589894 RXK589894:RXN589894 RNO589894:RNR589894 RDS589894:RDV589894 QTW589894:QTZ589894 QKA589894:QKD589894 QAE589894:QAH589894 PQI589894:PQL589894 PGM589894:PGP589894 OWQ589894:OWT589894 OMU589894:OMX589894 OCY589894:ODB589894 NTC589894:NTF589894 NJG589894:NJJ589894 MZK589894:MZN589894 MPO589894:MPR589894 MFS589894:MFV589894 LVW589894:LVZ589894 LMA589894:LMD589894 LCE589894:LCH589894 KSI589894:KSL589894 KIM589894:KIP589894 JYQ589894:JYT589894 JOU589894:JOX589894 JEY589894:JFB589894 IVC589894:IVF589894 ILG589894:ILJ589894 IBK589894:IBN589894 HRO589894:HRR589894 HHS589894:HHV589894 GXW589894:GXZ589894 GOA589894:GOD589894 GEE589894:GEH589894 FUI589894:FUL589894 FKM589894:FKP589894 FAQ589894:FAT589894 EQU589894:EQX589894 EGY589894:EHB589894 DXC589894:DXF589894 DNG589894:DNJ589894 DDK589894:DDN589894 CTO589894:CTR589894 CJS589894:CJV589894 BZW589894:BZZ589894 BQA589894:BQD589894 BGE589894:BGH589894 AWI589894:AWL589894 AMM589894:AMP589894 ACQ589894:ACT589894 SU589894:SX589894 IY589894:JB589894 C589894:F589894 WVK524358:WVN524358 WLO524358:WLR524358 WBS524358:WBV524358 VRW524358:VRZ524358 VIA524358:VID524358 UYE524358:UYH524358 UOI524358:UOL524358 UEM524358:UEP524358 TUQ524358:TUT524358 TKU524358:TKX524358 TAY524358:TBB524358 SRC524358:SRF524358 SHG524358:SHJ524358 RXK524358:RXN524358 RNO524358:RNR524358 RDS524358:RDV524358 QTW524358:QTZ524358 QKA524358:QKD524358 QAE524358:QAH524358 PQI524358:PQL524358 PGM524358:PGP524358 OWQ524358:OWT524358 OMU524358:OMX524358 OCY524358:ODB524358 NTC524358:NTF524358 NJG524358:NJJ524358 MZK524358:MZN524358 MPO524358:MPR524358 MFS524358:MFV524358 LVW524358:LVZ524358 LMA524358:LMD524358 LCE524358:LCH524358 KSI524358:KSL524358 KIM524358:KIP524358 JYQ524358:JYT524358 JOU524358:JOX524358 JEY524358:JFB524358 IVC524358:IVF524358 ILG524358:ILJ524358 IBK524358:IBN524358 HRO524358:HRR524358 HHS524358:HHV524358 GXW524358:GXZ524358 GOA524358:GOD524358 GEE524358:GEH524358 FUI524358:FUL524358 FKM524358:FKP524358 FAQ524358:FAT524358 EQU524358:EQX524358 EGY524358:EHB524358 DXC524358:DXF524358 DNG524358:DNJ524358 DDK524358:DDN524358 CTO524358:CTR524358 CJS524358:CJV524358 BZW524358:BZZ524358 BQA524358:BQD524358 BGE524358:BGH524358 AWI524358:AWL524358 AMM524358:AMP524358 ACQ524358:ACT524358 SU524358:SX524358 IY524358:JB524358 C524358:F524358 WVK458822:WVN458822 WLO458822:WLR458822 WBS458822:WBV458822 VRW458822:VRZ458822 VIA458822:VID458822 UYE458822:UYH458822 UOI458822:UOL458822 UEM458822:UEP458822 TUQ458822:TUT458822 TKU458822:TKX458822 TAY458822:TBB458822 SRC458822:SRF458822 SHG458822:SHJ458822 RXK458822:RXN458822 RNO458822:RNR458822 RDS458822:RDV458822 QTW458822:QTZ458822 QKA458822:QKD458822 QAE458822:QAH458822 PQI458822:PQL458822 PGM458822:PGP458822 OWQ458822:OWT458822 OMU458822:OMX458822 OCY458822:ODB458822 NTC458822:NTF458822 NJG458822:NJJ458822 MZK458822:MZN458822 MPO458822:MPR458822 MFS458822:MFV458822 LVW458822:LVZ458822 LMA458822:LMD458822 LCE458822:LCH458822 KSI458822:KSL458822 KIM458822:KIP458822 JYQ458822:JYT458822 JOU458822:JOX458822 JEY458822:JFB458822 IVC458822:IVF458822 ILG458822:ILJ458822 IBK458822:IBN458822 HRO458822:HRR458822 HHS458822:HHV458822 GXW458822:GXZ458822 GOA458822:GOD458822 GEE458822:GEH458822 FUI458822:FUL458822 FKM458822:FKP458822 FAQ458822:FAT458822 EQU458822:EQX458822 EGY458822:EHB458822 DXC458822:DXF458822 DNG458822:DNJ458822 DDK458822:DDN458822 CTO458822:CTR458822 CJS458822:CJV458822 BZW458822:BZZ458822 BQA458822:BQD458822 BGE458822:BGH458822 AWI458822:AWL458822 AMM458822:AMP458822 ACQ458822:ACT458822 SU458822:SX458822 IY458822:JB458822 C458822:F458822 WVK393286:WVN393286 WLO393286:WLR393286 WBS393286:WBV393286 VRW393286:VRZ393286 VIA393286:VID393286 UYE393286:UYH393286 UOI393286:UOL393286 UEM393286:UEP393286 TUQ393286:TUT393286 TKU393286:TKX393286 TAY393286:TBB393286 SRC393286:SRF393286 SHG393286:SHJ393286 RXK393286:RXN393286 RNO393286:RNR393286 RDS393286:RDV393286 QTW393286:QTZ393286 QKA393286:QKD393286 QAE393286:QAH393286 PQI393286:PQL393286 PGM393286:PGP393286 OWQ393286:OWT393286 OMU393286:OMX393286 OCY393286:ODB393286 NTC393286:NTF393286 NJG393286:NJJ393286 MZK393286:MZN393286 MPO393286:MPR393286 MFS393286:MFV393286 LVW393286:LVZ393286 LMA393286:LMD393286 LCE393286:LCH393286 KSI393286:KSL393286 KIM393286:KIP393286 JYQ393286:JYT393286 JOU393286:JOX393286 JEY393286:JFB393286 IVC393286:IVF393286 ILG393286:ILJ393286 IBK393286:IBN393286 HRO393286:HRR393286 HHS393286:HHV393286 GXW393286:GXZ393286 GOA393286:GOD393286 GEE393286:GEH393286 FUI393286:FUL393286 FKM393286:FKP393286 FAQ393286:FAT393286 EQU393286:EQX393286 EGY393286:EHB393286 DXC393286:DXF393286 DNG393286:DNJ393286 DDK393286:DDN393286 CTO393286:CTR393286 CJS393286:CJV393286 BZW393286:BZZ393286 BQA393286:BQD393286 BGE393286:BGH393286 AWI393286:AWL393286 AMM393286:AMP393286 ACQ393286:ACT393286 SU393286:SX393286 IY393286:JB393286 C393286:F393286 WVK327750:WVN327750 WLO327750:WLR327750 WBS327750:WBV327750 VRW327750:VRZ327750 VIA327750:VID327750 UYE327750:UYH327750 UOI327750:UOL327750 UEM327750:UEP327750 TUQ327750:TUT327750 TKU327750:TKX327750 TAY327750:TBB327750 SRC327750:SRF327750 SHG327750:SHJ327750 RXK327750:RXN327750 RNO327750:RNR327750 RDS327750:RDV327750 QTW327750:QTZ327750 QKA327750:QKD327750 QAE327750:QAH327750 PQI327750:PQL327750 PGM327750:PGP327750 OWQ327750:OWT327750 OMU327750:OMX327750 OCY327750:ODB327750 NTC327750:NTF327750 NJG327750:NJJ327750 MZK327750:MZN327750 MPO327750:MPR327750 MFS327750:MFV327750 LVW327750:LVZ327750 LMA327750:LMD327750 LCE327750:LCH327750 KSI327750:KSL327750 KIM327750:KIP327750 JYQ327750:JYT327750 JOU327750:JOX327750 JEY327750:JFB327750 IVC327750:IVF327750 ILG327750:ILJ327750 IBK327750:IBN327750 HRO327750:HRR327750 HHS327750:HHV327750 GXW327750:GXZ327750 GOA327750:GOD327750 GEE327750:GEH327750 FUI327750:FUL327750 FKM327750:FKP327750 FAQ327750:FAT327750 EQU327750:EQX327750 EGY327750:EHB327750 DXC327750:DXF327750 DNG327750:DNJ327750 DDK327750:DDN327750 CTO327750:CTR327750 CJS327750:CJV327750 BZW327750:BZZ327750 BQA327750:BQD327750 BGE327750:BGH327750 AWI327750:AWL327750 AMM327750:AMP327750 ACQ327750:ACT327750 SU327750:SX327750 IY327750:JB327750 C327750:F327750 WVK262214:WVN262214 WLO262214:WLR262214 WBS262214:WBV262214 VRW262214:VRZ262214 VIA262214:VID262214 UYE262214:UYH262214 UOI262214:UOL262214 UEM262214:UEP262214 TUQ262214:TUT262214 TKU262214:TKX262214 TAY262214:TBB262214 SRC262214:SRF262214 SHG262214:SHJ262214 RXK262214:RXN262214 RNO262214:RNR262214 RDS262214:RDV262214 QTW262214:QTZ262214 QKA262214:QKD262214 QAE262214:QAH262214 PQI262214:PQL262214 PGM262214:PGP262214 OWQ262214:OWT262214 OMU262214:OMX262214 OCY262214:ODB262214 NTC262214:NTF262214 NJG262214:NJJ262214 MZK262214:MZN262214 MPO262214:MPR262214 MFS262214:MFV262214 LVW262214:LVZ262214 LMA262214:LMD262214 LCE262214:LCH262214 KSI262214:KSL262214 KIM262214:KIP262214 JYQ262214:JYT262214 JOU262214:JOX262214 JEY262214:JFB262214 IVC262214:IVF262214 ILG262214:ILJ262214 IBK262214:IBN262214 HRO262214:HRR262214 HHS262214:HHV262214 GXW262214:GXZ262214 GOA262214:GOD262214 GEE262214:GEH262214 FUI262214:FUL262214 FKM262214:FKP262214 FAQ262214:FAT262214 EQU262214:EQX262214 EGY262214:EHB262214 DXC262214:DXF262214 DNG262214:DNJ262214 DDK262214:DDN262214 CTO262214:CTR262214 CJS262214:CJV262214 BZW262214:BZZ262214 BQA262214:BQD262214 BGE262214:BGH262214 AWI262214:AWL262214 AMM262214:AMP262214 ACQ262214:ACT262214 SU262214:SX262214 IY262214:JB262214 C262214:F262214 WVK196678:WVN196678 WLO196678:WLR196678 WBS196678:WBV196678 VRW196678:VRZ196678 VIA196678:VID196678 UYE196678:UYH196678 UOI196678:UOL196678 UEM196678:UEP196678 TUQ196678:TUT196678 TKU196678:TKX196678 TAY196678:TBB196678 SRC196678:SRF196678 SHG196678:SHJ196678 RXK196678:RXN196678 RNO196678:RNR196678 RDS196678:RDV196678 QTW196678:QTZ196678 QKA196678:QKD196678 QAE196678:QAH196678 PQI196678:PQL196678 PGM196678:PGP196678 OWQ196678:OWT196678 OMU196678:OMX196678 OCY196678:ODB196678 NTC196678:NTF196678 NJG196678:NJJ196678 MZK196678:MZN196678 MPO196678:MPR196678 MFS196678:MFV196678 LVW196678:LVZ196678 LMA196678:LMD196678 LCE196678:LCH196678 KSI196678:KSL196678 KIM196678:KIP196678 JYQ196678:JYT196678 JOU196678:JOX196678 JEY196678:JFB196678 IVC196678:IVF196678 ILG196678:ILJ196678 IBK196678:IBN196678 HRO196678:HRR196678 HHS196678:HHV196678 GXW196678:GXZ196678 GOA196678:GOD196678 GEE196678:GEH196678 FUI196678:FUL196678 FKM196678:FKP196678 FAQ196678:FAT196678 EQU196678:EQX196678 EGY196678:EHB196678 DXC196678:DXF196678 DNG196678:DNJ196678 DDK196678:DDN196678 CTO196678:CTR196678 CJS196678:CJV196678 BZW196678:BZZ196678 BQA196678:BQD196678 BGE196678:BGH196678 AWI196678:AWL196678 AMM196678:AMP196678 ACQ196678:ACT196678 SU196678:SX196678 IY196678:JB196678 C196678:F196678 WVK131142:WVN131142 WLO131142:WLR131142 WBS131142:WBV131142 VRW131142:VRZ131142 VIA131142:VID131142 UYE131142:UYH131142 UOI131142:UOL131142 UEM131142:UEP131142 TUQ131142:TUT131142 TKU131142:TKX131142 TAY131142:TBB131142 SRC131142:SRF131142 SHG131142:SHJ131142 RXK131142:RXN131142 RNO131142:RNR131142 RDS131142:RDV131142 QTW131142:QTZ131142 QKA131142:QKD131142 QAE131142:QAH131142 PQI131142:PQL131142 PGM131142:PGP131142 OWQ131142:OWT131142 OMU131142:OMX131142 OCY131142:ODB131142 NTC131142:NTF131142 NJG131142:NJJ131142 MZK131142:MZN131142 MPO131142:MPR131142 MFS131142:MFV131142 LVW131142:LVZ131142 LMA131142:LMD131142 LCE131142:LCH131142 KSI131142:KSL131142 KIM131142:KIP131142 JYQ131142:JYT131142 JOU131142:JOX131142 JEY131142:JFB131142 IVC131142:IVF131142 ILG131142:ILJ131142 IBK131142:IBN131142 HRO131142:HRR131142 HHS131142:HHV131142 GXW131142:GXZ131142 GOA131142:GOD131142 GEE131142:GEH131142 FUI131142:FUL131142 FKM131142:FKP131142 FAQ131142:FAT131142 EQU131142:EQX131142 EGY131142:EHB131142 DXC131142:DXF131142 DNG131142:DNJ131142 DDK131142:DDN131142 CTO131142:CTR131142 CJS131142:CJV131142 BZW131142:BZZ131142 BQA131142:BQD131142 BGE131142:BGH131142 AWI131142:AWL131142 AMM131142:AMP131142 ACQ131142:ACT131142 SU131142:SX131142 IY131142:JB131142 C131142:F131142 WVK65606:WVN65606 WLO65606:WLR65606 WBS65606:WBV65606 VRW65606:VRZ65606 VIA65606:VID65606 UYE65606:UYH65606 UOI65606:UOL65606 UEM65606:UEP65606 TUQ65606:TUT65606 TKU65606:TKX65606 TAY65606:TBB65606 SRC65606:SRF65606 SHG65606:SHJ65606 RXK65606:RXN65606 RNO65606:RNR65606 RDS65606:RDV65606 QTW65606:QTZ65606 QKA65606:QKD65606 QAE65606:QAH65606 PQI65606:PQL65606 PGM65606:PGP65606 OWQ65606:OWT65606 OMU65606:OMX65606 OCY65606:ODB65606 NTC65606:NTF65606 NJG65606:NJJ65606 MZK65606:MZN65606 MPO65606:MPR65606 MFS65606:MFV65606 LVW65606:LVZ65606 LMA65606:LMD65606 LCE65606:LCH65606 KSI65606:KSL65606 KIM65606:KIP65606 JYQ65606:JYT65606 JOU65606:JOX65606 JEY65606:JFB65606 IVC65606:IVF65606 ILG65606:ILJ65606 IBK65606:IBN65606 HRO65606:HRR65606 HHS65606:HHV65606 GXW65606:GXZ65606 GOA65606:GOD65606 GEE65606:GEH65606 FUI65606:FUL65606 FKM65606:FKP65606 FAQ65606:FAT65606 EQU65606:EQX65606 EGY65606:EHB65606 DXC65606:DXF65606 DNG65606:DNJ65606 DDK65606:DDN65606 CTO65606:CTR65606 CJS65606:CJV65606 BZW65606:BZZ65606 BQA65606:BQD65606 BGE65606:BGH65606 AWI65606:AWL65606 AMM65606:AMP65606 ACQ65606:ACT65606 SU65606:SX65606 IY65606:JB65606 C65606:F65606 WVK70:WVN70 WLO70:WLR70 WBS70:WBV70 VRW70:VRZ70 VIA70:VID70 UYE70:UYH70 UOI70:UOL70 UEM70:UEP70 TUQ70:TUT70 TKU70:TKX70 TAY70:TBB70 SRC70:SRF70 SHG70:SHJ70 RXK70:RXN70 RNO70:RNR70 RDS70:RDV70 QTW70:QTZ70 QKA70:QKD70 QAE70:QAH70 PQI70:PQL70 PGM70:PGP70 OWQ70:OWT70 OMU70:OMX70 OCY70:ODB70 NTC70:NTF70 NJG70:NJJ70 MZK70:MZN70 MPO70:MPR70 MFS70:MFV70 LVW70:LVZ70 LMA70:LMD70 LCE70:LCH70 KSI70:KSL70 KIM70:KIP70 JYQ70:JYT70 JOU70:JOX70 JEY70:JFB70 IVC70:IVF70 ILG70:ILJ70 IBK70:IBN70 HRO70:HRR70 HHS70:HHV70 GXW70:GXZ70 GOA70:GOD70 GEE70:GEH70 FUI70:FUL70 FKM70:FKP70 FAQ70:FAT70 EQU70:EQX70 EGY70:EHB70 DXC70:DXF70 DNG70:DNJ70 DDK70:DDN70 CTO70:CTR70 CJS70:CJV70 BZW70:BZZ70 BQA70:BQD70 BGE70:BGH70 AWI70:AWL70 AMM70:AMP70 ACQ70:ACT70 SU70:SX70 IY70:JB70 IY65491:JB65491 WVK983033:WVN983033 WLO983033:WLR983033 WBS983033:WBV983033 VRW983033:VRZ983033 VIA983033:VID983033 UYE983033:UYH983033 UOI983033:UOL983033 UEM983033:UEP983033 TUQ983033:TUT983033 TKU983033:TKX983033 TAY983033:TBB983033 SRC983033:SRF983033 SHG983033:SHJ983033 RXK983033:RXN983033 RNO983033:RNR983033 RDS983033:RDV983033 QTW983033:QTZ983033 QKA983033:QKD983033 QAE983033:QAH983033 PQI983033:PQL983033 PGM983033:PGP983033 OWQ983033:OWT983033 OMU983033:OMX983033 OCY983033:ODB983033 NTC983033:NTF983033 NJG983033:NJJ983033 MZK983033:MZN983033 MPO983033:MPR983033 MFS983033:MFV983033 LVW983033:LVZ983033 LMA983033:LMD983033 LCE983033:LCH983033 KSI983033:KSL983033 KIM983033:KIP983033 JYQ983033:JYT983033 JOU983033:JOX983033 JEY983033:JFB983033 IVC983033:IVF983033 ILG983033:ILJ983033 IBK983033:IBN983033 HRO983033:HRR983033 HHS983033:HHV983033 GXW983033:GXZ983033 GOA983033:GOD983033 GEE983033:GEH983033 FUI983033:FUL983033 FKM983033:FKP983033 FAQ983033:FAT983033 EQU983033:EQX983033 EGY983033:EHB983033 DXC983033:DXF983033 DNG983033:DNJ983033 DDK983033:DDN983033 CTO983033:CTR983033 CJS983033:CJV983033 BZW983033:BZZ983033 BQA983033:BQD983033 BGE983033:BGH983033 AWI983033:AWL983033 AMM983033:AMP983033 ACQ983033:ACT983033 SU983033:SX983033 IY983033:JB983033 C983033:F983033 WVK917497:WVN917497 WLO917497:WLR917497 WBS917497:WBV917497 VRW917497:VRZ917497 VIA917497:VID917497 UYE917497:UYH917497 UOI917497:UOL917497 UEM917497:UEP917497 TUQ917497:TUT917497 TKU917497:TKX917497 TAY917497:TBB917497 SRC917497:SRF917497 SHG917497:SHJ917497 RXK917497:RXN917497 RNO917497:RNR917497 RDS917497:RDV917497 QTW917497:QTZ917497 QKA917497:QKD917497 QAE917497:QAH917497 PQI917497:PQL917497 PGM917497:PGP917497 OWQ917497:OWT917497 OMU917497:OMX917497 OCY917497:ODB917497 NTC917497:NTF917497 NJG917497:NJJ917497 MZK917497:MZN917497 MPO917497:MPR917497 MFS917497:MFV917497 LVW917497:LVZ917497 LMA917497:LMD917497 LCE917497:LCH917497 KSI917497:KSL917497 KIM917497:KIP917497 JYQ917497:JYT917497 JOU917497:JOX917497 JEY917497:JFB917497 IVC917497:IVF917497 ILG917497:ILJ917497 IBK917497:IBN917497 HRO917497:HRR917497 HHS917497:HHV917497 GXW917497:GXZ917497 GOA917497:GOD917497 GEE917497:GEH917497 FUI917497:FUL917497 FKM917497:FKP917497 FAQ917497:FAT917497 EQU917497:EQX917497 EGY917497:EHB917497 DXC917497:DXF917497 DNG917497:DNJ917497 DDK917497:DDN917497 CTO917497:CTR917497 CJS917497:CJV917497 BZW917497:BZZ917497 BQA917497:BQD917497 BGE917497:BGH917497 AWI917497:AWL917497 AMM917497:AMP917497 ACQ917497:ACT917497 SU917497:SX917497 IY917497:JB917497 C917497:F917497 WVK851961:WVN851961 WLO851961:WLR851961 WBS851961:WBV851961 VRW851961:VRZ851961 VIA851961:VID851961 UYE851961:UYH851961 UOI851961:UOL851961 UEM851961:UEP851961 TUQ851961:TUT851961 TKU851961:TKX851961 TAY851961:TBB851961 SRC851961:SRF851961 SHG851961:SHJ851961 RXK851961:RXN851961 RNO851961:RNR851961 RDS851961:RDV851961 QTW851961:QTZ851961 QKA851961:QKD851961 QAE851961:QAH851961 PQI851961:PQL851961 PGM851961:PGP851961 OWQ851961:OWT851961 OMU851961:OMX851961 OCY851961:ODB851961 NTC851961:NTF851961 NJG851961:NJJ851961 MZK851961:MZN851961 MPO851961:MPR851961 MFS851961:MFV851961 LVW851961:LVZ851961 LMA851961:LMD851961 LCE851961:LCH851961 KSI851961:KSL851961 KIM851961:KIP851961 JYQ851961:JYT851961 JOU851961:JOX851961 JEY851961:JFB851961 IVC851961:IVF851961 ILG851961:ILJ851961 IBK851961:IBN851961 HRO851961:HRR851961 HHS851961:HHV851961 GXW851961:GXZ851961 GOA851961:GOD851961 GEE851961:GEH851961 FUI851961:FUL851961 FKM851961:FKP851961 FAQ851961:FAT851961 EQU851961:EQX851961 EGY851961:EHB851961 DXC851961:DXF851961 DNG851961:DNJ851961 DDK851961:DDN851961 CTO851961:CTR851961 CJS851961:CJV851961 BZW851961:BZZ851961 BQA851961:BQD851961 BGE851961:BGH851961 AWI851961:AWL851961 AMM851961:AMP851961 ACQ851961:ACT851961 SU851961:SX851961 IY851961:JB851961 C851961:F851961 WVK786425:WVN786425 WLO786425:WLR786425 WBS786425:WBV786425 VRW786425:VRZ786425 VIA786425:VID786425 UYE786425:UYH786425 UOI786425:UOL786425 UEM786425:UEP786425 TUQ786425:TUT786425 TKU786425:TKX786425 TAY786425:TBB786425 SRC786425:SRF786425 SHG786425:SHJ786425 RXK786425:RXN786425 RNO786425:RNR786425 RDS786425:RDV786425 QTW786425:QTZ786425 QKA786425:QKD786425 QAE786425:QAH786425 PQI786425:PQL786425 PGM786425:PGP786425 OWQ786425:OWT786425 OMU786425:OMX786425 OCY786425:ODB786425 NTC786425:NTF786425 NJG786425:NJJ786425 MZK786425:MZN786425 MPO786425:MPR786425 MFS786425:MFV786425 LVW786425:LVZ786425 LMA786425:LMD786425 LCE786425:LCH786425 KSI786425:KSL786425 KIM786425:KIP786425 JYQ786425:JYT786425 JOU786425:JOX786425 JEY786425:JFB786425 IVC786425:IVF786425 ILG786425:ILJ786425 IBK786425:IBN786425 HRO786425:HRR786425 HHS786425:HHV786425 GXW786425:GXZ786425 GOA786425:GOD786425 GEE786425:GEH786425 FUI786425:FUL786425 FKM786425:FKP786425 FAQ786425:FAT786425 EQU786425:EQX786425 EGY786425:EHB786425 DXC786425:DXF786425 DNG786425:DNJ786425 DDK786425:DDN786425 CTO786425:CTR786425 CJS786425:CJV786425 BZW786425:BZZ786425 BQA786425:BQD786425 BGE786425:BGH786425 AWI786425:AWL786425 AMM786425:AMP786425 ACQ786425:ACT786425 SU786425:SX786425 IY786425:JB786425 C786425:F786425 WVK720889:WVN720889 WLO720889:WLR720889 WBS720889:WBV720889 VRW720889:VRZ720889 VIA720889:VID720889 UYE720889:UYH720889 UOI720889:UOL720889 UEM720889:UEP720889 TUQ720889:TUT720889 TKU720889:TKX720889 TAY720889:TBB720889 SRC720889:SRF720889 SHG720889:SHJ720889 RXK720889:RXN720889 RNO720889:RNR720889 RDS720889:RDV720889 QTW720889:QTZ720889 QKA720889:QKD720889 QAE720889:QAH720889 PQI720889:PQL720889 PGM720889:PGP720889 OWQ720889:OWT720889 OMU720889:OMX720889 OCY720889:ODB720889 NTC720889:NTF720889 NJG720889:NJJ720889 MZK720889:MZN720889 MPO720889:MPR720889 MFS720889:MFV720889 LVW720889:LVZ720889 LMA720889:LMD720889 LCE720889:LCH720889 KSI720889:KSL720889 KIM720889:KIP720889 JYQ720889:JYT720889 JOU720889:JOX720889 JEY720889:JFB720889 IVC720889:IVF720889 ILG720889:ILJ720889 IBK720889:IBN720889 HRO720889:HRR720889 HHS720889:HHV720889 GXW720889:GXZ720889 GOA720889:GOD720889 GEE720889:GEH720889 FUI720889:FUL720889 FKM720889:FKP720889 FAQ720889:FAT720889 EQU720889:EQX720889 EGY720889:EHB720889 DXC720889:DXF720889 DNG720889:DNJ720889 DDK720889:DDN720889 CTO720889:CTR720889 CJS720889:CJV720889 BZW720889:BZZ720889 BQA720889:BQD720889 BGE720889:BGH720889 AWI720889:AWL720889 AMM720889:AMP720889 ACQ720889:ACT720889 SU720889:SX720889 IY720889:JB720889 C720889:F720889 WVK655353:WVN655353 WLO655353:WLR655353 WBS655353:WBV655353 VRW655353:VRZ655353 VIA655353:VID655353 UYE655353:UYH655353 UOI655353:UOL655353 UEM655353:UEP655353 TUQ655353:TUT655353 TKU655353:TKX655353 TAY655353:TBB655353 SRC655353:SRF655353 SHG655353:SHJ655353 RXK655353:RXN655353 RNO655353:RNR655353 RDS655353:RDV655353 QTW655353:QTZ655353 QKA655353:QKD655353 QAE655353:QAH655353 PQI655353:PQL655353 PGM655353:PGP655353 OWQ655353:OWT655353 OMU655353:OMX655353 OCY655353:ODB655353 NTC655353:NTF655353 NJG655353:NJJ655353 MZK655353:MZN655353 MPO655353:MPR655353 MFS655353:MFV655353 LVW655353:LVZ655353 LMA655353:LMD655353 LCE655353:LCH655353 KSI655353:KSL655353 KIM655353:KIP655353 JYQ655353:JYT655353 JOU655353:JOX655353 JEY655353:JFB655353 IVC655353:IVF655353 ILG655353:ILJ655353 IBK655353:IBN655353 HRO655353:HRR655353 HHS655353:HHV655353 GXW655353:GXZ655353 GOA655353:GOD655353 GEE655353:GEH655353 FUI655353:FUL655353 FKM655353:FKP655353 FAQ655353:FAT655353 EQU655353:EQX655353 EGY655353:EHB655353 DXC655353:DXF655353 DNG655353:DNJ655353 DDK655353:DDN655353 CTO655353:CTR655353 CJS655353:CJV655353 BZW655353:BZZ655353 BQA655353:BQD655353 BGE655353:BGH655353 AWI655353:AWL655353 AMM655353:AMP655353 ACQ655353:ACT655353 SU655353:SX655353 IY655353:JB655353 C655353:F655353 WVK589817:WVN589817 WLO589817:WLR589817 WBS589817:WBV589817 VRW589817:VRZ589817 VIA589817:VID589817 UYE589817:UYH589817 UOI589817:UOL589817 UEM589817:UEP589817 TUQ589817:TUT589817 TKU589817:TKX589817 TAY589817:TBB589817 SRC589817:SRF589817 SHG589817:SHJ589817 RXK589817:RXN589817 RNO589817:RNR589817 RDS589817:RDV589817 QTW589817:QTZ589817 QKA589817:QKD589817 QAE589817:QAH589817 PQI589817:PQL589817 PGM589817:PGP589817 OWQ589817:OWT589817 OMU589817:OMX589817 OCY589817:ODB589817 NTC589817:NTF589817 NJG589817:NJJ589817 MZK589817:MZN589817 MPO589817:MPR589817 MFS589817:MFV589817 LVW589817:LVZ589817 LMA589817:LMD589817 LCE589817:LCH589817 KSI589817:KSL589817 KIM589817:KIP589817 JYQ589817:JYT589817 JOU589817:JOX589817 JEY589817:JFB589817 IVC589817:IVF589817 ILG589817:ILJ589817 IBK589817:IBN589817 HRO589817:HRR589817 HHS589817:HHV589817 GXW589817:GXZ589817 GOA589817:GOD589817 GEE589817:GEH589817 FUI589817:FUL589817 FKM589817:FKP589817 FAQ589817:FAT589817 EQU589817:EQX589817 EGY589817:EHB589817 DXC589817:DXF589817 DNG589817:DNJ589817 DDK589817:DDN589817 CTO589817:CTR589817 CJS589817:CJV589817 BZW589817:BZZ589817 BQA589817:BQD589817 BGE589817:BGH589817 AWI589817:AWL589817 AMM589817:AMP589817 ACQ589817:ACT589817 SU589817:SX589817 IY589817:JB589817 C589817:F589817 WVK524281:WVN524281 WLO524281:WLR524281 WBS524281:WBV524281 VRW524281:VRZ524281 VIA524281:VID524281 UYE524281:UYH524281 UOI524281:UOL524281 UEM524281:UEP524281 TUQ524281:TUT524281 TKU524281:TKX524281 TAY524281:TBB524281 SRC524281:SRF524281 SHG524281:SHJ524281 RXK524281:RXN524281 RNO524281:RNR524281 RDS524281:RDV524281 QTW524281:QTZ524281 QKA524281:QKD524281 QAE524281:QAH524281 PQI524281:PQL524281 PGM524281:PGP524281 OWQ524281:OWT524281 OMU524281:OMX524281 OCY524281:ODB524281 NTC524281:NTF524281 NJG524281:NJJ524281 MZK524281:MZN524281 MPO524281:MPR524281 MFS524281:MFV524281 LVW524281:LVZ524281 LMA524281:LMD524281 LCE524281:LCH524281 KSI524281:KSL524281 KIM524281:KIP524281 JYQ524281:JYT524281 JOU524281:JOX524281 JEY524281:JFB524281 IVC524281:IVF524281 ILG524281:ILJ524281 IBK524281:IBN524281 HRO524281:HRR524281 HHS524281:HHV524281 GXW524281:GXZ524281 GOA524281:GOD524281 GEE524281:GEH524281 FUI524281:FUL524281 FKM524281:FKP524281 FAQ524281:FAT524281 EQU524281:EQX524281 EGY524281:EHB524281 DXC524281:DXF524281 DNG524281:DNJ524281 DDK524281:DDN524281 CTO524281:CTR524281 CJS524281:CJV524281 BZW524281:BZZ524281 BQA524281:BQD524281 BGE524281:BGH524281 AWI524281:AWL524281 AMM524281:AMP524281 ACQ524281:ACT524281 SU524281:SX524281 IY524281:JB524281 C524281:F524281 WVK458745:WVN458745 WLO458745:WLR458745 WBS458745:WBV458745 VRW458745:VRZ458745 VIA458745:VID458745 UYE458745:UYH458745 UOI458745:UOL458745 UEM458745:UEP458745 TUQ458745:TUT458745 TKU458745:TKX458745 TAY458745:TBB458745 SRC458745:SRF458745 SHG458745:SHJ458745 RXK458745:RXN458745 RNO458745:RNR458745 RDS458745:RDV458745 QTW458745:QTZ458745 QKA458745:QKD458745 QAE458745:QAH458745 PQI458745:PQL458745 PGM458745:PGP458745 OWQ458745:OWT458745 OMU458745:OMX458745 OCY458745:ODB458745 NTC458745:NTF458745 NJG458745:NJJ458745 MZK458745:MZN458745 MPO458745:MPR458745 MFS458745:MFV458745 LVW458745:LVZ458745 LMA458745:LMD458745 LCE458745:LCH458745 KSI458745:KSL458745 KIM458745:KIP458745 JYQ458745:JYT458745 JOU458745:JOX458745 JEY458745:JFB458745 IVC458745:IVF458745 ILG458745:ILJ458745 IBK458745:IBN458745 HRO458745:HRR458745 HHS458745:HHV458745 GXW458745:GXZ458745 GOA458745:GOD458745 GEE458745:GEH458745 FUI458745:FUL458745 FKM458745:FKP458745 FAQ458745:FAT458745 EQU458745:EQX458745 EGY458745:EHB458745 DXC458745:DXF458745 DNG458745:DNJ458745 DDK458745:DDN458745 CTO458745:CTR458745 CJS458745:CJV458745 BZW458745:BZZ458745 BQA458745:BQD458745 BGE458745:BGH458745 AWI458745:AWL458745 AMM458745:AMP458745 ACQ458745:ACT458745 SU458745:SX458745 IY458745:JB458745 C458745:F458745 WVK393209:WVN393209 WLO393209:WLR393209 WBS393209:WBV393209 VRW393209:VRZ393209 VIA393209:VID393209 UYE393209:UYH393209 UOI393209:UOL393209 UEM393209:UEP393209 TUQ393209:TUT393209 TKU393209:TKX393209 TAY393209:TBB393209 SRC393209:SRF393209 SHG393209:SHJ393209 RXK393209:RXN393209 RNO393209:RNR393209 RDS393209:RDV393209 QTW393209:QTZ393209 QKA393209:QKD393209 QAE393209:QAH393209 PQI393209:PQL393209 PGM393209:PGP393209 OWQ393209:OWT393209 OMU393209:OMX393209 OCY393209:ODB393209 NTC393209:NTF393209 NJG393209:NJJ393209 MZK393209:MZN393209 MPO393209:MPR393209 MFS393209:MFV393209 LVW393209:LVZ393209 LMA393209:LMD393209 LCE393209:LCH393209 KSI393209:KSL393209 KIM393209:KIP393209 JYQ393209:JYT393209 JOU393209:JOX393209 JEY393209:JFB393209 IVC393209:IVF393209 ILG393209:ILJ393209 IBK393209:IBN393209 HRO393209:HRR393209 HHS393209:HHV393209 GXW393209:GXZ393209 GOA393209:GOD393209 GEE393209:GEH393209 FUI393209:FUL393209 FKM393209:FKP393209 FAQ393209:FAT393209 EQU393209:EQX393209 EGY393209:EHB393209 DXC393209:DXF393209 DNG393209:DNJ393209 DDK393209:DDN393209 CTO393209:CTR393209 CJS393209:CJV393209 BZW393209:BZZ393209 BQA393209:BQD393209 BGE393209:BGH393209 AWI393209:AWL393209 AMM393209:AMP393209 ACQ393209:ACT393209 SU393209:SX393209 IY393209:JB393209 C393209:F393209 WVK327673:WVN327673 WLO327673:WLR327673 WBS327673:WBV327673 VRW327673:VRZ327673 VIA327673:VID327673 UYE327673:UYH327673 UOI327673:UOL327673 UEM327673:UEP327673 TUQ327673:TUT327673 TKU327673:TKX327673 TAY327673:TBB327673 SRC327673:SRF327673 SHG327673:SHJ327673 RXK327673:RXN327673 RNO327673:RNR327673 RDS327673:RDV327673 QTW327673:QTZ327673 QKA327673:QKD327673 QAE327673:QAH327673 PQI327673:PQL327673 PGM327673:PGP327673 OWQ327673:OWT327673 OMU327673:OMX327673 OCY327673:ODB327673 NTC327673:NTF327673 NJG327673:NJJ327673 MZK327673:MZN327673 MPO327673:MPR327673 MFS327673:MFV327673 LVW327673:LVZ327673 LMA327673:LMD327673 LCE327673:LCH327673 KSI327673:KSL327673 KIM327673:KIP327673 JYQ327673:JYT327673 JOU327673:JOX327673 JEY327673:JFB327673 IVC327673:IVF327673 ILG327673:ILJ327673 IBK327673:IBN327673 HRO327673:HRR327673 HHS327673:HHV327673 GXW327673:GXZ327673 GOA327673:GOD327673 GEE327673:GEH327673 FUI327673:FUL327673 FKM327673:FKP327673 FAQ327673:FAT327673 EQU327673:EQX327673 EGY327673:EHB327673 DXC327673:DXF327673 DNG327673:DNJ327673 DDK327673:DDN327673 CTO327673:CTR327673 CJS327673:CJV327673 BZW327673:BZZ327673 BQA327673:BQD327673 BGE327673:BGH327673 AWI327673:AWL327673 AMM327673:AMP327673 ACQ327673:ACT327673 SU327673:SX327673 IY327673:JB327673 C327673:F327673 WVK262137:WVN262137 WLO262137:WLR262137 WBS262137:WBV262137 VRW262137:VRZ262137 VIA262137:VID262137 UYE262137:UYH262137 UOI262137:UOL262137 UEM262137:UEP262137 TUQ262137:TUT262137 TKU262137:TKX262137 TAY262137:TBB262137 SRC262137:SRF262137 SHG262137:SHJ262137 RXK262137:RXN262137 RNO262137:RNR262137 RDS262137:RDV262137 QTW262137:QTZ262137 QKA262137:QKD262137 QAE262137:QAH262137 PQI262137:PQL262137 PGM262137:PGP262137 OWQ262137:OWT262137 OMU262137:OMX262137 OCY262137:ODB262137 NTC262137:NTF262137 NJG262137:NJJ262137 MZK262137:MZN262137 MPO262137:MPR262137 MFS262137:MFV262137 LVW262137:LVZ262137 LMA262137:LMD262137 LCE262137:LCH262137 KSI262137:KSL262137 KIM262137:KIP262137 JYQ262137:JYT262137 JOU262137:JOX262137 JEY262137:JFB262137 IVC262137:IVF262137 ILG262137:ILJ262137 IBK262137:IBN262137 HRO262137:HRR262137 HHS262137:HHV262137 GXW262137:GXZ262137 GOA262137:GOD262137 GEE262137:GEH262137 FUI262137:FUL262137 FKM262137:FKP262137 FAQ262137:FAT262137 EQU262137:EQX262137 EGY262137:EHB262137 DXC262137:DXF262137 DNG262137:DNJ262137 DDK262137:DDN262137 CTO262137:CTR262137 CJS262137:CJV262137 BZW262137:BZZ262137 BQA262137:BQD262137 BGE262137:BGH262137 AWI262137:AWL262137 AMM262137:AMP262137 ACQ262137:ACT262137 SU262137:SX262137 IY262137:JB262137 C262137:F262137 WVK196601:WVN196601 WLO196601:WLR196601 WBS196601:WBV196601 VRW196601:VRZ196601 VIA196601:VID196601 UYE196601:UYH196601 UOI196601:UOL196601 UEM196601:UEP196601 TUQ196601:TUT196601 TKU196601:TKX196601 TAY196601:TBB196601 SRC196601:SRF196601 SHG196601:SHJ196601 RXK196601:RXN196601 RNO196601:RNR196601 RDS196601:RDV196601 QTW196601:QTZ196601 QKA196601:QKD196601 QAE196601:QAH196601 PQI196601:PQL196601 PGM196601:PGP196601 OWQ196601:OWT196601 OMU196601:OMX196601 OCY196601:ODB196601 NTC196601:NTF196601 NJG196601:NJJ196601 MZK196601:MZN196601 MPO196601:MPR196601 MFS196601:MFV196601 LVW196601:LVZ196601 LMA196601:LMD196601 LCE196601:LCH196601 KSI196601:KSL196601 KIM196601:KIP196601 JYQ196601:JYT196601 JOU196601:JOX196601 JEY196601:JFB196601 IVC196601:IVF196601 ILG196601:ILJ196601 IBK196601:IBN196601 HRO196601:HRR196601 HHS196601:HHV196601 GXW196601:GXZ196601 GOA196601:GOD196601 GEE196601:GEH196601 FUI196601:FUL196601 FKM196601:FKP196601 FAQ196601:FAT196601 EQU196601:EQX196601 EGY196601:EHB196601 DXC196601:DXF196601 DNG196601:DNJ196601 DDK196601:DDN196601 CTO196601:CTR196601 CJS196601:CJV196601 BZW196601:BZZ196601 BQA196601:BQD196601 BGE196601:BGH196601 AWI196601:AWL196601 AMM196601:AMP196601 ACQ196601:ACT196601 SU196601:SX196601 IY196601:JB196601 C196601:F196601 WVK131065:WVN131065 WLO131065:WLR131065 WBS131065:WBV131065 VRW131065:VRZ131065 VIA131065:VID131065 UYE131065:UYH131065 UOI131065:UOL131065 UEM131065:UEP131065 TUQ131065:TUT131065 TKU131065:TKX131065 TAY131065:TBB131065 SRC131065:SRF131065 SHG131065:SHJ131065 RXK131065:RXN131065 RNO131065:RNR131065 RDS131065:RDV131065 QTW131065:QTZ131065 QKA131065:QKD131065 QAE131065:QAH131065 PQI131065:PQL131065 PGM131065:PGP131065 OWQ131065:OWT131065 OMU131065:OMX131065 OCY131065:ODB131065 NTC131065:NTF131065 NJG131065:NJJ131065 MZK131065:MZN131065 MPO131065:MPR131065 MFS131065:MFV131065 LVW131065:LVZ131065 LMA131065:LMD131065 LCE131065:LCH131065 KSI131065:KSL131065 KIM131065:KIP131065 JYQ131065:JYT131065 JOU131065:JOX131065 JEY131065:JFB131065 IVC131065:IVF131065 ILG131065:ILJ131065 IBK131065:IBN131065 HRO131065:HRR131065 HHS131065:HHV131065 GXW131065:GXZ131065 GOA131065:GOD131065 GEE131065:GEH131065 FUI131065:FUL131065 FKM131065:FKP131065 FAQ131065:FAT131065 EQU131065:EQX131065 EGY131065:EHB131065 DXC131065:DXF131065 DNG131065:DNJ131065 DDK131065:DDN131065 CTO131065:CTR131065 CJS131065:CJV131065 BZW131065:BZZ131065 BQA131065:BQD131065 BGE131065:BGH131065 AWI131065:AWL131065 AMM131065:AMP131065 ACQ131065:ACT131065 SU131065:SX131065 IY131065:JB131065 C131065:F131065 WVK65529:WVN65529 WLO65529:WLR65529 WBS65529:WBV65529 VRW65529:VRZ65529 VIA65529:VID65529 UYE65529:UYH65529 UOI65529:UOL65529 UEM65529:UEP65529 TUQ65529:TUT65529 TKU65529:TKX65529 TAY65529:TBB65529 SRC65529:SRF65529 SHG65529:SHJ65529 RXK65529:RXN65529 RNO65529:RNR65529 RDS65529:RDV65529 QTW65529:QTZ65529 QKA65529:QKD65529 QAE65529:QAH65529 PQI65529:PQL65529 PGM65529:PGP65529 OWQ65529:OWT65529 OMU65529:OMX65529 OCY65529:ODB65529 NTC65529:NTF65529 NJG65529:NJJ65529 MZK65529:MZN65529 MPO65529:MPR65529 MFS65529:MFV65529 LVW65529:LVZ65529 LMA65529:LMD65529 LCE65529:LCH65529 KSI65529:KSL65529 KIM65529:KIP65529 JYQ65529:JYT65529 JOU65529:JOX65529 JEY65529:JFB65529 IVC65529:IVF65529 ILG65529:ILJ65529 IBK65529:IBN65529 HRO65529:HRR65529 HHS65529:HHV65529 GXW65529:GXZ65529 GOA65529:GOD65529 GEE65529:GEH65529 FUI65529:FUL65529 FKM65529:FKP65529 FAQ65529:FAT65529 EQU65529:EQX65529 EGY65529:EHB65529 DXC65529:DXF65529 DNG65529:DNJ65529 DDK65529:DDN65529 CTO65529:CTR65529 CJS65529:CJV65529 BZW65529:BZZ65529 BQA65529:BQD65529 BGE65529:BGH65529 AWI65529:AWL65529 AMM65529:AMP65529 ACQ65529:ACT65529 SU65529:SX65529 IY65529:JB65529 C65529:F65529 WVK31:WVN31 WLO31:WLR31 WBS31:WBV31 VRW31:VRZ31 VIA31:VID31 UYE31:UYH31 UOI31:UOL31 UEM31:UEP31 TUQ31:TUT31 TKU31:TKX31 TAY31:TBB31 SRC31:SRF31 SHG31:SHJ31 RXK31:RXN31 RNO31:RNR31 RDS31:RDV31 QTW31:QTZ31 QKA31:QKD31 QAE31:QAH31 PQI31:PQL31 PGM31:PGP31 OWQ31:OWT31 OMU31:OMX31 OCY31:ODB31 NTC31:NTF31 NJG31:NJJ31 MZK31:MZN31 MPO31:MPR31 MFS31:MFV31 LVW31:LVZ31 LMA31:LMD31 LCE31:LCH31 KSI31:KSL31 KIM31:KIP31 JYQ31:JYT31 JOU31:JOX31 JEY31:JFB31 IVC31:IVF31 ILG31:ILJ31 IBK31:IBN31 HRO31:HRR31 HHS31:HHV31 GXW31:GXZ31 GOA31:GOD31 GEE31:GEH31 FUI31:FUL31 FKM31:FKP31 FAQ31:FAT31 EQU31:EQX31 EGY31:EHB31 DXC31:DXF31 DNG31:DNJ31 DDK31:DDN31 CTO31:CTR31 CJS31:CJV31 BZW31:BZZ31 BQA31:BQD31 BGE31:BGH31 AWI31:AWL31 AMM31:AMP31 ACQ31:ACT31 SU31:SX31 IY31:JB31 AMM65491:AMP65491 WVK983031:WVN983031 WLO983031:WLR983031 WBS983031:WBV983031 VRW983031:VRZ983031 VIA983031:VID983031 UYE983031:UYH983031 UOI983031:UOL983031 UEM983031:UEP983031 TUQ983031:TUT983031 TKU983031:TKX983031 TAY983031:TBB983031 SRC983031:SRF983031 SHG983031:SHJ983031 RXK983031:RXN983031 RNO983031:RNR983031 RDS983031:RDV983031 QTW983031:QTZ983031 QKA983031:QKD983031 QAE983031:QAH983031 PQI983031:PQL983031 PGM983031:PGP983031 OWQ983031:OWT983031 OMU983031:OMX983031 OCY983031:ODB983031 NTC983031:NTF983031 NJG983031:NJJ983031 MZK983031:MZN983031 MPO983031:MPR983031 MFS983031:MFV983031 LVW983031:LVZ983031 LMA983031:LMD983031 LCE983031:LCH983031 KSI983031:KSL983031 KIM983031:KIP983031 JYQ983031:JYT983031 JOU983031:JOX983031 JEY983031:JFB983031 IVC983031:IVF983031 ILG983031:ILJ983031 IBK983031:IBN983031 HRO983031:HRR983031 HHS983031:HHV983031 GXW983031:GXZ983031 GOA983031:GOD983031 GEE983031:GEH983031 FUI983031:FUL983031 FKM983031:FKP983031 FAQ983031:FAT983031 EQU983031:EQX983031 EGY983031:EHB983031 DXC983031:DXF983031 DNG983031:DNJ983031 DDK983031:DDN983031 CTO983031:CTR983031 CJS983031:CJV983031 BZW983031:BZZ983031 BQA983031:BQD983031 BGE983031:BGH983031 AWI983031:AWL983031 AMM983031:AMP983031 ACQ983031:ACT983031 SU983031:SX983031 IY983031:JB983031 C983031:F983031 WVK917495:WVN917495 WLO917495:WLR917495 WBS917495:WBV917495 VRW917495:VRZ917495 VIA917495:VID917495 UYE917495:UYH917495 UOI917495:UOL917495 UEM917495:UEP917495 TUQ917495:TUT917495 TKU917495:TKX917495 TAY917495:TBB917495 SRC917495:SRF917495 SHG917495:SHJ917495 RXK917495:RXN917495 RNO917495:RNR917495 RDS917495:RDV917495 QTW917495:QTZ917495 QKA917495:QKD917495 QAE917495:QAH917495 PQI917495:PQL917495 PGM917495:PGP917495 OWQ917495:OWT917495 OMU917495:OMX917495 OCY917495:ODB917495 NTC917495:NTF917495 NJG917495:NJJ917495 MZK917495:MZN917495 MPO917495:MPR917495 MFS917495:MFV917495 LVW917495:LVZ917495 LMA917495:LMD917495 LCE917495:LCH917495 KSI917495:KSL917495 KIM917495:KIP917495 JYQ917495:JYT917495 JOU917495:JOX917495 JEY917495:JFB917495 IVC917495:IVF917495 ILG917495:ILJ917495 IBK917495:IBN917495 HRO917495:HRR917495 HHS917495:HHV917495 GXW917495:GXZ917495 GOA917495:GOD917495 GEE917495:GEH917495 FUI917495:FUL917495 FKM917495:FKP917495 FAQ917495:FAT917495 EQU917495:EQX917495 EGY917495:EHB917495 DXC917495:DXF917495 DNG917495:DNJ917495 DDK917495:DDN917495 CTO917495:CTR917495 CJS917495:CJV917495 BZW917495:BZZ917495 BQA917495:BQD917495 BGE917495:BGH917495 AWI917495:AWL917495 AMM917495:AMP917495 ACQ917495:ACT917495 SU917495:SX917495 IY917495:JB917495 C917495:F917495 WVK851959:WVN851959 WLO851959:WLR851959 WBS851959:WBV851959 VRW851959:VRZ851959 VIA851959:VID851959 UYE851959:UYH851959 UOI851959:UOL851959 UEM851959:UEP851959 TUQ851959:TUT851959 TKU851959:TKX851959 TAY851959:TBB851959 SRC851959:SRF851959 SHG851959:SHJ851959 RXK851959:RXN851959 RNO851959:RNR851959 RDS851959:RDV851959 QTW851959:QTZ851959 QKA851959:QKD851959 QAE851959:QAH851959 PQI851959:PQL851959 PGM851959:PGP851959 OWQ851959:OWT851959 OMU851959:OMX851959 OCY851959:ODB851959 NTC851959:NTF851959 NJG851959:NJJ851959 MZK851959:MZN851959 MPO851959:MPR851959 MFS851959:MFV851959 LVW851959:LVZ851959 LMA851959:LMD851959 LCE851959:LCH851959 KSI851959:KSL851959 KIM851959:KIP851959 JYQ851959:JYT851959 JOU851959:JOX851959 JEY851959:JFB851959 IVC851959:IVF851959 ILG851959:ILJ851959 IBK851959:IBN851959 HRO851959:HRR851959 HHS851959:HHV851959 GXW851959:GXZ851959 GOA851959:GOD851959 GEE851959:GEH851959 FUI851959:FUL851959 FKM851959:FKP851959 FAQ851959:FAT851959 EQU851959:EQX851959 EGY851959:EHB851959 DXC851959:DXF851959 DNG851959:DNJ851959 DDK851959:DDN851959 CTO851959:CTR851959 CJS851959:CJV851959 BZW851959:BZZ851959 BQA851959:BQD851959 BGE851959:BGH851959 AWI851959:AWL851959 AMM851959:AMP851959 ACQ851959:ACT851959 SU851959:SX851959 IY851959:JB851959 C851959:F851959 WVK786423:WVN786423 WLO786423:WLR786423 WBS786423:WBV786423 VRW786423:VRZ786423 VIA786423:VID786423 UYE786423:UYH786423 UOI786423:UOL786423 UEM786423:UEP786423 TUQ786423:TUT786423 TKU786423:TKX786423 TAY786423:TBB786423 SRC786423:SRF786423 SHG786423:SHJ786423 RXK786423:RXN786423 RNO786423:RNR786423 RDS786423:RDV786423 QTW786423:QTZ786423 QKA786423:QKD786423 QAE786423:QAH786423 PQI786423:PQL786423 PGM786423:PGP786423 OWQ786423:OWT786423 OMU786423:OMX786423 OCY786423:ODB786423 NTC786423:NTF786423 NJG786423:NJJ786423 MZK786423:MZN786423 MPO786423:MPR786423 MFS786423:MFV786423 LVW786423:LVZ786423 LMA786423:LMD786423 LCE786423:LCH786423 KSI786423:KSL786423 KIM786423:KIP786423 JYQ786423:JYT786423 JOU786423:JOX786423 JEY786423:JFB786423 IVC786423:IVF786423 ILG786423:ILJ786423 IBK786423:IBN786423 HRO786423:HRR786423 HHS786423:HHV786423 GXW786423:GXZ786423 GOA786423:GOD786423 GEE786423:GEH786423 FUI786423:FUL786423 FKM786423:FKP786423 FAQ786423:FAT786423 EQU786423:EQX786423 EGY786423:EHB786423 DXC786423:DXF786423 DNG786423:DNJ786423 DDK786423:DDN786423 CTO786423:CTR786423 CJS786423:CJV786423 BZW786423:BZZ786423 BQA786423:BQD786423 BGE786423:BGH786423 AWI786423:AWL786423 AMM786423:AMP786423 ACQ786423:ACT786423 SU786423:SX786423 IY786423:JB786423 C786423:F786423 WVK720887:WVN720887 WLO720887:WLR720887 WBS720887:WBV720887 VRW720887:VRZ720887 VIA720887:VID720887 UYE720887:UYH720887 UOI720887:UOL720887 UEM720887:UEP720887 TUQ720887:TUT720887 TKU720887:TKX720887 TAY720887:TBB720887 SRC720887:SRF720887 SHG720887:SHJ720887 RXK720887:RXN720887 RNO720887:RNR720887 RDS720887:RDV720887 QTW720887:QTZ720887 QKA720887:QKD720887 QAE720887:QAH720887 PQI720887:PQL720887 PGM720887:PGP720887 OWQ720887:OWT720887 OMU720887:OMX720887 OCY720887:ODB720887 NTC720887:NTF720887 NJG720887:NJJ720887 MZK720887:MZN720887 MPO720887:MPR720887 MFS720887:MFV720887 LVW720887:LVZ720887 LMA720887:LMD720887 LCE720887:LCH720887 KSI720887:KSL720887 KIM720887:KIP720887 JYQ720887:JYT720887 JOU720887:JOX720887 JEY720887:JFB720887 IVC720887:IVF720887 ILG720887:ILJ720887 IBK720887:IBN720887 HRO720887:HRR720887 HHS720887:HHV720887 GXW720887:GXZ720887 GOA720887:GOD720887 GEE720887:GEH720887 FUI720887:FUL720887 FKM720887:FKP720887 FAQ720887:FAT720887 EQU720887:EQX720887 EGY720887:EHB720887 DXC720887:DXF720887 DNG720887:DNJ720887 DDK720887:DDN720887 CTO720887:CTR720887 CJS720887:CJV720887 BZW720887:BZZ720887 BQA720887:BQD720887 BGE720887:BGH720887 AWI720887:AWL720887 AMM720887:AMP720887 ACQ720887:ACT720887 SU720887:SX720887 IY720887:JB720887 C720887:F720887 WVK655351:WVN655351 WLO655351:WLR655351 WBS655351:WBV655351 VRW655351:VRZ655351 VIA655351:VID655351 UYE655351:UYH655351 UOI655351:UOL655351 UEM655351:UEP655351 TUQ655351:TUT655351 TKU655351:TKX655351 TAY655351:TBB655351 SRC655351:SRF655351 SHG655351:SHJ655351 RXK655351:RXN655351 RNO655351:RNR655351 RDS655351:RDV655351 QTW655351:QTZ655351 QKA655351:QKD655351 QAE655351:QAH655351 PQI655351:PQL655351 PGM655351:PGP655351 OWQ655351:OWT655351 OMU655351:OMX655351 OCY655351:ODB655351 NTC655351:NTF655351 NJG655351:NJJ655351 MZK655351:MZN655351 MPO655351:MPR655351 MFS655351:MFV655351 LVW655351:LVZ655351 LMA655351:LMD655351 LCE655351:LCH655351 KSI655351:KSL655351 KIM655351:KIP655351 JYQ655351:JYT655351 JOU655351:JOX655351 JEY655351:JFB655351 IVC655351:IVF655351 ILG655351:ILJ655351 IBK655351:IBN655351 HRO655351:HRR655351 HHS655351:HHV655351 GXW655351:GXZ655351 GOA655351:GOD655351 GEE655351:GEH655351 FUI655351:FUL655351 FKM655351:FKP655351 FAQ655351:FAT655351 EQU655351:EQX655351 EGY655351:EHB655351 DXC655351:DXF655351 DNG655351:DNJ655351 DDK655351:DDN655351 CTO655351:CTR655351 CJS655351:CJV655351 BZW655351:BZZ655351 BQA655351:BQD655351 BGE655351:BGH655351 AWI655351:AWL655351 AMM655351:AMP655351 ACQ655351:ACT655351 SU655351:SX655351 IY655351:JB655351 C655351:F655351 WVK589815:WVN589815 WLO589815:WLR589815 WBS589815:WBV589815 VRW589815:VRZ589815 VIA589815:VID589815 UYE589815:UYH589815 UOI589815:UOL589815 UEM589815:UEP589815 TUQ589815:TUT589815 TKU589815:TKX589815 TAY589815:TBB589815 SRC589815:SRF589815 SHG589815:SHJ589815 RXK589815:RXN589815 RNO589815:RNR589815 RDS589815:RDV589815 QTW589815:QTZ589815 QKA589815:QKD589815 QAE589815:QAH589815 PQI589815:PQL589815 PGM589815:PGP589815 OWQ589815:OWT589815 OMU589815:OMX589815 OCY589815:ODB589815 NTC589815:NTF589815 NJG589815:NJJ589815 MZK589815:MZN589815 MPO589815:MPR589815 MFS589815:MFV589815 LVW589815:LVZ589815 LMA589815:LMD589815 LCE589815:LCH589815 KSI589815:KSL589815 KIM589815:KIP589815 JYQ589815:JYT589815 JOU589815:JOX589815 JEY589815:JFB589815 IVC589815:IVF589815 ILG589815:ILJ589815 IBK589815:IBN589815 HRO589815:HRR589815 HHS589815:HHV589815 GXW589815:GXZ589815 GOA589815:GOD589815 GEE589815:GEH589815 FUI589815:FUL589815 FKM589815:FKP589815 FAQ589815:FAT589815 EQU589815:EQX589815 EGY589815:EHB589815 DXC589815:DXF589815 DNG589815:DNJ589815 DDK589815:DDN589815 CTO589815:CTR589815 CJS589815:CJV589815 BZW589815:BZZ589815 BQA589815:BQD589815 BGE589815:BGH589815 AWI589815:AWL589815 AMM589815:AMP589815 ACQ589815:ACT589815 SU589815:SX589815 IY589815:JB589815 C589815:F589815 WVK524279:WVN524279 WLO524279:WLR524279 WBS524279:WBV524279 VRW524279:VRZ524279 VIA524279:VID524279 UYE524279:UYH524279 UOI524279:UOL524279 UEM524279:UEP524279 TUQ524279:TUT524279 TKU524279:TKX524279 TAY524279:TBB524279 SRC524279:SRF524279 SHG524279:SHJ524279 RXK524279:RXN524279 RNO524279:RNR524279 RDS524279:RDV524279 QTW524279:QTZ524279 QKA524279:QKD524279 QAE524279:QAH524279 PQI524279:PQL524279 PGM524279:PGP524279 OWQ524279:OWT524279 OMU524279:OMX524279 OCY524279:ODB524279 NTC524279:NTF524279 NJG524279:NJJ524279 MZK524279:MZN524279 MPO524279:MPR524279 MFS524279:MFV524279 LVW524279:LVZ524279 LMA524279:LMD524279 LCE524279:LCH524279 KSI524279:KSL524279 KIM524279:KIP524279 JYQ524279:JYT524279 JOU524279:JOX524279 JEY524279:JFB524279 IVC524279:IVF524279 ILG524279:ILJ524279 IBK524279:IBN524279 HRO524279:HRR524279 HHS524279:HHV524279 GXW524279:GXZ524279 GOA524279:GOD524279 GEE524279:GEH524279 FUI524279:FUL524279 FKM524279:FKP524279 FAQ524279:FAT524279 EQU524279:EQX524279 EGY524279:EHB524279 DXC524279:DXF524279 DNG524279:DNJ524279 DDK524279:DDN524279 CTO524279:CTR524279 CJS524279:CJV524279 BZW524279:BZZ524279 BQA524279:BQD524279 BGE524279:BGH524279 AWI524279:AWL524279 AMM524279:AMP524279 ACQ524279:ACT524279 SU524279:SX524279 IY524279:JB524279 C524279:F524279 WVK458743:WVN458743 WLO458743:WLR458743 WBS458743:WBV458743 VRW458743:VRZ458743 VIA458743:VID458743 UYE458743:UYH458743 UOI458743:UOL458743 UEM458743:UEP458743 TUQ458743:TUT458743 TKU458743:TKX458743 TAY458743:TBB458743 SRC458743:SRF458743 SHG458743:SHJ458743 RXK458743:RXN458743 RNO458743:RNR458743 RDS458743:RDV458743 QTW458743:QTZ458743 QKA458743:QKD458743 QAE458743:QAH458743 PQI458743:PQL458743 PGM458743:PGP458743 OWQ458743:OWT458743 OMU458743:OMX458743 OCY458743:ODB458743 NTC458743:NTF458743 NJG458743:NJJ458743 MZK458743:MZN458743 MPO458743:MPR458743 MFS458743:MFV458743 LVW458743:LVZ458743 LMA458743:LMD458743 LCE458743:LCH458743 KSI458743:KSL458743 KIM458743:KIP458743 JYQ458743:JYT458743 JOU458743:JOX458743 JEY458743:JFB458743 IVC458743:IVF458743 ILG458743:ILJ458743 IBK458743:IBN458743 HRO458743:HRR458743 HHS458743:HHV458743 GXW458743:GXZ458743 GOA458743:GOD458743 GEE458743:GEH458743 FUI458743:FUL458743 FKM458743:FKP458743 FAQ458743:FAT458743 EQU458743:EQX458743 EGY458743:EHB458743 DXC458743:DXF458743 DNG458743:DNJ458743 DDK458743:DDN458743 CTO458743:CTR458743 CJS458743:CJV458743 BZW458743:BZZ458743 BQA458743:BQD458743 BGE458743:BGH458743 AWI458743:AWL458743 AMM458743:AMP458743 ACQ458743:ACT458743 SU458743:SX458743 IY458743:JB458743 C458743:F458743 WVK393207:WVN393207 WLO393207:WLR393207 WBS393207:WBV393207 VRW393207:VRZ393207 VIA393207:VID393207 UYE393207:UYH393207 UOI393207:UOL393207 UEM393207:UEP393207 TUQ393207:TUT393207 TKU393207:TKX393207 TAY393207:TBB393207 SRC393207:SRF393207 SHG393207:SHJ393207 RXK393207:RXN393207 RNO393207:RNR393207 RDS393207:RDV393207 QTW393207:QTZ393207 QKA393207:QKD393207 QAE393207:QAH393207 PQI393207:PQL393207 PGM393207:PGP393207 OWQ393207:OWT393207 OMU393207:OMX393207 OCY393207:ODB393207 NTC393207:NTF393207 NJG393207:NJJ393207 MZK393207:MZN393207 MPO393207:MPR393207 MFS393207:MFV393207 LVW393207:LVZ393207 LMA393207:LMD393207 LCE393207:LCH393207 KSI393207:KSL393207 KIM393207:KIP393207 JYQ393207:JYT393207 JOU393207:JOX393207 JEY393207:JFB393207 IVC393207:IVF393207 ILG393207:ILJ393207 IBK393207:IBN393207 HRO393207:HRR393207 HHS393207:HHV393207 GXW393207:GXZ393207 GOA393207:GOD393207 GEE393207:GEH393207 FUI393207:FUL393207 FKM393207:FKP393207 FAQ393207:FAT393207 EQU393207:EQX393207 EGY393207:EHB393207 DXC393207:DXF393207 DNG393207:DNJ393207 DDK393207:DDN393207 CTO393207:CTR393207 CJS393207:CJV393207 BZW393207:BZZ393207 BQA393207:BQD393207 BGE393207:BGH393207 AWI393207:AWL393207 AMM393207:AMP393207 ACQ393207:ACT393207 SU393207:SX393207 IY393207:JB393207 C393207:F393207 WVK327671:WVN327671 WLO327671:WLR327671 WBS327671:WBV327671 VRW327671:VRZ327671 VIA327671:VID327671 UYE327671:UYH327671 UOI327671:UOL327671 UEM327671:UEP327671 TUQ327671:TUT327671 TKU327671:TKX327671 TAY327671:TBB327671 SRC327671:SRF327671 SHG327671:SHJ327671 RXK327671:RXN327671 RNO327671:RNR327671 RDS327671:RDV327671 QTW327671:QTZ327671 QKA327671:QKD327671 QAE327671:QAH327671 PQI327671:PQL327671 PGM327671:PGP327671 OWQ327671:OWT327671 OMU327671:OMX327671 OCY327671:ODB327671 NTC327671:NTF327671 NJG327671:NJJ327671 MZK327671:MZN327671 MPO327671:MPR327671 MFS327671:MFV327671 LVW327671:LVZ327671 LMA327671:LMD327671 LCE327671:LCH327671 KSI327671:KSL327671 KIM327671:KIP327671 JYQ327671:JYT327671 JOU327671:JOX327671 JEY327671:JFB327671 IVC327671:IVF327671 ILG327671:ILJ327671 IBK327671:IBN327671 HRO327671:HRR327671 HHS327671:HHV327671 GXW327671:GXZ327671 GOA327671:GOD327671 GEE327671:GEH327671 FUI327671:FUL327671 FKM327671:FKP327671 FAQ327671:FAT327671 EQU327671:EQX327671 EGY327671:EHB327671 DXC327671:DXF327671 DNG327671:DNJ327671 DDK327671:DDN327671 CTO327671:CTR327671 CJS327671:CJV327671 BZW327671:BZZ327671 BQA327671:BQD327671 BGE327671:BGH327671 AWI327671:AWL327671 AMM327671:AMP327671 ACQ327671:ACT327671 SU327671:SX327671 IY327671:JB327671 C327671:F327671 WVK262135:WVN262135 WLO262135:WLR262135 WBS262135:WBV262135 VRW262135:VRZ262135 VIA262135:VID262135 UYE262135:UYH262135 UOI262135:UOL262135 UEM262135:UEP262135 TUQ262135:TUT262135 TKU262135:TKX262135 TAY262135:TBB262135 SRC262135:SRF262135 SHG262135:SHJ262135 RXK262135:RXN262135 RNO262135:RNR262135 RDS262135:RDV262135 QTW262135:QTZ262135 QKA262135:QKD262135 QAE262135:QAH262135 PQI262135:PQL262135 PGM262135:PGP262135 OWQ262135:OWT262135 OMU262135:OMX262135 OCY262135:ODB262135 NTC262135:NTF262135 NJG262135:NJJ262135 MZK262135:MZN262135 MPO262135:MPR262135 MFS262135:MFV262135 LVW262135:LVZ262135 LMA262135:LMD262135 LCE262135:LCH262135 KSI262135:KSL262135 KIM262135:KIP262135 JYQ262135:JYT262135 JOU262135:JOX262135 JEY262135:JFB262135 IVC262135:IVF262135 ILG262135:ILJ262135 IBK262135:IBN262135 HRO262135:HRR262135 HHS262135:HHV262135 GXW262135:GXZ262135 GOA262135:GOD262135 GEE262135:GEH262135 FUI262135:FUL262135 FKM262135:FKP262135 FAQ262135:FAT262135 EQU262135:EQX262135 EGY262135:EHB262135 DXC262135:DXF262135 DNG262135:DNJ262135 DDK262135:DDN262135 CTO262135:CTR262135 CJS262135:CJV262135 BZW262135:BZZ262135 BQA262135:BQD262135 BGE262135:BGH262135 AWI262135:AWL262135 AMM262135:AMP262135 ACQ262135:ACT262135 SU262135:SX262135 IY262135:JB262135 C262135:F262135 WVK196599:WVN196599 WLO196599:WLR196599 WBS196599:WBV196599 VRW196599:VRZ196599 VIA196599:VID196599 UYE196599:UYH196599 UOI196599:UOL196599 UEM196599:UEP196599 TUQ196599:TUT196599 TKU196599:TKX196599 TAY196599:TBB196599 SRC196599:SRF196599 SHG196599:SHJ196599 RXK196599:RXN196599 RNO196599:RNR196599 RDS196599:RDV196599 QTW196599:QTZ196599 QKA196599:QKD196599 QAE196599:QAH196599 PQI196599:PQL196599 PGM196599:PGP196599 OWQ196599:OWT196599 OMU196599:OMX196599 OCY196599:ODB196599 NTC196599:NTF196599 NJG196599:NJJ196599 MZK196599:MZN196599 MPO196599:MPR196599 MFS196599:MFV196599 LVW196599:LVZ196599 LMA196599:LMD196599 LCE196599:LCH196599 KSI196599:KSL196599 KIM196599:KIP196599 JYQ196599:JYT196599 JOU196599:JOX196599 JEY196599:JFB196599 IVC196599:IVF196599 ILG196599:ILJ196599 IBK196599:IBN196599 HRO196599:HRR196599 HHS196599:HHV196599 GXW196599:GXZ196599 GOA196599:GOD196599 GEE196599:GEH196599 FUI196599:FUL196599 FKM196599:FKP196599 FAQ196599:FAT196599 EQU196599:EQX196599 EGY196599:EHB196599 DXC196599:DXF196599 DNG196599:DNJ196599 DDK196599:DDN196599 CTO196599:CTR196599 CJS196599:CJV196599 BZW196599:BZZ196599 BQA196599:BQD196599 BGE196599:BGH196599 AWI196599:AWL196599 AMM196599:AMP196599 ACQ196599:ACT196599 SU196599:SX196599 IY196599:JB196599 C196599:F196599 WVK131063:WVN131063 WLO131063:WLR131063 WBS131063:WBV131063 VRW131063:VRZ131063 VIA131063:VID131063 UYE131063:UYH131063 UOI131063:UOL131063 UEM131063:UEP131063 TUQ131063:TUT131063 TKU131063:TKX131063 TAY131063:TBB131063 SRC131063:SRF131063 SHG131063:SHJ131063 RXK131063:RXN131063 RNO131063:RNR131063 RDS131063:RDV131063 QTW131063:QTZ131063 QKA131063:QKD131063 QAE131063:QAH131063 PQI131063:PQL131063 PGM131063:PGP131063 OWQ131063:OWT131063 OMU131063:OMX131063 OCY131063:ODB131063 NTC131063:NTF131063 NJG131063:NJJ131063 MZK131063:MZN131063 MPO131063:MPR131063 MFS131063:MFV131063 LVW131063:LVZ131063 LMA131063:LMD131063 LCE131063:LCH131063 KSI131063:KSL131063 KIM131063:KIP131063 JYQ131063:JYT131063 JOU131063:JOX131063 JEY131063:JFB131063 IVC131063:IVF131063 ILG131063:ILJ131063 IBK131063:IBN131063 HRO131063:HRR131063 HHS131063:HHV131063 GXW131063:GXZ131063 GOA131063:GOD131063 GEE131063:GEH131063 FUI131063:FUL131063 FKM131063:FKP131063 FAQ131063:FAT131063 EQU131063:EQX131063 EGY131063:EHB131063 DXC131063:DXF131063 DNG131063:DNJ131063 DDK131063:DDN131063 CTO131063:CTR131063 CJS131063:CJV131063 BZW131063:BZZ131063 BQA131063:BQD131063 BGE131063:BGH131063 AWI131063:AWL131063 AMM131063:AMP131063 ACQ131063:ACT131063 SU131063:SX131063 IY131063:JB131063 C131063:F131063 WVK65527:WVN65527 WLO65527:WLR65527 WBS65527:WBV65527 VRW65527:VRZ65527 VIA65527:VID65527 UYE65527:UYH65527 UOI65527:UOL65527 UEM65527:UEP65527 TUQ65527:TUT65527 TKU65527:TKX65527 TAY65527:TBB65527 SRC65527:SRF65527 SHG65527:SHJ65527 RXK65527:RXN65527 RNO65527:RNR65527 RDS65527:RDV65527 QTW65527:QTZ65527 QKA65527:QKD65527 QAE65527:QAH65527 PQI65527:PQL65527 PGM65527:PGP65527 OWQ65527:OWT65527 OMU65527:OMX65527 OCY65527:ODB65527 NTC65527:NTF65527 NJG65527:NJJ65527 MZK65527:MZN65527 MPO65527:MPR65527 MFS65527:MFV65527 LVW65527:LVZ65527 LMA65527:LMD65527 LCE65527:LCH65527 KSI65527:KSL65527 KIM65527:KIP65527 JYQ65527:JYT65527 JOU65527:JOX65527 JEY65527:JFB65527 IVC65527:IVF65527 ILG65527:ILJ65527 IBK65527:IBN65527 HRO65527:HRR65527 HHS65527:HHV65527 GXW65527:GXZ65527 GOA65527:GOD65527 GEE65527:GEH65527 FUI65527:FUL65527 FKM65527:FKP65527 FAQ65527:FAT65527 EQU65527:EQX65527 EGY65527:EHB65527 DXC65527:DXF65527 DNG65527:DNJ65527 DDK65527:DDN65527 CTO65527:CTR65527 CJS65527:CJV65527 BZW65527:BZZ65527 BQA65527:BQD65527 BGE65527:BGH65527 AWI65527:AWL65527 AMM65527:AMP65527 ACQ65527:ACT65527 SU65527:SX65527 IY65527:JB65527 C65527:F65527 WVK29:WVN29 WLO29:WLR29 WBS29:WBV29 VRW29:VRZ29 VIA29:VID29 UYE29:UYH29 UOI29:UOL29 UEM29:UEP29 TUQ29:TUT29 TKU29:TKX29 TAY29:TBB29 SRC29:SRF29 SHG29:SHJ29 RXK29:RXN29 RNO29:RNR29 RDS29:RDV29 QTW29:QTZ29 QKA29:QKD29 QAE29:QAH29 PQI29:PQL29 PGM29:PGP29 OWQ29:OWT29 OMU29:OMX29 OCY29:ODB29 NTC29:NTF29 NJG29:NJJ29 MZK29:MZN29 MPO29:MPR29 MFS29:MFV29 LVW29:LVZ29 LMA29:LMD29 LCE29:LCH29 KSI29:KSL29 KIM29:KIP29 JYQ29:JYT29 JOU29:JOX29 JEY29:JFB29 IVC29:IVF29 ILG29:ILJ29 IBK29:IBN29 HRO29:HRR29 HHS29:HHV29 GXW29:GXZ29 GOA29:GOD29 GEE29:GEH29 FUI29:FUL29 FKM29:FKP29 FAQ29:FAT29 EQU29:EQX29 EGY29:EHB29 DXC29:DXF29 DNG29:DNJ29 DDK29:DDN29 CTO29:CTR29 CJS29:CJV29 BZW29:BZZ29 BQA29:BQD29 BGE29:BGH29 AWI29:AWL29 AMM29:AMP29 ACQ29:ACT29 SU29:SX29 IY29:JB29 ACQ65491:ACT65491 WVK983074:WVN983074 WLO983074:WLR983074 WBS983074:WBV983074 VRW983074:VRZ983074 VIA983074:VID983074 UYE983074:UYH983074 UOI983074:UOL983074 UEM983074:UEP983074 TUQ983074:TUT983074 TKU983074:TKX983074 TAY983074:TBB983074 SRC983074:SRF983074 SHG983074:SHJ983074 RXK983074:RXN983074 RNO983074:RNR983074 RDS983074:RDV983074 QTW983074:QTZ983074 QKA983074:QKD983074 QAE983074:QAH983074 PQI983074:PQL983074 PGM983074:PGP983074 OWQ983074:OWT983074 OMU983074:OMX983074 OCY983074:ODB983074 NTC983074:NTF983074 NJG983074:NJJ983074 MZK983074:MZN983074 MPO983074:MPR983074 MFS983074:MFV983074 LVW983074:LVZ983074 LMA983074:LMD983074 LCE983074:LCH983074 KSI983074:KSL983074 KIM983074:KIP983074 JYQ983074:JYT983074 JOU983074:JOX983074 JEY983074:JFB983074 IVC983074:IVF983074 ILG983074:ILJ983074 IBK983074:IBN983074 HRO983074:HRR983074 HHS983074:HHV983074 GXW983074:GXZ983074 GOA983074:GOD983074 GEE983074:GEH983074 FUI983074:FUL983074 FKM983074:FKP983074 FAQ983074:FAT983074 EQU983074:EQX983074 EGY983074:EHB983074 DXC983074:DXF983074 DNG983074:DNJ983074 DDK983074:DDN983074 CTO983074:CTR983074 CJS983074:CJV983074 BZW983074:BZZ983074 BQA983074:BQD983074 BGE983074:BGH983074 AWI983074:AWL983074 AMM983074:AMP983074 ACQ983074:ACT983074 SU983074:SX983074 IY983074:JB983074 C983074:F983074 WVK917538:WVN917538 WLO917538:WLR917538 WBS917538:WBV917538 VRW917538:VRZ917538 VIA917538:VID917538 UYE917538:UYH917538 UOI917538:UOL917538 UEM917538:UEP917538 TUQ917538:TUT917538 TKU917538:TKX917538 TAY917538:TBB917538 SRC917538:SRF917538 SHG917538:SHJ917538 RXK917538:RXN917538 RNO917538:RNR917538 RDS917538:RDV917538 QTW917538:QTZ917538 QKA917538:QKD917538 QAE917538:QAH917538 PQI917538:PQL917538 PGM917538:PGP917538 OWQ917538:OWT917538 OMU917538:OMX917538 OCY917538:ODB917538 NTC917538:NTF917538 NJG917538:NJJ917538 MZK917538:MZN917538 MPO917538:MPR917538 MFS917538:MFV917538 LVW917538:LVZ917538 LMA917538:LMD917538 LCE917538:LCH917538 KSI917538:KSL917538 KIM917538:KIP917538 JYQ917538:JYT917538 JOU917538:JOX917538 JEY917538:JFB917538 IVC917538:IVF917538 ILG917538:ILJ917538 IBK917538:IBN917538 HRO917538:HRR917538 HHS917538:HHV917538 GXW917538:GXZ917538 GOA917538:GOD917538 GEE917538:GEH917538 FUI917538:FUL917538 FKM917538:FKP917538 FAQ917538:FAT917538 EQU917538:EQX917538 EGY917538:EHB917538 DXC917538:DXF917538 DNG917538:DNJ917538 DDK917538:DDN917538 CTO917538:CTR917538 CJS917538:CJV917538 BZW917538:BZZ917538 BQA917538:BQD917538 BGE917538:BGH917538 AWI917538:AWL917538 AMM917538:AMP917538 ACQ917538:ACT917538 SU917538:SX917538 IY917538:JB917538 C917538:F917538 WVK852002:WVN852002 WLO852002:WLR852002 WBS852002:WBV852002 VRW852002:VRZ852002 VIA852002:VID852002 UYE852002:UYH852002 UOI852002:UOL852002 UEM852002:UEP852002 TUQ852002:TUT852002 TKU852002:TKX852002 TAY852002:TBB852002 SRC852002:SRF852002 SHG852002:SHJ852002 RXK852002:RXN852002 RNO852002:RNR852002 RDS852002:RDV852002 QTW852002:QTZ852002 QKA852002:QKD852002 QAE852002:QAH852002 PQI852002:PQL852002 PGM852002:PGP852002 OWQ852002:OWT852002 OMU852002:OMX852002 OCY852002:ODB852002 NTC852002:NTF852002 NJG852002:NJJ852002 MZK852002:MZN852002 MPO852002:MPR852002 MFS852002:MFV852002 LVW852002:LVZ852002 LMA852002:LMD852002 LCE852002:LCH852002 KSI852002:KSL852002 KIM852002:KIP852002 JYQ852002:JYT852002 JOU852002:JOX852002 JEY852002:JFB852002 IVC852002:IVF852002 ILG852002:ILJ852002 IBK852002:IBN852002 HRO852002:HRR852002 HHS852002:HHV852002 GXW852002:GXZ852002 GOA852002:GOD852002 GEE852002:GEH852002 FUI852002:FUL852002 FKM852002:FKP852002 FAQ852002:FAT852002 EQU852002:EQX852002 EGY852002:EHB852002 DXC852002:DXF852002 DNG852002:DNJ852002 DDK852002:DDN852002 CTO852002:CTR852002 CJS852002:CJV852002 BZW852002:BZZ852002 BQA852002:BQD852002 BGE852002:BGH852002 AWI852002:AWL852002 AMM852002:AMP852002 ACQ852002:ACT852002 SU852002:SX852002 IY852002:JB852002 C852002:F852002 WVK786466:WVN786466 WLO786466:WLR786466 WBS786466:WBV786466 VRW786466:VRZ786466 VIA786466:VID786466 UYE786466:UYH786466 UOI786466:UOL786466 UEM786466:UEP786466 TUQ786466:TUT786466 TKU786466:TKX786466 TAY786466:TBB786466 SRC786466:SRF786466 SHG786466:SHJ786466 RXK786466:RXN786466 RNO786466:RNR786466 RDS786466:RDV786466 QTW786466:QTZ786466 QKA786466:QKD786466 QAE786466:QAH786466 PQI786466:PQL786466 PGM786466:PGP786466 OWQ786466:OWT786466 OMU786466:OMX786466 OCY786466:ODB786466 NTC786466:NTF786466 NJG786466:NJJ786466 MZK786466:MZN786466 MPO786466:MPR786466 MFS786466:MFV786466 LVW786466:LVZ786466 LMA786466:LMD786466 LCE786466:LCH786466 KSI786466:KSL786466 KIM786466:KIP786466 JYQ786466:JYT786466 JOU786466:JOX786466 JEY786466:JFB786466 IVC786466:IVF786466 ILG786466:ILJ786466 IBK786466:IBN786466 HRO786466:HRR786466 HHS786466:HHV786466 GXW786466:GXZ786466 GOA786466:GOD786466 GEE786466:GEH786466 FUI786466:FUL786466 FKM786466:FKP786466 FAQ786466:FAT786466 EQU786466:EQX786466 EGY786466:EHB786466 DXC786466:DXF786466 DNG786466:DNJ786466 DDK786466:DDN786466 CTO786466:CTR786466 CJS786466:CJV786466 BZW786466:BZZ786466 BQA786466:BQD786466 BGE786466:BGH786466 AWI786466:AWL786466 AMM786466:AMP786466 ACQ786466:ACT786466 SU786466:SX786466 IY786466:JB786466 C786466:F786466 WVK720930:WVN720930 WLO720930:WLR720930 WBS720930:WBV720930 VRW720930:VRZ720930 VIA720930:VID720930 UYE720930:UYH720930 UOI720930:UOL720930 UEM720930:UEP720930 TUQ720930:TUT720930 TKU720930:TKX720930 TAY720930:TBB720930 SRC720930:SRF720930 SHG720930:SHJ720930 RXK720930:RXN720930 RNO720930:RNR720930 RDS720930:RDV720930 QTW720930:QTZ720930 QKA720930:QKD720930 QAE720930:QAH720930 PQI720930:PQL720930 PGM720930:PGP720930 OWQ720930:OWT720930 OMU720930:OMX720930 OCY720930:ODB720930 NTC720930:NTF720930 NJG720930:NJJ720930 MZK720930:MZN720930 MPO720930:MPR720930 MFS720930:MFV720930 LVW720930:LVZ720930 LMA720930:LMD720930 LCE720930:LCH720930 KSI720930:KSL720930 KIM720930:KIP720930 JYQ720930:JYT720930 JOU720930:JOX720930 JEY720930:JFB720930 IVC720930:IVF720930 ILG720930:ILJ720930 IBK720930:IBN720930 HRO720930:HRR720930 HHS720930:HHV720930 GXW720930:GXZ720930 GOA720930:GOD720930 GEE720930:GEH720930 FUI720930:FUL720930 FKM720930:FKP720930 FAQ720930:FAT720930 EQU720930:EQX720930 EGY720930:EHB720930 DXC720930:DXF720930 DNG720930:DNJ720930 DDK720930:DDN720930 CTO720930:CTR720930 CJS720930:CJV720930 BZW720930:BZZ720930 BQA720930:BQD720930 BGE720930:BGH720930 AWI720930:AWL720930 AMM720930:AMP720930 ACQ720930:ACT720930 SU720930:SX720930 IY720930:JB720930 C720930:F720930 WVK655394:WVN655394 WLO655394:WLR655394 WBS655394:WBV655394 VRW655394:VRZ655394 VIA655394:VID655394 UYE655394:UYH655394 UOI655394:UOL655394 UEM655394:UEP655394 TUQ655394:TUT655394 TKU655394:TKX655394 TAY655394:TBB655394 SRC655394:SRF655394 SHG655394:SHJ655394 RXK655394:RXN655394 RNO655394:RNR655394 RDS655394:RDV655394 QTW655394:QTZ655394 QKA655394:QKD655394 QAE655394:QAH655394 PQI655394:PQL655394 PGM655394:PGP655394 OWQ655394:OWT655394 OMU655394:OMX655394 OCY655394:ODB655394 NTC655394:NTF655394 NJG655394:NJJ655394 MZK655394:MZN655394 MPO655394:MPR655394 MFS655394:MFV655394 LVW655394:LVZ655394 LMA655394:LMD655394 LCE655394:LCH655394 KSI655394:KSL655394 KIM655394:KIP655394 JYQ655394:JYT655394 JOU655394:JOX655394 JEY655394:JFB655394 IVC655394:IVF655394 ILG655394:ILJ655394 IBK655394:IBN655394 HRO655394:HRR655394 HHS655394:HHV655394 GXW655394:GXZ655394 GOA655394:GOD655394 GEE655394:GEH655394 FUI655394:FUL655394 FKM655394:FKP655394 FAQ655394:FAT655394 EQU655394:EQX655394 EGY655394:EHB655394 DXC655394:DXF655394 DNG655394:DNJ655394 DDK655394:DDN655394 CTO655394:CTR655394 CJS655394:CJV655394 BZW655394:BZZ655394 BQA655394:BQD655394 BGE655394:BGH655394 AWI655394:AWL655394 AMM655394:AMP655394 ACQ655394:ACT655394 SU655394:SX655394 IY655394:JB655394 C655394:F655394 WVK589858:WVN589858 WLO589858:WLR589858 WBS589858:WBV589858 VRW589858:VRZ589858 VIA589858:VID589858 UYE589858:UYH589858 UOI589858:UOL589858 UEM589858:UEP589858 TUQ589858:TUT589858 TKU589858:TKX589858 TAY589858:TBB589858 SRC589858:SRF589858 SHG589858:SHJ589858 RXK589858:RXN589858 RNO589858:RNR589858 RDS589858:RDV589858 QTW589858:QTZ589858 QKA589858:QKD589858 QAE589858:QAH589858 PQI589858:PQL589858 PGM589858:PGP589858 OWQ589858:OWT589858 OMU589858:OMX589858 OCY589858:ODB589858 NTC589858:NTF589858 NJG589858:NJJ589858 MZK589858:MZN589858 MPO589858:MPR589858 MFS589858:MFV589858 LVW589858:LVZ589858 LMA589858:LMD589858 LCE589858:LCH589858 KSI589858:KSL589858 KIM589858:KIP589858 JYQ589858:JYT589858 JOU589858:JOX589858 JEY589858:JFB589858 IVC589858:IVF589858 ILG589858:ILJ589858 IBK589858:IBN589858 HRO589858:HRR589858 HHS589858:HHV589858 GXW589858:GXZ589858 GOA589858:GOD589858 GEE589858:GEH589858 FUI589858:FUL589858 FKM589858:FKP589858 FAQ589858:FAT589858 EQU589858:EQX589858 EGY589858:EHB589858 DXC589858:DXF589858 DNG589858:DNJ589858 DDK589858:DDN589858 CTO589858:CTR589858 CJS589858:CJV589858 BZW589858:BZZ589858 BQA589858:BQD589858 BGE589858:BGH589858 AWI589858:AWL589858 AMM589858:AMP589858 ACQ589858:ACT589858 SU589858:SX589858 IY589858:JB589858 C589858:F589858 WVK524322:WVN524322 WLO524322:WLR524322 WBS524322:WBV524322 VRW524322:VRZ524322 VIA524322:VID524322 UYE524322:UYH524322 UOI524322:UOL524322 UEM524322:UEP524322 TUQ524322:TUT524322 TKU524322:TKX524322 TAY524322:TBB524322 SRC524322:SRF524322 SHG524322:SHJ524322 RXK524322:RXN524322 RNO524322:RNR524322 RDS524322:RDV524322 QTW524322:QTZ524322 QKA524322:QKD524322 QAE524322:QAH524322 PQI524322:PQL524322 PGM524322:PGP524322 OWQ524322:OWT524322 OMU524322:OMX524322 OCY524322:ODB524322 NTC524322:NTF524322 NJG524322:NJJ524322 MZK524322:MZN524322 MPO524322:MPR524322 MFS524322:MFV524322 LVW524322:LVZ524322 LMA524322:LMD524322 LCE524322:LCH524322 KSI524322:KSL524322 KIM524322:KIP524322 JYQ524322:JYT524322 JOU524322:JOX524322 JEY524322:JFB524322 IVC524322:IVF524322 ILG524322:ILJ524322 IBK524322:IBN524322 HRO524322:HRR524322 HHS524322:HHV524322 GXW524322:GXZ524322 GOA524322:GOD524322 GEE524322:GEH524322 FUI524322:FUL524322 FKM524322:FKP524322 FAQ524322:FAT524322 EQU524322:EQX524322 EGY524322:EHB524322 DXC524322:DXF524322 DNG524322:DNJ524322 DDK524322:DDN524322 CTO524322:CTR524322 CJS524322:CJV524322 BZW524322:BZZ524322 BQA524322:BQD524322 BGE524322:BGH524322 AWI524322:AWL524322 AMM524322:AMP524322 ACQ524322:ACT524322 SU524322:SX524322 IY524322:JB524322 C524322:F524322 WVK458786:WVN458786 WLO458786:WLR458786 WBS458786:WBV458786 VRW458786:VRZ458786 VIA458786:VID458786 UYE458786:UYH458786 UOI458786:UOL458786 UEM458786:UEP458786 TUQ458786:TUT458786 TKU458786:TKX458786 TAY458786:TBB458786 SRC458786:SRF458786 SHG458786:SHJ458786 RXK458786:RXN458786 RNO458786:RNR458786 RDS458786:RDV458786 QTW458786:QTZ458786 QKA458786:QKD458786 QAE458786:QAH458786 PQI458786:PQL458786 PGM458786:PGP458786 OWQ458786:OWT458786 OMU458786:OMX458786 OCY458786:ODB458786 NTC458786:NTF458786 NJG458786:NJJ458786 MZK458786:MZN458786 MPO458786:MPR458786 MFS458786:MFV458786 LVW458786:LVZ458786 LMA458786:LMD458786 LCE458786:LCH458786 KSI458786:KSL458786 KIM458786:KIP458786 JYQ458786:JYT458786 JOU458786:JOX458786 JEY458786:JFB458786 IVC458786:IVF458786 ILG458786:ILJ458786 IBK458786:IBN458786 HRO458786:HRR458786 HHS458786:HHV458786 GXW458786:GXZ458786 GOA458786:GOD458786 GEE458786:GEH458786 FUI458786:FUL458786 FKM458786:FKP458786 FAQ458786:FAT458786 EQU458786:EQX458786 EGY458786:EHB458786 DXC458786:DXF458786 DNG458786:DNJ458786 DDK458786:DDN458786 CTO458786:CTR458786 CJS458786:CJV458786 BZW458786:BZZ458786 BQA458786:BQD458786 BGE458786:BGH458786 AWI458786:AWL458786 AMM458786:AMP458786 ACQ458786:ACT458786 SU458786:SX458786 IY458786:JB458786 C458786:F458786 WVK393250:WVN393250 WLO393250:WLR393250 WBS393250:WBV393250 VRW393250:VRZ393250 VIA393250:VID393250 UYE393250:UYH393250 UOI393250:UOL393250 UEM393250:UEP393250 TUQ393250:TUT393250 TKU393250:TKX393250 TAY393250:TBB393250 SRC393250:SRF393250 SHG393250:SHJ393250 RXK393250:RXN393250 RNO393250:RNR393250 RDS393250:RDV393250 QTW393250:QTZ393250 QKA393250:QKD393250 QAE393250:QAH393250 PQI393250:PQL393250 PGM393250:PGP393250 OWQ393250:OWT393250 OMU393250:OMX393250 OCY393250:ODB393250 NTC393250:NTF393250 NJG393250:NJJ393250 MZK393250:MZN393250 MPO393250:MPR393250 MFS393250:MFV393250 LVW393250:LVZ393250 LMA393250:LMD393250 LCE393250:LCH393250 KSI393250:KSL393250 KIM393250:KIP393250 JYQ393250:JYT393250 JOU393250:JOX393250 JEY393250:JFB393250 IVC393250:IVF393250 ILG393250:ILJ393250 IBK393250:IBN393250 HRO393250:HRR393250 HHS393250:HHV393250 GXW393250:GXZ393250 GOA393250:GOD393250 GEE393250:GEH393250 FUI393250:FUL393250 FKM393250:FKP393250 FAQ393250:FAT393250 EQU393250:EQX393250 EGY393250:EHB393250 DXC393250:DXF393250 DNG393250:DNJ393250 DDK393250:DDN393250 CTO393250:CTR393250 CJS393250:CJV393250 BZW393250:BZZ393250 BQA393250:BQD393250 BGE393250:BGH393250 AWI393250:AWL393250 AMM393250:AMP393250 ACQ393250:ACT393250 SU393250:SX393250 IY393250:JB393250 C393250:F393250 WVK327714:WVN327714 WLO327714:WLR327714 WBS327714:WBV327714 VRW327714:VRZ327714 VIA327714:VID327714 UYE327714:UYH327714 UOI327714:UOL327714 UEM327714:UEP327714 TUQ327714:TUT327714 TKU327714:TKX327714 TAY327714:TBB327714 SRC327714:SRF327714 SHG327714:SHJ327714 RXK327714:RXN327714 RNO327714:RNR327714 RDS327714:RDV327714 QTW327714:QTZ327714 QKA327714:QKD327714 QAE327714:QAH327714 PQI327714:PQL327714 PGM327714:PGP327714 OWQ327714:OWT327714 OMU327714:OMX327714 OCY327714:ODB327714 NTC327714:NTF327714 NJG327714:NJJ327714 MZK327714:MZN327714 MPO327714:MPR327714 MFS327714:MFV327714 LVW327714:LVZ327714 LMA327714:LMD327714 LCE327714:LCH327714 KSI327714:KSL327714 KIM327714:KIP327714 JYQ327714:JYT327714 JOU327714:JOX327714 JEY327714:JFB327714 IVC327714:IVF327714 ILG327714:ILJ327714 IBK327714:IBN327714 HRO327714:HRR327714 HHS327714:HHV327714 GXW327714:GXZ327714 GOA327714:GOD327714 GEE327714:GEH327714 FUI327714:FUL327714 FKM327714:FKP327714 FAQ327714:FAT327714 EQU327714:EQX327714 EGY327714:EHB327714 DXC327714:DXF327714 DNG327714:DNJ327714 DDK327714:DDN327714 CTO327714:CTR327714 CJS327714:CJV327714 BZW327714:BZZ327714 BQA327714:BQD327714 BGE327714:BGH327714 AWI327714:AWL327714 AMM327714:AMP327714 ACQ327714:ACT327714 SU327714:SX327714 IY327714:JB327714 C327714:F327714 WVK262178:WVN262178 WLO262178:WLR262178 WBS262178:WBV262178 VRW262178:VRZ262178 VIA262178:VID262178 UYE262178:UYH262178 UOI262178:UOL262178 UEM262178:UEP262178 TUQ262178:TUT262178 TKU262178:TKX262178 TAY262178:TBB262178 SRC262178:SRF262178 SHG262178:SHJ262178 RXK262178:RXN262178 RNO262178:RNR262178 RDS262178:RDV262178 QTW262178:QTZ262178 QKA262178:QKD262178 QAE262178:QAH262178 PQI262178:PQL262178 PGM262178:PGP262178 OWQ262178:OWT262178 OMU262178:OMX262178 OCY262178:ODB262178 NTC262178:NTF262178 NJG262178:NJJ262178 MZK262178:MZN262178 MPO262178:MPR262178 MFS262178:MFV262178 LVW262178:LVZ262178 LMA262178:LMD262178 LCE262178:LCH262178 KSI262178:KSL262178 KIM262178:KIP262178 JYQ262178:JYT262178 JOU262178:JOX262178 JEY262178:JFB262178 IVC262178:IVF262178 ILG262178:ILJ262178 IBK262178:IBN262178 HRO262178:HRR262178 HHS262178:HHV262178 GXW262178:GXZ262178 GOA262178:GOD262178 GEE262178:GEH262178 FUI262178:FUL262178 FKM262178:FKP262178 FAQ262178:FAT262178 EQU262178:EQX262178 EGY262178:EHB262178 DXC262178:DXF262178 DNG262178:DNJ262178 DDK262178:DDN262178 CTO262178:CTR262178 CJS262178:CJV262178 BZW262178:BZZ262178 BQA262178:BQD262178 BGE262178:BGH262178 AWI262178:AWL262178 AMM262178:AMP262178 ACQ262178:ACT262178 SU262178:SX262178 IY262178:JB262178 C262178:F262178 WVK196642:WVN196642 WLO196642:WLR196642 WBS196642:WBV196642 VRW196642:VRZ196642 VIA196642:VID196642 UYE196642:UYH196642 UOI196642:UOL196642 UEM196642:UEP196642 TUQ196642:TUT196642 TKU196642:TKX196642 TAY196642:TBB196642 SRC196642:SRF196642 SHG196642:SHJ196642 RXK196642:RXN196642 RNO196642:RNR196642 RDS196642:RDV196642 QTW196642:QTZ196642 QKA196642:QKD196642 QAE196642:QAH196642 PQI196642:PQL196642 PGM196642:PGP196642 OWQ196642:OWT196642 OMU196642:OMX196642 OCY196642:ODB196642 NTC196642:NTF196642 NJG196642:NJJ196642 MZK196642:MZN196642 MPO196642:MPR196642 MFS196642:MFV196642 LVW196642:LVZ196642 LMA196642:LMD196642 LCE196642:LCH196642 KSI196642:KSL196642 KIM196642:KIP196642 JYQ196642:JYT196642 JOU196642:JOX196642 JEY196642:JFB196642 IVC196642:IVF196642 ILG196642:ILJ196642 IBK196642:IBN196642 HRO196642:HRR196642 HHS196642:HHV196642 GXW196642:GXZ196642 GOA196642:GOD196642 GEE196642:GEH196642 FUI196642:FUL196642 FKM196642:FKP196642 FAQ196642:FAT196642 EQU196642:EQX196642 EGY196642:EHB196642 DXC196642:DXF196642 DNG196642:DNJ196642 DDK196642:DDN196642 CTO196642:CTR196642 CJS196642:CJV196642 BZW196642:BZZ196642 BQA196642:BQD196642 BGE196642:BGH196642 AWI196642:AWL196642 AMM196642:AMP196642 ACQ196642:ACT196642 SU196642:SX196642 IY196642:JB196642 C196642:F196642 WVK131106:WVN131106 WLO131106:WLR131106 WBS131106:WBV131106 VRW131106:VRZ131106 VIA131106:VID131106 UYE131106:UYH131106 UOI131106:UOL131106 UEM131106:UEP131106 TUQ131106:TUT131106 TKU131106:TKX131106 TAY131106:TBB131106 SRC131106:SRF131106 SHG131106:SHJ131106 RXK131106:RXN131106 RNO131106:RNR131106 RDS131106:RDV131106 QTW131106:QTZ131106 QKA131106:QKD131106 QAE131106:QAH131106 PQI131106:PQL131106 PGM131106:PGP131106 OWQ131106:OWT131106 OMU131106:OMX131106 OCY131106:ODB131106 NTC131106:NTF131106 NJG131106:NJJ131106 MZK131106:MZN131106 MPO131106:MPR131106 MFS131106:MFV131106 LVW131106:LVZ131106 LMA131106:LMD131106 LCE131106:LCH131106 KSI131106:KSL131106 KIM131106:KIP131106 JYQ131106:JYT131106 JOU131106:JOX131106 JEY131106:JFB131106 IVC131106:IVF131106 ILG131106:ILJ131106 IBK131106:IBN131106 HRO131106:HRR131106 HHS131106:HHV131106 GXW131106:GXZ131106 GOA131106:GOD131106 GEE131106:GEH131106 FUI131106:FUL131106 FKM131106:FKP131106 FAQ131106:FAT131106 EQU131106:EQX131106 EGY131106:EHB131106 DXC131106:DXF131106 DNG131106:DNJ131106 DDK131106:DDN131106 CTO131106:CTR131106 CJS131106:CJV131106 BZW131106:BZZ131106 BQA131106:BQD131106 BGE131106:BGH131106 AWI131106:AWL131106 AMM131106:AMP131106 ACQ131106:ACT131106 SU131106:SX131106 IY131106:JB131106 C131106:F131106 WVK65570:WVN65570 WLO65570:WLR65570 WBS65570:WBV65570 VRW65570:VRZ65570 VIA65570:VID65570 UYE65570:UYH65570 UOI65570:UOL65570 UEM65570:UEP65570 TUQ65570:TUT65570 TKU65570:TKX65570 TAY65570:TBB65570 SRC65570:SRF65570 SHG65570:SHJ65570 RXK65570:RXN65570 RNO65570:RNR65570 RDS65570:RDV65570 QTW65570:QTZ65570 QKA65570:QKD65570 QAE65570:QAH65570 PQI65570:PQL65570 PGM65570:PGP65570 OWQ65570:OWT65570 OMU65570:OMX65570 OCY65570:ODB65570 NTC65570:NTF65570 NJG65570:NJJ65570 MZK65570:MZN65570 MPO65570:MPR65570 MFS65570:MFV65570 LVW65570:LVZ65570 LMA65570:LMD65570 LCE65570:LCH65570 KSI65570:KSL65570 KIM65570:KIP65570 JYQ65570:JYT65570 JOU65570:JOX65570 JEY65570:JFB65570 IVC65570:IVF65570 ILG65570:ILJ65570 IBK65570:IBN65570 HRO65570:HRR65570 HHS65570:HHV65570 GXW65570:GXZ65570 GOA65570:GOD65570 GEE65570:GEH65570 FUI65570:FUL65570 FKM65570:FKP65570 FAQ65570:FAT65570 EQU65570:EQX65570 EGY65570:EHB65570 DXC65570:DXF65570 DNG65570:DNJ65570 DDK65570:DDN65570 CTO65570:CTR65570 CJS65570:CJV65570 BZW65570:BZZ65570 BQA65570:BQD65570 BGE65570:BGH65570 AWI65570:AWL65570 AMM65570:AMP65570 ACQ65570:ACT65570 SU65570:SX65570 IY65570:JB65570 C65570:F65570 WVK983072:WVN983072 WLO983072:WLR983072 WBS983072:WBV983072 VRW983072:VRZ983072 VIA983072:VID983072 UYE983072:UYH983072 UOI983072:UOL983072 UEM983072:UEP983072 TUQ983072:TUT983072 TKU983072:TKX983072 TAY983072:TBB983072 SRC983072:SRF983072 SHG983072:SHJ983072 RXK983072:RXN983072 RNO983072:RNR983072 RDS983072:RDV983072 QTW983072:QTZ983072 QKA983072:QKD983072 QAE983072:QAH983072 PQI983072:PQL983072 PGM983072:PGP983072 OWQ983072:OWT983072 OMU983072:OMX983072 OCY983072:ODB983072 NTC983072:NTF983072 NJG983072:NJJ983072 MZK983072:MZN983072 MPO983072:MPR983072 MFS983072:MFV983072 LVW983072:LVZ983072 LMA983072:LMD983072 LCE983072:LCH983072 KSI983072:KSL983072 KIM983072:KIP983072 JYQ983072:JYT983072 JOU983072:JOX983072 JEY983072:JFB983072 IVC983072:IVF983072 ILG983072:ILJ983072 IBK983072:IBN983072 HRO983072:HRR983072 HHS983072:HHV983072 GXW983072:GXZ983072 GOA983072:GOD983072 GEE983072:GEH983072 FUI983072:FUL983072 FKM983072:FKP983072 FAQ983072:FAT983072 EQU983072:EQX983072 EGY983072:EHB983072 DXC983072:DXF983072 DNG983072:DNJ983072 DDK983072:DDN983072 CTO983072:CTR983072 CJS983072:CJV983072 BZW983072:BZZ983072 BQA983072:BQD983072 BGE983072:BGH983072 AWI983072:AWL983072 AMM983072:AMP983072 ACQ983072:ACT983072 SU983072:SX983072 IY983072:JB983072 C983072:F983072 WVK917536:WVN917536 WLO917536:WLR917536 WBS917536:WBV917536 VRW917536:VRZ917536 VIA917536:VID917536 UYE917536:UYH917536 UOI917536:UOL917536 UEM917536:UEP917536 TUQ917536:TUT917536 TKU917536:TKX917536 TAY917536:TBB917536 SRC917536:SRF917536 SHG917536:SHJ917536 RXK917536:RXN917536 RNO917536:RNR917536 RDS917536:RDV917536 QTW917536:QTZ917536 QKA917536:QKD917536 QAE917536:QAH917536 PQI917536:PQL917536 PGM917536:PGP917536 OWQ917536:OWT917536 OMU917536:OMX917536 OCY917536:ODB917536 NTC917536:NTF917536 NJG917536:NJJ917536 MZK917536:MZN917536 MPO917536:MPR917536 MFS917536:MFV917536 LVW917536:LVZ917536 LMA917536:LMD917536 LCE917536:LCH917536 KSI917536:KSL917536 KIM917536:KIP917536 JYQ917536:JYT917536 JOU917536:JOX917536 JEY917536:JFB917536 IVC917536:IVF917536 ILG917536:ILJ917536 IBK917536:IBN917536 HRO917536:HRR917536 HHS917536:HHV917536 GXW917536:GXZ917536 GOA917536:GOD917536 GEE917536:GEH917536 FUI917536:FUL917536 FKM917536:FKP917536 FAQ917536:FAT917536 EQU917536:EQX917536 EGY917536:EHB917536 DXC917536:DXF917536 DNG917536:DNJ917536 DDK917536:DDN917536 CTO917536:CTR917536 CJS917536:CJV917536 BZW917536:BZZ917536 BQA917536:BQD917536 BGE917536:BGH917536 AWI917536:AWL917536 AMM917536:AMP917536 ACQ917536:ACT917536 SU917536:SX917536 IY917536:JB917536 C917536:F917536 WVK852000:WVN852000 WLO852000:WLR852000 WBS852000:WBV852000 VRW852000:VRZ852000 VIA852000:VID852000 UYE852000:UYH852000 UOI852000:UOL852000 UEM852000:UEP852000 TUQ852000:TUT852000 TKU852000:TKX852000 TAY852000:TBB852000 SRC852000:SRF852000 SHG852000:SHJ852000 RXK852000:RXN852000 RNO852000:RNR852000 RDS852000:RDV852000 QTW852000:QTZ852000 QKA852000:QKD852000 QAE852000:QAH852000 PQI852000:PQL852000 PGM852000:PGP852000 OWQ852000:OWT852000 OMU852000:OMX852000 OCY852000:ODB852000 NTC852000:NTF852000 NJG852000:NJJ852000 MZK852000:MZN852000 MPO852000:MPR852000 MFS852000:MFV852000 LVW852000:LVZ852000 LMA852000:LMD852000 LCE852000:LCH852000 KSI852000:KSL852000 KIM852000:KIP852000 JYQ852000:JYT852000 JOU852000:JOX852000 JEY852000:JFB852000 IVC852000:IVF852000 ILG852000:ILJ852000 IBK852000:IBN852000 HRO852000:HRR852000 HHS852000:HHV852000 GXW852000:GXZ852000 GOA852000:GOD852000 GEE852000:GEH852000 FUI852000:FUL852000 FKM852000:FKP852000 FAQ852000:FAT852000 EQU852000:EQX852000 EGY852000:EHB852000 DXC852000:DXF852000 DNG852000:DNJ852000 DDK852000:DDN852000 CTO852000:CTR852000 CJS852000:CJV852000 BZW852000:BZZ852000 BQA852000:BQD852000 BGE852000:BGH852000 AWI852000:AWL852000 AMM852000:AMP852000 ACQ852000:ACT852000 SU852000:SX852000 IY852000:JB852000 C852000:F852000 WVK786464:WVN786464 WLO786464:WLR786464 WBS786464:WBV786464 VRW786464:VRZ786464 VIA786464:VID786464 UYE786464:UYH786464 UOI786464:UOL786464 UEM786464:UEP786464 TUQ786464:TUT786464 TKU786464:TKX786464 TAY786464:TBB786464 SRC786464:SRF786464 SHG786464:SHJ786464 RXK786464:RXN786464 RNO786464:RNR786464 RDS786464:RDV786464 QTW786464:QTZ786464 QKA786464:QKD786464 QAE786464:QAH786464 PQI786464:PQL786464 PGM786464:PGP786464 OWQ786464:OWT786464 OMU786464:OMX786464 OCY786464:ODB786464 NTC786464:NTF786464 NJG786464:NJJ786464 MZK786464:MZN786464 MPO786464:MPR786464 MFS786464:MFV786464 LVW786464:LVZ786464 LMA786464:LMD786464 LCE786464:LCH786464 KSI786464:KSL786464 KIM786464:KIP786464 JYQ786464:JYT786464 JOU786464:JOX786464 JEY786464:JFB786464 IVC786464:IVF786464 ILG786464:ILJ786464 IBK786464:IBN786464 HRO786464:HRR786464 HHS786464:HHV786464 GXW786464:GXZ786464 GOA786464:GOD786464 GEE786464:GEH786464 FUI786464:FUL786464 FKM786464:FKP786464 FAQ786464:FAT786464 EQU786464:EQX786464 EGY786464:EHB786464 DXC786464:DXF786464 DNG786464:DNJ786464 DDK786464:DDN786464 CTO786464:CTR786464 CJS786464:CJV786464 BZW786464:BZZ786464 BQA786464:BQD786464 BGE786464:BGH786464 AWI786464:AWL786464 AMM786464:AMP786464 ACQ786464:ACT786464 SU786464:SX786464 IY786464:JB786464 C786464:F786464 WVK720928:WVN720928 WLO720928:WLR720928 WBS720928:WBV720928 VRW720928:VRZ720928 VIA720928:VID720928 UYE720928:UYH720928 UOI720928:UOL720928 UEM720928:UEP720928 TUQ720928:TUT720928 TKU720928:TKX720928 TAY720928:TBB720928 SRC720928:SRF720928 SHG720928:SHJ720928 RXK720928:RXN720928 RNO720928:RNR720928 RDS720928:RDV720928 QTW720928:QTZ720928 QKA720928:QKD720928 QAE720928:QAH720928 PQI720928:PQL720928 PGM720928:PGP720928 OWQ720928:OWT720928 OMU720928:OMX720928 OCY720928:ODB720928 NTC720928:NTF720928 NJG720928:NJJ720928 MZK720928:MZN720928 MPO720928:MPR720928 MFS720928:MFV720928 LVW720928:LVZ720928 LMA720928:LMD720928 LCE720928:LCH720928 KSI720928:KSL720928 KIM720928:KIP720928 JYQ720928:JYT720928 JOU720928:JOX720928 JEY720928:JFB720928 IVC720928:IVF720928 ILG720928:ILJ720928 IBK720928:IBN720928 HRO720928:HRR720928 HHS720928:HHV720928 GXW720928:GXZ720928 GOA720928:GOD720928 GEE720928:GEH720928 FUI720928:FUL720928 FKM720928:FKP720928 FAQ720928:FAT720928 EQU720928:EQX720928 EGY720928:EHB720928 DXC720928:DXF720928 DNG720928:DNJ720928 DDK720928:DDN720928 CTO720928:CTR720928 CJS720928:CJV720928 BZW720928:BZZ720928 BQA720928:BQD720928 BGE720928:BGH720928 AWI720928:AWL720928 AMM720928:AMP720928 ACQ720928:ACT720928 SU720928:SX720928 IY720928:JB720928 C720928:F720928 WVK655392:WVN655392 WLO655392:WLR655392 WBS655392:WBV655392 VRW655392:VRZ655392 VIA655392:VID655392 UYE655392:UYH655392 UOI655392:UOL655392 UEM655392:UEP655392 TUQ655392:TUT655392 TKU655392:TKX655392 TAY655392:TBB655392 SRC655392:SRF655392 SHG655392:SHJ655392 RXK655392:RXN655392 RNO655392:RNR655392 RDS655392:RDV655392 QTW655392:QTZ655392 QKA655392:QKD655392 QAE655392:QAH655392 PQI655392:PQL655392 PGM655392:PGP655392 OWQ655392:OWT655392 OMU655392:OMX655392 OCY655392:ODB655392 NTC655392:NTF655392 NJG655392:NJJ655392 MZK655392:MZN655392 MPO655392:MPR655392 MFS655392:MFV655392 LVW655392:LVZ655392 LMA655392:LMD655392 LCE655392:LCH655392 KSI655392:KSL655392 KIM655392:KIP655392 JYQ655392:JYT655392 JOU655392:JOX655392 JEY655392:JFB655392 IVC655392:IVF655392 ILG655392:ILJ655392 IBK655392:IBN655392 HRO655392:HRR655392 HHS655392:HHV655392 GXW655392:GXZ655392 GOA655392:GOD655392 GEE655392:GEH655392 FUI655392:FUL655392 FKM655392:FKP655392 FAQ655392:FAT655392 EQU655392:EQX655392 EGY655392:EHB655392 DXC655392:DXF655392 DNG655392:DNJ655392 DDK655392:DDN655392 CTO655392:CTR655392 CJS655392:CJV655392 BZW655392:BZZ655392 BQA655392:BQD655392 BGE655392:BGH655392 AWI655392:AWL655392 AMM655392:AMP655392 ACQ655392:ACT655392 SU655392:SX655392 IY655392:JB655392 C655392:F655392 WVK589856:WVN589856 WLO589856:WLR589856 WBS589856:WBV589856 VRW589856:VRZ589856 VIA589856:VID589856 UYE589856:UYH589856 UOI589856:UOL589856 UEM589856:UEP589856 TUQ589856:TUT589856 TKU589856:TKX589856 TAY589856:TBB589856 SRC589856:SRF589856 SHG589856:SHJ589856 RXK589856:RXN589856 RNO589856:RNR589856 RDS589856:RDV589856 QTW589856:QTZ589856 QKA589856:QKD589856 QAE589856:QAH589856 PQI589856:PQL589856 PGM589856:PGP589856 OWQ589856:OWT589856 OMU589856:OMX589856 OCY589856:ODB589856 NTC589856:NTF589856 NJG589856:NJJ589856 MZK589856:MZN589856 MPO589856:MPR589856 MFS589856:MFV589856 LVW589856:LVZ589856 LMA589856:LMD589856 LCE589856:LCH589856 KSI589856:KSL589856 KIM589856:KIP589856 JYQ589856:JYT589856 JOU589856:JOX589856 JEY589856:JFB589856 IVC589856:IVF589856 ILG589856:ILJ589856 IBK589856:IBN589856 HRO589856:HRR589856 HHS589856:HHV589856 GXW589856:GXZ589856 GOA589856:GOD589856 GEE589856:GEH589856 FUI589856:FUL589856 FKM589856:FKP589856 FAQ589856:FAT589856 EQU589856:EQX589856 EGY589856:EHB589856 DXC589856:DXF589856 DNG589856:DNJ589856 DDK589856:DDN589856 CTO589856:CTR589856 CJS589856:CJV589856 BZW589856:BZZ589856 BQA589856:BQD589856 BGE589856:BGH589856 AWI589856:AWL589856 AMM589856:AMP589856 ACQ589856:ACT589856 SU589856:SX589856 IY589856:JB589856 C589856:F589856 WVK524320:WVN524320 WLO524320:WLR524320 WBS524320:WBV524320 VRW524320:VRZ524320 VIA524320:VID524320 UYE524320:UYH524320 UOI524320:UOL524320 UEM524320:UEP524320 TUQ524320:TUT524320 TKU524320:TKX524320 TAY524320:TBB524320 SRC524320:SRF524320 SHG524320:SHJ524320 RXK524320:RXN524320 RNO524320:RNR524320 RDS524320:RDV524320 QTW524320:QTZ524320 QKA524320:QKD524320 QAE524320:QAH524320 PQI524320:PQL524320 PGM524320:PGP524320 OWQ524320:OWT524320 OMU524320:OMX524320 OCY524320:ODB524320 NTC524320:NTF524320 NJG524320:NJJ524320 MZK524320:MZN524320 MPO524320:MPR524320 MFS524320:MFV524320 LVW524320:LVZ524320 LMA524320:LMD524320 LCE524320:LCH524320 KSI524320:KSL524320 KIM524320:KIP524320 JYQ524320:JYT524320 JOU524320:JOX524320 JEY524320:JFB524320 IVC524320:IVF524320 ILG524320:ILJ524320 IBK524320:IBN524320 HRO524320:HRR524320 HHS524320:HHV524320 GXW524320:GXZ524320 GOA524320:GOD524320 GEE524320:GEH524320 FUI524320:FUL524320 FKM524320:FKP524320 FAQ524320:FAT524320 EQU524320:EQX524320 EGY524320:EHB524320 DXC524320:DXF524320 DNG524320:DNJ524320 DDK524320:DDN524320 CTO524320:CTR524320 CJS524320:CJV524320 BZW524320:BZZ524320 BQA524320:BQD524320 BGE524320:BGH524320 AWI524320:AWL524320 AMM524320:AMP524320 ACQ524320:ACT524320 SU524320:SX524320 IY524320:JB524320 C524320:F524320 WVK458784:WVN458784 WLO458784:WLR458784 WBS458784:WBV458784 VRW458784:VRZ458784 VIA458784:VID458784 UYE458784:UYH458784 UOI458784:UOL458784 UEM458784:UEP458784 TUQ458784:TUT458784 TKU458784:TKX458784 TAY458784:TBB458784 SRC458784:SRF458784 SHG458784:SHJ458784 RXK458784:RXN458784 RNO458784:RNR458784 RDS458784:RDV458784 QTW458784:QTZ458784 QKA458784:QKD458784 QAE458784:QAH458784 PQI458784:PQL458784 PGM458784:PGP458784 OWQ458784:OWT458784 OMU458784:OMX458784 OCY458784:ODB458784 NTC458784:NTF458784 NJG458784:NJJ458784 MZK458784:MZN458784 MPO458784:MPR458784 MFS458784:MFV458784 LVW458784:LVZ458784 LMA458784:LMD458784 LCE458784:LCH458784 KSI458784:KSL458784 KIM458784:KIP458784 JYQ458784:JYT458784 JOU458784:JOX458784 JEY458784:JFB458784 IVC458784:IVF458784 ILG458784:ILJ458784 IBK458784:IBN458784 HRO458784:HRR458784 HHS458784:HHV458784 GXW458784:GXZ458784 GOA458784:GOD458784 GEE458784:GEH458784 FUI458784:FUL458784 FKM458784:FKP458784 FAQ458784:FAT458784 EQU458784:EQX458784 EGY458784:EHB458784 DXC458784:DXF458784 DNG458784:DNJ458784 DDK458784:DDN458784 CTO458784:CTR458784 CJS458784:CJV458784 BZW458784:BZZ458784 BQA458784:BQD458784 BGE458784:BGH458784 AWI458784:AWL458784 AMM458784:AMP458784 ACQ458784:ACT458784 SU458784:SX458784 IY458784:JB458784 C458784:F458784 WVK393248:WVN393248 WLO393248:WLR393248 WBS393248:WBV393248 VRW393248:VRZ393248 VIA393248:VID393248 UYE393248:UYH393248 UOI393248:UOL393248 UEM393248:UEP393248 TUQ393248:TUT393248 TKU393248:TKX393248 TAY393248:TBB393248 SRC393248:SRF393248 SHG393248:SHJ393248 RXK393248:RXN393248 RNO393248:RNR393248 RDS393248:RDV393248 QTW393248:QTZ393248 QKA393248:QKD393248 QAE393248:QAH393248 PQI393248:PQL393248 PGM393248:PGP393248 OWQ393248:OWT393248 OMU393248:OMX393248 OCY393248:ODB393248 NTC393248:NTF393248 NJG393248:NJJ393248 MZK393248:MZN393248 MPO393248:MPR393248 MFS393248:MFV393248 LVW393248:LVZ393248 LMA393248:LMD393248 LCE393248:LCH393248 KSI393248:KSL393248 KIM393248:KIP393248 JYQ393248:JYT393248 JOU393248:JOX393248 JEY393248:JFB393248 IVC393248:IVF393248 ILG393248:ILJ393248 IBK393248:IBN393248 HRO393248:HRR393248 HHS393248:HHV393248 GXW393248:GXZ393248 GOA393248:GOD393248 GEE393248:GEH393248 FUI393248:FUL393248 FKM393248:FKP393248 FAQ393248:FAT393248 EQU393248:EQX393248 EGY393248:EHB393248 DXC393248:DXF393248 DNG393248:DNJ393248 DDK393248:DDN393248 CTO393248:CTR393248 CJS393248:CJV393248 BZW393248:BZZ393248 BQA393248:BQD393248 BGE393248:BGH393248 AWI393248:AWL393248 AMM393248:AMP393248 ACQ393248:ACT393248 SU393248:SX393248 IY393248:JB393248 C393248:F393248 WVK327712:WVN327712 WLO327712:WLR327712 WBS327712:WBV327712 VRW327712:VRZ327712 VIA327712:VID327712 UYE327712:UYH327712 UOI327712:UOL327712 UEM327712:UEP327712 TUQ327712:TUT327712 TKU327712:TKX327712 TAY327712:TBB327712 SRC327712:SRF327712 SHG327712:SHJ327712 RXK327712:RXN327712 RNO327712:RNR327712 RDS327712:RDV327712 QTW327712:QTZ327712 QKA327712:QKD327712 QAE327712:QAH327712 PQI327712:PQL327712 PGM327712:PGP327712 OWQ327712:OWT327712 OMU327712:OMX327712 OCY327712:ODB327712 NTC327712:NTF327712 NJG327712:NJJ327712 MZK327712:MZN327712 MPO327712:MPR327712 MFS327712:MFV327712 LVW327712:LVZ327712 LMA327712:LMD327712 LCE327712:LCH327712 KSI327712:KSL327712 KIM327712:KIP327712 JYQ327712:JYT327712 JOU327712:JOX327712 JEY327712:JFB327712 IVC327712:IVF327712 ILG327712:ILJ327712 IBK327712:IBN327712 HRO327712:HRR327712 HHS327712:HHV327712 GXW327712:GXZ327712 GOA327712:GOD327712 GEE327712:GEH327712 FUI327712:FUL327712 FKM327712:FKP327712 FAQ327712:FAT327712 EQU327712:EQX327712 EGY327712:EHB327712 DXC327712:DXF327712 DNG327712:DNJ327712 DDK327712:DDN327712 CTO327712:CTR327712 CJS327712:CJV327712 BZW327712:BZZ327712 BQA327712:BQD327712 BGE327712:BGH327712 AWI327712:AWL327712 AMM327712:AMP327712 ACQ327712:ACT327712 SU327712:SX327712 IY327712:JB327712 C327712:F327712 WVK262176:WVN262176 WLO262176:WLR262176 WBS262176:WBV262176 VRW262176:VRZ262176 VIA262176:VID262176 UYE262176:UYH262176 UOI262176:UOL262176 UEM262176:UEP262176 TUQ262176:TUT262176 TKU262176:TKX262176 TAY262176:TBB262176 SRC262176:SRF262176 SHG262176:SHJ262176 RXK262176:RXN262176 RNO262176:RNR262176 RDS262176:RDV262176 QTW262176:QTZ262176 QKA262176:QKD262176 QAE262176:QAH262176 PQI262176:PQL262176 PGM262176:PGP262176 OWQ262176:OWT262176 OMU262176:OMX262176 OCY262176:ODB262176 NTC262176:NTF262176 NJG262176:NJJ262176 MZK262176:MZN262176 MPO262176:MPR262176 MFS262176:MFV262176 LVW262176:LVZ262176 LMA262176:LMD262176 LCE262176:LCH262176 KSI262176:KSL262176 KIM262176:KIP262176 JYQ262176:JYT262176 JOU262176:JOX262176 JEY262176:JFB262176 IVC262176:IVF262176 ILG262176:ILJ262176 IBK262176:IBN262176 HRO262176:HRR262176 HHS262176:HHV262176 GXW262176:GXZ262176 GOA262176:GOD262176 GEE262176:GEH262176 FUI262176:FUL262176 FKM262176:FKP262176 FAQ262176:FAT262176 EQU262176:EQX262176 EGY262176:EHB262176 DXC262176:DXF262176 DNG262176:DNJ262176 DDK262176:DDN262176 CTO262176:CTR262176 CJS262176:CJV262176 BZW262176:BZZ262176 BQA262176:BQD262176 BGE262176:BGH262176 AWI262176:AWL262176 AMM262176:AMP262176 ACQ262176:ACT262176 SU262176:SX262176 IY262176:JB262176 C262176:F262176 WVK196640:WVN196640 WLO196640:WLR196640 WBS196640:WBV196640 VRW196640:VRZ196640 VIA196640:VID196640 UYE196640:UYH196640 UOI196640:UOL196640 UEM196640:UEP196640 TUQ196640:TUT196640 TKU196640:TKX196640 TAY196640:TBB196640 SRC196640:SRF196640 SHG196640:SHJ196640 RXK196640:RXN196640 RNO196640:RNR196640 RDS196640:RDV196640 QTW196640:QTZ196640 QKA196640:QKD196640 QAE196640:QAH196640 PQI196640:PQL196640 PGM196640:PGP196640 OWQ196640:OWT196640 OMU196640:OMX196640 OCY196640:ODB196640 NTC196640:NTF196640 NJG196640:NJJ196640 MZK196640:MZN196640 MPO196640:MPR196640 MFS196640:MFV196640 LVW196640:LVZ196640 LMA196640:LMD196640 LCE196640:LCH196640 KSI196640:KSL196640 KIM196640:KIP196640 JYQ196640:JYT196640 JOU196640:JOX196640 JEY196640:JFB196640 IVC196640:IVF196640 ILG196640:ILJ196640 IBK196640:IBN196640 HRO196640:HRR196640 HHS196640:HHV196640 GXW196640:GXZ196640 GOA196640:GOD196640 GEE196640:GEH196640 FUI196640:FUL196640 FKM196640:FKP196640 FAQ196640:FAT196640 EQU196640:EQX196640 EGY196640:EHB196640 DXC196640:DXF196640 DNG196640:DNJ196640 DDK196640:DDN196640 CTO196640:CTR196640 CJS196640:CJV196640 BZW196640:BZZ196640 BQA196640:BQD196640 BGE196640:BGH196640 AWI196640:AWL196640 AMM196640:AMP196640 ACQ196640:ACT196640 SU196640:SX196640 IY196640:JB196640 C196640:F196640 WVK131104:WVN131104 WLO131104:WLR131104 WBS131104:WBV131104 VRW131104:VRZ131104 VIA131104:VID131104 UYE131104:UYH131104 UOI131104:UOL131104 UEM131104:UEP131104 TUQ131104:TUT131104 TKU131104:TKX131104 TAY131104:TBB131104 SRC131104:SRF131104 SHG131104:SHJ131104 RXK131104:RXN131104 RNO131104:RNR131104 RDS131104:RDV131104 QTW131104:QTZ131104 QKA131104:QKD131104 QAE131104:QAH131104 PQI131104:PQL131104 PGM131104:PGP131104 OWQ131104:OWT131104 OMU131104:OMX131104 OCY131104:ODB131104 NTC131104:NTF131104 NJG131104:NJJ131104 MZK131104:MZN131104 MPO131104:MPR131104 MFS131104:MFV131104 LVW131104:LVZ131104 LMA131104:LMD131104 LCE131104:LCH131104 KSI131104:KSL131104 KIM131104:KIP131104 JYQ131104:JYT131104 JOU131104:JOX131104 JEY131104:JFB131104 IVC131104:IVF131104 ILG131104:ILJ131104 IBK131104:IBN131104 HRO131104:HRR131104 HHS131104:HHV131104 GXW131104:GXZ131104 GOA131104:GOD131104 GEE131104:GEH131104 FUI131104:FUL131104 FKM131104:FKP131104 FAQ131104:FAT131104 EQU131104:EQX131104 EGY131104:EHB131104 DXC131104:DXF131104 DNG131104:DNJ131104 DDK131104:DDN131104 CTO131104:CTR131104 CJS131104:CJV131104 BZW131104:BZZ131104 BQA131104:BQD131104 BGE131104:BGH131104 AWI131104:AWL131104 AMM131104:AMP131104 ACQ131104:ACT131104 SU131104:SX131104 IY131104:JB131104 C131104:F131104 WVK65568:WVN65568 WLO65568:WLR65568 WBS65568:WBV65568 VRW65568:VRZ65568 VIA65568:VID65568 UYE65568:UYH65568 UOI65568:UOL65568 UEM65568:UEP65568 TUQ65568:TUT65568 TKU65568:TKX65568 TAY65568:TBB65568 SRC65568:SRF65568 SHG65568:SHJ65568 RXK65568:RXN65568 RNO65568:RNR65568 RDS65568:RDV65568 QTW65568:QTZ65568 QKA65568:QKD65568 QAE65568:QAH65568 PQI65568:PQL65568 PGM65568:PGP65568 OWQ65568:OWT65568 OMU65568:OMX65568 OCY65568:ODB65568 NTC65568:NTF65568 NJG65568:NJJ65568 MZK65568:MZN65568 MPO65568:MPR65568 MFS65568:MFV65568 LVW65568:LVZ65568 LMA65568:LMD65568 LCE65568:LCH65568 KSI65568:KSL65568 KIM65568:KIP65568 JYQ65568:JYT65568 JOU65568:JOX65568 JEY65568:JFB65568 IVC65568:IVF65568 ILG65568:ILJ65568 IBK65568:IBN65568 HRO65568:HRR65568 HHS65568:HHV65568 GXW65568:GXZ65568 GOA65568:GOD65568 GEE65568:GEH65568 FUI65568:FUL65568 FKM65568:FKP65568 FAQ65568:FAT65568 EQU65568:EQX65568 EGY65568:EHB65568 DXC65568:DXF65568 DNG65568:DNJ65568 DDK65568:DDN65568 CTO65568:CTR65568 CJS65568:CJV65568 BZW65568:BZZ65568 BQA65568:BQD65568 BGE65568:BGH65568 AWI65568:AWL65568 AMM65568:AMP65568 ACQ65568:ACT65568 SU65568:SX65568 IY65568:JB65568 C65568:F65568 WVK982997:WVN982997 WLO982997:WLR982997 WBS982997:WBV982997 VRW982997:VRZ982997 VIA982997:VID982997 UYE982997:UYH982997 UOI982997:UOL982997 UEM982997:UEP982997 TUQ982997:TUT982997 TKU982997:TKX982997 TAY982997:TBB982997 SRC982997:SRF982997 SHG982997:SHJ982997 RXK982997:RXN982997 RNO982997:RNR982997 RDS982997:RDV982997 QTW982997:QTZ982997 QKA982997:QKD982997 QAE982997:QAH982997 PQI982997:PQL982997 PGM982997:PGP982997 OWQ982997:OWT982997 OMU982997:OMX982997 OCY982997:ODB982997 NTC982997:NTF982997 NJG982997:NJJ982997 MZK982997:MZN982997 MPO982997:MPR982997 MFS982997:MFV982997 LVW982997:LVZ982997 LMA982997:LMD982997 LCE982997:LCH982997 KSI982997:KSL982997 KIM982997:KIP982997 JYQ982997:JYT982997 JOU982997:JOX982997 JEY982997:JFB982997 IVC982997:IVF982997 ILG982997:ILJ982997 IBK982997:IBN982997 HRO982997:HRR982997 HHS982997:HHV982997 GXW982997:GXZ982997 GOA982997:GOD982997 GEE982997:GEH982997 FUI982997:FUL982997 FKM982997:FKP982997 FAQ982997:FAT982997 EQU982997:EQX982997 EGY982997:EHB982997 DXC982997:DXF982997 DNG982997:DNJ982997 DDK982997:DDN982997 CTO982997:CTR982997 CJS982997:CJV982997 BZW982997:BZZ982997 BQA982997:BQD982997 BGE982997:BGH982997 AWI982997:AWL982997 AMM982997:AMP982997 ACQ982997:ACT982997 SU982997:SX982997 IY982997:JB982997 C982997:F982997 WVK917461:WVN917461 WLO917461:WLR917461 WBS917461:WBV917461 VRW917461:VRZ917461 VIA917461:VID917461 UYE917461:UYH917461 UOI917461:UOL917461 UEM917461:UEP917461 TUQ917461:TUT917461 TKU917461:TKX917461 TAY917461:TBB917461 SRC917461:SRF917461 SHG917461:SHJ917461 RXK917461:RXN917461 RNO917461:RNR917461 RDS917461:RDV917461 QTW917461:QTZ917461 QKA917461:QKD917461 QAE917461:QAH917461 PQI917461:PQL917461 PGM917461:PGP917461 OWQ917461:OWT917461 OMU917461:OMX917461 OCY917461:ODB917461 NTC917461:NTF917461 NJG917461:NJJ917461 MZK917461:MZN917461 MPO917461:MPR917461 MFS917461:MFV917461 LVW917461:LVZ917461 LMA917461:LMD917461 LCE917461:LCH917461 KSI917461:KSL917461 KIM917461:KIP917461 JYQ917461:JYT917461 JOU917461:JOX917461 JEY917461:JFB917461 IVC917461:IVF917461 ILG917461:ILJ917461 IBK917461:IBN917461 HRO917461:HRR917461 HHS917461:HHV917461 GXW917461:GXZ917461 GOA917461:GOD917461 GEE917461:GEH917461 FUI917461:FUL917461 FKM917461:FKP917461 FAQ917461:FAT917461 EQU917461:EQX917461 EGY917461:EHB917461 DXC917461:DXF917461 DNG917461:DNJ917461 DDK917461:DDN917461 CTO917461:CTR917461 CJS917461:CJV917461 BZW917461:BZZ917461 BQA917461:BQD917461 BGE917461:BGH917461 AWI917461:AWL917461 AMM917461:AMP917461 ACQ917461:ACT917461 SU917461:SX917461 IY917461:JB917461 C917461:F917461 WVK851925:WVN851925 WLO851925:WLR851925 WBS851925:WBV851925 VRW851925:VRZ851925 VIA851925:VID851925 UYE851925:UYH851925 UOI851925:UOL851925 UEM851925:UEP851925 TUQ851925:TUT851925 TKU851925:TKX851925 TAY851925:TBB851925 SRC851925:SRF851925 SHG851925:SHJ851925 RXK851925:RXN851925 RNO851925:RNR851925 RDS851925:RDV851925 QTW851925:QTZ851925 QKA851925:QKD851925 QAE851925:QAH851925 PQI851925:PQL851925 PGM851925:PGP851925 OWQ851925:OWT851925 OMU851925:OMX851925 OCY851925:ODB851925 NTC851925:NTF851925 NJG851925:NJJ851925 MZK851925:MZN851925 MPO851925:MPR851925 MFS851925:MFV851925 LVW851925:LVZ851925 LMA851925:LMD851925 LCE851925:LCH851925 KSI851925:KSL851925 KIM851925:KIP851925 JYQ851925:JYT851925 JOU851925:JOX851925 JEY851925:JFB851925 IVC851925:IVF851925 ILG851925:ILJ851925 IBK851925:IBN851925 HRO851925:HRR851925 HHS851925:HHV851925 GXW851925:GXZ851925 GOA851925:GOD851925 GEE851925:GEH851925 FUI851925:FUL851925 FKM851925:FKP851925 FAQ851925:FAT851925 EQU851925:EQX851925 EGY851925:EHB851925 DXC851925:DXF851925 DNG851925:DNJ851925 DDK851925:DDN851925 CTO851925:CTR851925 CJS851925:CJV851925 BZW851925:BZZ851925 BQA851925:BQD851925 BGE851925:BGH851925 AWI851925:AWL851925 AMM851925:AMP851925 ACQ851925:ACT851925 SU851925:SX851925 IY851925:JB851925 C851925:F851925 WVK786389:WVN786389 WLO786389:WLR786389 WBS786389:WBV786389 VRW786389:VRZ786389 VIA786389:VID786389 UYE786389:UYH786389 UOI786389:UOL786389 UEM786389:UEP786389 TUQ786389:TUT786389 TKU786389:TKX786389 TAY786389:TBB786389 SRC786389:SRF786389 SHG786389:SHJ786389 RXK786389:RXN786389 RNO786389:RNR786389 RDS786389:RDV786389 QTW786389:QTZ786389 QKA786389:QKD786389 QAE786389:QAH786389 PQI786389:PQL786389 PGM786389:PGP786389 OWQ786389:OWT786389 OMU786389:OMX786389 OCY786389:ODB786389 NTC786389:NTF786389 NJG786389:NJJ786389 MZK786389:MZN786389 MPO786389:MPR786389 MFS786389:MFV786389 LVW786389:LVZ786389 LMA786389:LMD786389 LCE786389:LCH786389 KSI786389:KSL786389 KIM786389:KIP786389 JYQ786389:JYT786389 JOU786389:JOX786389 JEY786389:JFB786389 IVC786389:IVF786389 ILG786389:ILJ786389 IBK786389:IBN786389 HRO786389:HRR786389 HHS786389:HHV786389 GXW786389:GXZ786389 GOA786389:GOD786389 GEE786389:GEH786389 FUI786389:FUL786389 FKM786389:FKP786389 FAQ786389:FAT786389 EQU786389:EQX786389 EGY786389:EHB786389 DXC786389:DXF786389 DNG786389:DNJ786389 DDK786389:DDN786389 CTO786389:CTR786389 CJS786389:CJV786389 BZW786389:BZZ786389 BQA786389:BQD786389 BGE786389:BGH786389 AWI786389:AWL786389 AMM786389:AMP786389 ACQ786389:ACT786389 SU786389:SX786389 IY786389:JB786389 C786389:F786389 WVK720853:WVN720853 WLO720853:WLR720853 WBS720853:WBV720853 VRW720853:VRZ720853 VIA720853:VID720853 UYE720853:UYH720853 UOI720853:UOL720853 UEM720853:UEP720853 TUQ720853:TUT720853 TKU720853:TKX720853 TAY720853:TBB720853 SRC720853:SRF720853 SHG720853:SHJ720853 RXK720853:RXN720853 RNO720853:RNR720853 RDS720853:RDV720853 QTW720853:QTZ720853 QKA720853:QKD720853 QAE720853:QAH720853 PQI720853:PQL720853 PGM720853:PGP720853 OWQ720853:OWT720853 OMU720853:OMX720853 OCY720853:ODB720853 NTC720853:NTF720853 NJG720853:NJJ720853 MZK720853:MZN720853 MPO720853:MPR720853 MFS720853:MFV720853 LVW720853:LVZ720853 LMA720853:LMD720853 LCE720853:LCH720853 KSI720853:KSL720853 KIM720853:KIP720853 JYQ720853:JYT720853 JOU720853:JOX720853 JEY720853:JFB720853 IVC720853:IVF720853 ILG720853:ILJ720853 IBK720853:IBN720853 HRO720853:HRR720853 HHS720853:HHV720853 GXW720853:GXZ720853 GOA720853:GOD720853 GEE720853:GEH720853 FUI720853:FUL720853 FKM720853:FKP720853 FAQ720853:FAT720853 EQU720853:EQX720853 EGY720853:EHB720853 DXC720853:DXF720853 DNG720853:DNJ720853 DDK720853:DDN720853 CTO720853:CTR720853 CJS720853:CJV720853 BZW720853:BZZ720853 BQA720853:BQD720853 BGE720853:BGH720853 AWI720853:AWL720853 AMM720853:AMP720853 ACQ720853:ACT720853 SU720853:SX720853 IY720853:JB720853 C720853:F720853 WVK655317:WVN655317 WLO655317:WLR655317 WBS655317:WBV655317 VRW655317:VRZ655317 VIA655317:VID655317 UYE655317:UYH655317 UOI655317:UOL655317 UEM655317:UEP655317 TUQ655317:TUT655317 TKU655317:TKX655317 TAY655317:TBB655317 SRC655317:SRF655317 SHG655317:SHJ655317 RXK655317:RXN655317 RNO655317:RNR655317 RDS655317:RDV655317 QTW655317:QTZ655317 QKA655317:QKD655317 QAE655317:QAH655317 PQI655317:PQL655317 PGM655317:PGP655317 OWQ655317:OWT655317 OMU655317:OMX655317 OCY655317:ODB655317 NTC655317:NTF655317 NJG655317:NJJ655317 MZK655317:MZN655317 MPO655317:MPR655317 MFS655317:MFV655317 LVW655317:LVZ655317 LMA655317:LMD655317 LCE655317:LCH655317 KSI655317:KSL655317 KIM655317:KIP655317 JYQ655317:JYT655317 JOU655317:JOX655317 JEY655317:JFB655317 IVC655317:IVF655317 ILG655317:ILJ655317 IBK655317:IBN655317 HRO655317:HRR655317 HHS655317:HHV655317 GXW655317:GXZ655317 GOA655317:GOD655317 GEE655317:GEH655317 FUI655317:FUL655317 FKM655317:FKP655317 FAQ655317:FAT655317 EQU655317:EQX655317 EGY655317:EHB655317 DXC655317:DXF655317 DNG655317:DNJ655317 DDK655317:DDN655317 CTO655317:CTR655317 CJS655317:CJV655317 BZW655317:BZZ655317 BQA655317:BQD655317 BGE655317:BGH655317 AWI655317:AWL655317 AMM655317:AMP655317 ACQ655317:ACT655317 SU655317:SX655317 IY655317:JB655317 C655317:F655317 WVK589781:WVN589781 WLO589781:WLR589781 WBS589781:WBV589781 VRW589781:VRZ589781 VIA589781:VID589781 UYE589781:UYH589781 UOI589781:UOL589781 UEM589781:UEP589781 TUQ589781:TUT589781 TKU589781:TKX589781 TAY589781:TBB589781 SRC589781:SRF589781 SHG589781:SHJ589781 RXK589781:RXN589781 RNO589781:RNR589781 RDS589781:RDV589781 QTW589781:QTZ589781 QKA589781:QKD589781 QAE589781:QAH589781 PQI589781:PQL589781 PGM589781:PGP589781 OWQ589781:OWT589781 OMU589781:OMX589781 OCY589781:ODB589781 NTC589781:NTF589781 NJG589781:NJJ589781 MZK589781:MZN589781 MPO589781:MPR589781 MFS589781:MFV589781 LVW589781:LVZ589781 LMA589781:LMD589781 LCE589781:LCH589781 KSI589781:KSL589781 KIM589781:KIP589781 JYQ589781:JYT589781 JOU589781:JOX589781 JEY589781:JFB589781 IVC589781:IVF589781 ILG589781:ILJ589781 IBK589781:IBN589781 HRO589781:HRR589781 HHS589781:HHV589781 GXW589781:GXZ589781 GOA589781:GOD589781 GEE589781:GEH589781 FUI589781:FUL589781 FKM589781:FKP589781 FAQ589781:FAT589781 EQU589781:EQX589781 EGY589781:EHB589781 DXC589781:DXF589781 DNG589781:DNJ589781 DDK589781:DDN589781 CTO589781:CTR589781 CJS589781:CJV589781 BZW589781:BZZ589781 BQA589781:BQD589781 BGE589781:BGH589781 AWI589781:AWL589781 AMM589781:AMP589781 ACQ589781:ACT589781 SU589781:SX589781 IY589781:JB589781 C589781:F589781 WVK524245:WVN524245 WLO524245:WLR524245 WBS524245:WBV524245 VRW524245:VRZ524245 VIA524245:VID524245 UYE524245:UYH524245 UOI524245:UOL524245 UEM524245:UEP524245 TUQ524245:TUT524245 TKU524245:TKX524245 TAY524245:TBB524245 SRC524245:SRF524245 SHG524245:SHJ524245 RXK524245:RXN524245 RNO524245:RNR524245 RDS524245:RDV524245 QTW524245:QTZ524245 QKA524245:QKD524245 QAE524245:QAH524245 PQI524245:PQL524245 PGM524245:PGP524245 OWQ524245:OWT524245 OMU524245:OMX524245 OCY524245:ODB524245 NTC524245:NTF524245 NJG524245:NJJ524245 MZK524245:MZN524245 MPO524245:MPR524245 MFS524245:MFV524245 LVW524245:LVZ524245 LMA524245:LMD524245 LCE524245:LCH524245 KSI524245:KSL524245 KIM524245:KIP524245 JYQ524245:JYT524245 JOU524245:JOX524245 JEY524245:JFB524245 IVC524245:IVF524245 ILG524245:ILJ524245 IBK524245:IBN524245 HRO524245:HRR524245 HHS524245:HHV524245 GXW524245:GXZ524245 GOA524245:GOD524245 GEE524245:GEH524245 FUI524245:FUL524245 FKM524245:FKP524245 FAQ524245:FAT524245 EQU524245:EQX524245 EGY524245:EHB524245 DXC524245:DXF524245 DNG524245:DNJ524245 DDK524245:DDN524245 CTO524245:CTR524245 CJS524245:CJV524245 BZW524245:BZZ524245 BQA524245:BQD524245 BGE524245:BGH524245 AWI524245:AWL524245 AMM524245:AMP524245 ACQ524245:ACT524245 SU524245:SX524245 IY524245:JB524245 C524245:F524245 WVK458709:WVN458709 WLO458709:WLR458709 WBS458709:WBV458709 VRW458709:VRZ458709 VIA458709:VID458709 UYE458709:UYH458709 UOI458709:UOL458709 UEM458709:UEP458709 TUQ458709:TUT458709 TKU458709:TKX458709 TAY458709:TBB458709 SRC458709:SRF458709 SHG458709:SHJ458709 RXK458709:RXN458709 RNO458709:RNR458709 RDS458709:RDV458709 QTW458709:QTZ458709 QKA458709:QKD458709 QAE458709:QAH458709 PQI458709:PQL458709 PGM458709:PGP458709 OWQ458709:OWT458709 OMU458709:OMX458709 OCY458709:ODB458709 NTC458709:NTF458709 NJG458709:NJJ458709 MZK458709:MZN458709 MPO458709:MPR458709 MFS458709:MFV458709 LVW458709:LVZ458709 LMA458709:LMD458709 LCE458709:LCH458709 KSI458709:KSL458709 KIM458709:KIP458709 JYQ458709:JYT458709 JOU458709:JOX458709 JEY458709:JFB458709 IVC458709:IVF458709 ILG458709:ILJ458709 IBK458709:IBN458709 HRO458709:HRR458709 HHS458709:HHV458709 GXW458709:GXZ458709 GOA458709:GOD458709 GEE458709:GEH458709 FUI458709:FUL458709 FKM458709:FKP458709 FAQ458709:FAT458709 EQU458709:EQX458709 EGY458709:EHB458709 DXC458709:DXF458709 DNG458709:DNJ458709 DDK458709:DDN458709 CTO458709:CTR458709 CJS458709:CJV458709 BZW458709:BZZ458709 BQA458709:BQD458709 BGE458709:BGH458709 AWI458709:AWL458709 AMM458709:AMP458709 ACQ458709:ACT458709 SU458709:SX458709 IY458709:JB458709 C458709:F458709 WVK393173:WVN393173 WLO393173:WLR393173 WBS393173:WBV393173 VRW393173:VRZ393173 VIA393173:VID393173 UYE393173:UYH393173 UOI393173:UOL393173 UEM393173:UEP393173 TUQ393173:TUT393173 TKU393173:TKX393173 TAY393173:TBB393173 SRC393173:SRF393173 SHG393173:SHJ393173 RXK393173:RXN393173 RNO393173:RNR393173 RDS393173:RDV393173 QTW393173:QTZ393173 QKA393173:QKD393173 QAE393173:QAH393173 PQI393173:PQL393173 PGM393173:PGP393173 OWQ393173:OWT393173 OMU393173:OMX393173 OCY393173:ODB393173 NTC393173:NTF393173 NJG393173:NJJ393173 MZK393173:MZN393173 MPO393173:MPR393173 MFS393173:MFV393173 LVW393173:LVZ393173 LMA393173:LMD393173 LCE393173:LCH393173 KSI393173:KSL393173 KIM393173:KIP393173 JYQ393173:JYT393173 JOU393173:JOX393173 JEY393173:JFB393173 IVC393173:IVF393173 ILG393173:ILJ393173 IBK393173:IBN393173 HRO393173:HRR393173 HHS393173:HHV393173 GXW393173:GXZ393173 GOA393173:GOD393173 GEE393173:GEH393173 FUI393173:FUL393173 FKM393173:FKP393173 FAQ393173:FAT393173 EQU393173:EQX393173 EGY393173:EHB393173 DXC393173:DXF393173 DNG393173:DNJ393173 DDK393173:DDN393173 CTO393173:CTR393173 CJS393173:CJV393173 BZW393173:BZZ393173 BQA393173:BQD393173 BGE393173:BGH393173 AWI393173:AWL393173 AMM393173:AMP393173 ACQ393173:ACT393173 SU393173:SX393173 IY393173:JB393173 C393173:F393173 WVK327637:WVN327637 WLO327637:WLR327637 WBS327637:WBV327637 VRW327637:VRZ327637 VIA327637:VID327637 UYE327637:UYH327637 UOI327637:UOL327637 UEM327637:UEP327637 TUQ327637:TUT327637 TKU327637:TKX327637 TAY327637:TBB327637 SRC327637:SRF327637 SHG327637:SHJ327637 RXK327637:RXN327637 RNO327637:RNR327637 RDS327637:RDV327637 QTW327637:QTZ327637 QKA327637:QKD327637 QAE327637:QAH327637 PQI327637:PQL327637 PGM327637:PGP327637 OWQ327637:OWT327637 OMU327637:OMX327637 OCY327637:ODB327637 NTC327637:NTF327637 NJG327637:NJJ327637 MZK327637:MZN327637 MPO327637:MPR327637 MFS327637:MFV327637 LVW327637:LVZ327637 LMA327637:LMD327637 LCE327637:LCH327637 KSI327637:KSL327637 KIM327637:KIP327637 JYQ327637:JYT327637 JOU327637:JOX327637 JEY327637:JFB327637 IVC327637:IVF327637 ILG327637:ILJ327637 IBK327637:IBN327637 HRO327637:HRR327637 HHS327637:HHV327637 GXW327637:GXZ327637 GOA327637:GOD327637 GEE327637:GEH327637 FUI327637:FUL327637 FKM327637:FKP327637 FAQ327637:FAT327637 EQU327637:EQX327637 EGY327637:EHB327637 DXC327637:DXF327637 DNG327637:DNJ327637 DDK327637:DDN327637 CTO327637:CTR327637 CJS327637:CJV327637 BZW327637:BZZ327637 BQA327637:BQD327637 BGE327637:BGH327637 AWI327637:AWL327637 AMM327637:AMP327637 ACQ327637:ACT327637 SU327637:SX327637 IY327637:JB327637 C327637:F327637 WVK262101:WVN262101 WLO262101:WLR262101 WBS262101:WBV262101 VRW262101:VRZ262101 VIA262101:VID262101 UYE262101:UYH262101 UOI262101:UOL262101 UEM262101:UEP262101 TUQ262101:TUT262101 TKU262101:TKX262101 TAY262101:TBB262101 SRC262101:SRF262101 SHG262101:SHJ262101 RXK262101:RXN262101 RNO262101:RNR262101 RDS262101:RDV262101 QTW262101:QTZ262101 QKA262101:QKD262101 QAE262101:QAH262101 PQI262101:PQL262101 PGM262101:PGP262101 OWQ262101:OWT262101 OMU262101:OMX262101 OCY262101:ODB262101 NTC262101:NTF262101 NJG262101:NJJ262101 MZK262101:MZN262101 MPO262101:MPR262101 MFS262101:MFV262101 LVW262101:LVZ262101 LMA262101:LMD262101 LCE262101:LCH262101 KSI262101:KSL262101 KIM262101:KIP262101 JYQ262101:JYT262101 JOU262101:JOX262101 JEY262101:JFB262101 IVC262101:IVF262101 ILG262101:ILJ262101 IBK262101:IBN262101 HRO262101:HRR262101 HHS262101:HHV262101 GXW262101:GXZ262101 GOA262101:GOD262101 GEE262101:GEH262101 FUI262101:FUL262101 FKM262101:FKP262101 FAQ262101:FAT262101 EQU262101:EQX262101 EGY262101:EHB262101 DXC262101:DXF262101 DNG262101:DNJ262101 DDK262101:DDN262101 CTO262101:CTR262101 CJS262101:CJV262101 BZW262101:BZZ262101 BQA262101:BQD262101 BGE262101:BGH262101 AWI262101:AWL262101 AMM262101:AMP262101 ACQ262101:ACT262101 SU262101:SX262101 IY262101:JB262101 C262101:F262101 WVK196565:WVN196565 WLO196565:WLR196565 WBS196565:WBV196565 VRW196565:VRZ196565 VIA196565:VID196565 UYE196565:UYH196565 UOI196565:UOL196565 UEM196565:UEP196565 TUQ196565:TUT196565 TKU196565:TKX196565 TAY196565:TBB196565 SRC196565:SRF196565 SHG196565:SHJ196565 RXK196565:RXN196565 RNO196565:RNR196565 RDS196565:RDV196565 QTW196565:QTZ196565 QKA196565:QKD196565 QAE196565:QAH196565 PQI196565:PQL196565 PGM196565:PGP196565 OWQ196565:OWT196565 OMU196565:OMX196565 OCY196565:ODB196565 NTC196565:NTF196565 NJG196565:NJJ196565 MZK196565:MZN196565 MPO196565:MPR196565 MFS196565:MFV196565 LVW196565:LVZ196565 LMA196565:LMD196565 LCE196565:LCH196565 KSI196565:KSL196565 KIM196565:KIP196565 JYQ196565:JYT196565 JOU196565:JOX196565 JEY196565:JFB196565 IVC196565:IVF196565 ILG196565:ILJ196565 IBK196565:IBN196565 HRO196565:HRR196565 HHS196565:HHV196565 GXW196565:GXZ196565 GOA196565:GOD196565 GEE196565:GEH196565 FUI196565:FUL196565 FKM196565:FKP196565 FAQ196565:FAT196565 EQU196565:EQX196565 EGY196565:EHB196565 DXC196565:DXF196565 DNG196565:DNJ196565 DDK196565:DDN196565 CTO196565:CTR196565 CJS196565:CJV196565 BZW196565:BZZ196565 BQA196565:BQD196565 BGE196565:BGH196565 AWI196565:AWL196565 AMM196565:AMP196565 ACQ196565:ACT196565 SU196565:SX196565 IY196565:JB196565 C196565:F196565 WVK131029:WVN131029 WLO131029:WLR131029 WBS131029:WBV131029 VRW131029:VRZ131029 VIA131029:VID131029 UYE131029:UYH131029 UOI131029:UOL131029 UEM131029:UEP131029 TUQ131029:TUT131029 TKU131029:TKX131029 TAY131029:TBB131029 SRC131029:SRF131029 SHG131029:SHJ131029 RXK131029:RXN131029 RNO131029:RNR131029 RDS131029:RDV131029 QTW131029:QTZ131029 QKA131029:QKD131029 QAE131029:QAH131029 PQI131029:PQL131029 PGM131029:PGP131029 OWQ131029:OWT131029 OMU131029:OMX131029 OCY131029:ODB131029 NTC131029:NTF131029 NJG131029:NJJ131029 MZK131029:MZN131029 MPO131029:MPR131029 MFS131029:MFV131029 LVW131029:LVZ131029 LMA131029:LMD131029 LCE131029:LCH131029 KSI131029:KSL131029 KIM131029:KIP131029 JYQ131029:JYT131029 JOU131029:JOX131029 JEY131029:JFB131029 IVC131029:IVF131029 ILG131029:ILJ131029 IBK131029:IBN131029 HRO131029:HRR131029 HHS131029:HHV131029 GXW131029:GXZ131029 GOA131029:GOD131029 GEE131029:GEH131029 FUI131029:FUL131029 FKM131029:FKP131029 FAQ131029:FAT131029 EQU131029:EQX131029 EGY131029:EHB131029 DXC131029:DXF131029 DNG131029:DNJ131029 DDK131029:DDN131029 CTO131029:CTR131029 CJS131029:CJV131029 BZW131029:BZZ131029 BQA131029:BQD131029 BGE131029:BGH131029 AWI131029:AWL131029 AMM131029:AMP131029 ACQ131029:ACT131029 SU131029:SX131029 IY131029:JB131029 C131029:F131029 WVK65493:WVN65493 WLO65493:WLR65493 WBS65493:WBV65493 VRW65493:VRZ65493 VIA65493:VID65493 UYE65493:UYH65493 UOI65493:UOL65493 UEM65493:UEP65493 TUQ65493:TUT65493 TKU65493:TKX65493 TAY65493:TBB65493 SRC65493:SRF65493 SHG65493:SHJ65493 RXK65493:RXN65493 RNO65493:RNR65493 RDS65493:RDV65493 QTW65493:QTZ65493 QKA65493:QKD65493 QAE65493:QAH65493 PQI65493:PQL65493 PGM65493:PGP65493 OWQ65493:OWT65493 OMU65493:OMX65493 OCY65493:ODB65493 NTC65493:NTF65493 NJG65493:NJJ65493 MZK65493:MZN65493 MPO65493:MPR65493 MFS65493:MFV65493 LVW65493:LVZ65493 LMA65493:LMD65493 LCE65493:LCH65493 KSI65493:KSL65493 KIM65493:KIP65493 JYQ65493:JYT65493 JOU65493:JOX65493 JEY65493:JFB65493 IVC65493:IVF65493 ILG65493:ILJ65493 IBK65493:IBN65493 HRO65493:HRR65493 HHS65493:HHV65493 GXW65493:GXZ65493 GOA65493:GOD65493 GEE65493:GEH65493 FUI65493:FUL65493 FKM65493:FKP65493 FAQ65493:FAT65493 EQU65493:EQX65493 EGY65493:EHB65493 DXC65493:DXF65493 DNG65493:DNJ65493 DDK65493:DDN65493 CTO65493:CTR65493 CJS65493:CJV65493 BZW65493:BZZ65493 BQA65493:BQD65493 BGE65493:BGH65493 AWI65493:AWL65493 AMM65493:AMP65493 ACQ65493:ACT65493 SU65493:SX65493 IY65493:JB65493 C65493:F65493 WVK982995:WVN982995 WLO982995:WLR982995 WBS982995:WBV982995 VRW982995:VRZ982995 VIA982995:VID982995 UYE982995:UYH982995 UOI982995:UOL982995 UEM982995:UEP982995 TUQ982995:TUT982995 TKU982995:TKX982995 TAY982995:TBB982995 SRC982995:SRF982995 SHG982995:SHJ982995 RXK982995:RXN982995 RNO982995:RNR982995 RDS982995:RDV982995 QTW982995:QTZ982995 QKA982995:QKD982995 QAE982995:QAH982995 PQI982995:PQL982995 PGM982995:PGP982995 OWQ982995:OWT982995 OMU982995:OMX982995 OCY982995:ODB982995 NTC982995:NTF982995 NJG982995:NJJ982995 MZK982995:MZN982995 MPO982995:MPR982995 MFS982995:MFV982995 LVW982995:LVZ982995 LMA982995:LMD982995 LCE982995:LCH982995 KSI982995:KSL982995 KIM982995:KIP982995 JYQ982995:JYT982995 JOU982995:JOX982995 JEY982995:JFB982995 IVC982995:IVF982995 ILG982995:ILJ982995 IBK982995:IBN982995 HRO982995:HRR982995 HHS982995:HHV982995 GXW982995:GXZ982995 GOA982995:GOD982995 GEE982995:GEH982995 FUI982995:FUL982995 FKM982995:FKP982995 FAQ982995:FAT982995 EQU982995:EQX982995 EGY982995:EHB982995 DXC982995:DXF982995 DNG982995:DNJ982995 DDK982995:DDN982995 CTO982995:CTR982995 CJS982995:CJV982995 BZW982995:BZZ982995 BQA982995:BQD982995 BGE982995:BGH982995 AWI982995:AWL982995 AMM982995:AMP982995 ACQ982995:ACT982995 SU982995:SX982995 IY982995:JB982995 C982995:F982995 WVK917459:WVN917459 WLO917459:WLR917459 WBS917459:WBV917459 VRW917459:VRZ917459 VIA917459:VID917459 UYE917459:UYH917459 UOI917459:UOL917459 UEM917459:UEP917459 TUQ917459:TUT917459 TKU917459:TKX917459 TAY917459:TBB917459 SRC917459:SRF917459 SHG917459:SHJ917459 RXK917459:RXN917459 RNO917459:RNR917459 RDS917459:RDV917459 QTW917459:QTZ917459 QKA917459:QKD917459 QAE917459:QAH917459 PQI917459:PQL917459 PGM917459:PGP917459 OWQ917459:OWT917459 OMU917459:OMX917459 OCY917459:ODB917459 NTC917459:NTF917459 NJG917459:NJJ917459 MZK917459:MZN917459 MPO917459:MPR917459 MFS917459:MFV917459 LVW917459:LVZ917459 LMA917459:LMD917459 LCE917459:LCH917459 KSI917459:KSL917459 KIM917459:KIP917459 JYQ917459:JYT917459 JOU917459:JOX917459 JEY917459:JFB917459 IVC917459:IVF917459 ILG917459:ILJ917459 IBK917459:IBN917459 HRO917459:HRR917459 HHS917459:HHV917459 GXW917459:GXZ917459 GOA917459:GOD917459 GEE917459:GEH917459 FUI917459:FUL917459 FKM917459:FKP917459 FAQ917459:FAT917459 EQU917459:EQX917459 EGY917459:EHB917459 DXC917459:DXF917459 DNG917459:DNJ917459 DDK917459:DDN917459 CTO917459:CTR917459 CJS917459:CJV917459 BZW917459:BZZ917459 BQA917459:BQD917459 BGE917459:BGH917459 AWI917459:AWL917459 AMM917459:AMP917459 ACQ917459:ACT917459 SU917459:SX917459 IY917459:JB917459 C917459:F917459 WVK851923:WVN851923 WLO851923:WLR851923 WBS851923:WBV851923 VRW851923:VRZ851923 VIA851923:VID851923 UYE851923:UYH851923 UOI851923:UOL851923 UEM851923:UEP851923 TUQ851923:TUT851923 TKU851923:TKX851923 TAY851923:TBB851923 SRC851923:SRF851923 SHG851923:SHJ851923 RXK851923:RXN851923 RNO851923:RNR851923 RDS851923:RDV851923 QTW851923:QTZ851923 QKA851923:QKD851923 QAE851923:QAH851923 PQI851923:PQL851923 PGM851923:PGP851923 OWQ851923:OWT851923 OMU851923:OMX851923 OCY851923:ODB851923 NTC851923:NTF851923 NJG851923:NJJ851923 MZK851923:MZN851923 MPO851923:MPR851923 MFS851923:MFV851923 LVW851923:LVZ851923 LMA851923:LMD851923 LCE851923:LCH851923 KSI851923:KSL851923 KIM851923:KIP851923 JYQ851923:JYT851923 JOU851923:JOX851923 JEY851923:JFB851923 IVC851923:IVF851923 ILG851923:ILJ851923 IBK851923:IBN851923 HRO851923:HRR851923 HHS851923:HHV851923 GXW851923:GXZ851923 GOA851923:GOD851923 GEE851923:GEH851923 FUI851923:FUL851923 FKM851923:FKP851923 FAQ851923:FAT851923 EQU851923:EQX851923 EGY851923:EHB851923 DXC851923:DXF851923 DNG851923:DNJ851923 DDK851923:DDN851923 CTO851923:CTR851923 CJS851923:CJV851923 BZW851923:BZZ851923 BQA851923:BQD851923 BGE851923:BGH851923 AWI851923:AWL851923 AMM851923:AMP851923 ACQ851923:ACT851923 SU851923:SX851923 IY851923:JB851923 C851923:F851923 WVK786387:WVN786387 WLO786387:WLR786387 WBS786387:WBV786387 VRW786387:VRZ786387 VIA786387:VID786387 UYE786387:UYH786387 UOI786387:UOL786387 UEM786387:UEP786387 TUQ786387:TUT786387 TKU786387:TKX786387 TAY786387:TBB786387 SRC786387:SRF786387 SHG786387:SHJ786387 RXK786387:RXN786387 RNO786387:RNR786387 RDS786387:RDV786387 QTW786387:QTZ786387 QKA786387:QKD786387 QAE786387:QAH786387 PQI786387:PQL786387 PGM786387:PGP786387 OWQ786387:OWT786387 OMU786387:OMX786387 OCY786387:ODB786387 NTC786387:NTF786387 NJG786387:NJJ786387 MZK786387:MZN786387 MPO786387:MPR786387 MFS786387:MFV786387 LVW786387:LVZ786387 LMA786387:LMD786387 LCE786387:LCH786387 KSI786387:KSL786387 KIM786387:KIP786387 JYQ786387:JYT786387 JOU786387:JOX786387 JEY786387:JFB786387 IVC786387:IVF786387 ILG786387:ILJ786387 IBK786387:IBN786387 HRO786387:HRR786387 HHS786387:HHV786387 GXW786387:GXZ786387 GOA786387:GOD786387 GEE786387:GEH786387 FUI786387:FUL786387 FKM786387:FKP786387 FAQ786387:FAT786387 EQU786387:EQX786387 EGY786387:EHB786387 DXC786387:DXF786387 DNG786387:DNJ786387 DDK786387:DDN786387 CTO786387:CTR786387 CJS786387:CJV786387 BZW786387:BZZ786387 BQA786387:BQD786387 BGE786387:BGH786387 AWI786387:AWL786387 AMM786387:AMP786387 ACQ786387:ACT786387 SU786387:SX786387 IY786387:JB786387 C786387:F786387 WVK720851:WVN720851 WLO720851:WLR720851 WBS720851:WBV720851 VRW720851:VRZ720851 VIA720851:VID720851 UYE720851:UYH720851 UOI720851:UOL720851 UEM720851:UEP720851 TUQ720851:TUT720851 TKU720851:TKX720851 TAY720851:TBB720851 SRC720851:SRF720851 SHG720851:SHJ720851 RXK720851:RXN720851 RNO720851:RNR720851 RDS720851:RDV720851 QTW720851:QTZ720851 QKA720851:QKD720851 QAE720851:QAH720851 PQI720851:PQL720851 PGM720851:PGP720851 OWQ720851:OWT720851 OMU720851:OMX720851 OCY720851:ODB720851 NTC720851:NTF720851 NJG720851:NJJ720851 MZK720851:MZN720851 MPO720851:MPR720851 MFS720851:MFV720851 LVW720851:LVZ720851 LMA720851:LMD720851 LCE720851:LCH720851 KSI720851:KSL720851 KIM720851:KIP720851 JYQ720851:JYT720851 JOU720851:JOX720851 JEY720851:JFB720851 IVC720851:IVF720851 ILG720851:ILJ720851 IBK720851:IBN720851 HRO720851:HRR720851 HHS720851:HHV720851 GXW720851:GXZ720851 GOA720851:GOD720851 GEE720851:GEH720851 FUI720851:FUL720851 FKM720851:FKP720851 FAQ720851:FAT720851 EQU720851:EQX720851 EGY720851:EHB720851 DXC720851:DXF720851 DNG720851:DNJ720851 DDK720851:DDN720851 CTO720851:CTR720851 CJS720851:CJV720851 BZW720851:BZZ720851 BQA720851:BQD720851 BGE720851:BGH720851 AWI720851:AWL720851 AMM720851:AMP720851 ACQ720851:ACT720851 SU720851:SX720851 IY720851:JB720851 C720851:F720851 WVK655315:WVN655315 WLO655315:WLR655315 WBS655315:WBV655315 VRW655315:VRZ655315 VIA655315:VID655315 UYE655315:UYH655315 UOI655315:UOL655315 UEM655315:UEP655315 TUQ655315:TUT655315 TKU655315:TKX655315 TAY655315:TBB655315 SRC655315:SRF655315 SHG655315:SHJ655315 RXK655315:RXN655315 RNO655315:RNR655315 RDS655315:RDV655315 QTW655315:QTZ655315 QKA655315:QKD655315 QAE655315:QAH655315 PQI655315:PQL655315 PGM655315:PGP655315 OWQ655315:OWT655315 OMU655315:OMX655315 OCY655315:ODB655315 NTC655315:NTF655315 NJG655315:NJJ655315 MZK655315:MZN655315 MPO655315:MPR655315 MFS655315:MFV655315 LVW655315:LVZ655315 LMA655315:LMD655315 LCE655315:LCH655315 KSI655315:KSL655315 KIM655315:KIP655315 JYQ655315:JYT655315 JOU655315:JOX655315 JEY655315:JFB655315 IVC655315:IVF655315 ILG655315:ILJ655315 IBK655315:IBN655315 HRO655315:HRR655315 HHS655315:HHV655315 GXW655315:GXZ655315 GOA655315:GOD655315 GEE655315:GEH655315 FUI655315:FUL655315 FKM655315:FKP655315 FAQ655315:FAT655315 EQU655315:EQX655315 EGY655315:EHB655315 DXC655315:DXF655315 DNG655315:DNJ655315 DDK655315:DDN655315 CTO655315:CTR655315 CJS655315:CJV655315 BZW655315:BZZ655315 BQA655315:BQD655315 BGE655315:BGH655315 AWI655315:AWL655315 AMM655315:AMP655315 ACQ655315:ACT655315 SU655315:SX655315 IY655315:JB655315 C655315:F655315 WVK589779:WVN589779 WLO589779:WLR589779 WBS589779:WBV589779 VRW589779:VRZ589779 VIA589779:VID589779 UYE589779:UYH589779 UOI589779:UOL589779 UEM589779:UEP589779 TUQ589779:TUT589779 TKU589779:TKX589779 TAY589779:TBB589779 SRC589779:SRF589779 SHG589779:SHJ589779 RXK589779:RXN589779 RNO589779:RNR589779 RDS589779:RDV589779 QTW589779:QTZ589779 QKA589779:QKD589779 QAE589779:QAH589779 PQI589779:PQL589779 PGM589779:PGP589779 OWQ589779:OWT589779 OMU589779:OMX589779 OCY589779:ODB589779 NTC589779:NTF589779 NJG589779:NJJ589779 MZK589779:MZN589779 MPO589779:MPR589779 MFS589779:MFV589779 LVW589779:LVZ589779 LMA589779:LMD589779 LCE589779:LCH589779 KSI589779:KSL589779 KIM589779:KIP589779 JYQ589779:JYT589779 JOU589779:JOX589779 JEY589779:JFB589779 IVC589779:IVF589779 ILG589779:ILJ589779 IBK589779:IBN589779 HRO589779:HRR589779 HHS589779:HHV589779 GXW589779:GXZ589779 GOA589779:GOD589779 GEE589779:GEH589779 FUI589779:FUL589779 FKM589779:FKP589779 FAQ589779:FAT589779 EQU589779:EQX589779 EGY589779:EHB589779 DXC589779:DXF589779 DNG589779:DNJ589779 DDK589779:DDN589779 CTO589779:CTR589779 CJS589779:CJV589779 BZW589779:BZZ589779 BQA589779:BQD589779 BGE589779:BGH589779 AWI589779:AWL589779 AMM589779:AMP589779 ACQ589779:ACT589779 SU589779:SX589779 IY589779:JB589779 C589779:F589779 WVK524243:WVN524243 WLO524243:WLR524243 WBS524243:WBV524243 VRW524243:VRZ524243 VIA524243:VID524243 UYE524243:UYH524243 UOI524243:UOL524243 UEM524243:UEP524243 TUQ524243:TUT524243 TKU524243:TKX524243 TAY524243:TBB524243 SRC524243:SRF524243 SHG524243:SHJ524243 RXK524243:RXN524243 RNO524243:RNR524243 RDS524243:RDV524243 QTW524243:QTZ524243 QKA524243:QKD524243 QAE524243:QAH524243 PQI524243:PQL524243 PGM524243:PGP524243 OWQ524243:OWT524243 OMU524243:OMX524243 OCY524243:ODB524243 NTC524243:NTF524243 NJG524243:NJJ524243 MZK524243:MZN524243 MPO524243:MPR524243 MFS524243:MFV524243 LVW524243:LVZ524243 LMA524243:LMD524243 LCE524243:LCH524243 KSI524243:KSL524243 KIM524243:KIP524243 JYQ524243:JYT524243 JOU524243:JOX524243 JEY524243:JFB524243 IVC524243:IVF524243 ILG524243:ILJ524243 IBK524243:IBN524243 HRO524243:HRR524243 HHS524243:HHV524243 GXW524243:GXZ524243 GOA524243:GOD524243 GEE524243:GEH524243 FUI524243:FUL524243 FKM524243:FKP524243 FAQ524243:FAT524243 EQU524243:EQX524243 EGY524243:EHB524243 DXC524243:DXF524243 DNG524243:DNJ524243 DDK524243:DDN524243 CTO524243:CTR524243 CJS524243:CJV524243 BZW524243:BZZ524243 BQA524243:BQD524243 BGE524243:BGH524243 AWI524243:AWL524243 AMM524243:AMP524243 ACQ524243:ACT524243 SU524243:SX524243 IY524243:JB524243 C524243:F524243 WVK458707:WVN458707 WLO458707:WLR458707 WBS458707:WBV458707 VRW458707:VRZ458707 VIA458707:VID458707 UYE458707:UYH458707 UOI458707:UOL458707 UEM458707:UEP458707 TUQ458707:TUT458707 TKU458707:TKX458707 TAY458707:TBB458707 SRC458707:SRF458707 SHG458707:SHJ458707 RXK458707:RXN458707 RNO458707:RNR458707 RDS458707:RDV458707 QTW458707:QTZ458707 QKA458707:QKD458707 QAE458707:QAH458707 PQI458707:PQL458707 PGM458707:PGP458707 OWQ458707:OWT458707 OMU458707:OMX458707 OCY458707:ODB458707 NTC458707:NTF458707 NJG458707:NJJ458707 MZK458707:MZN458707 MPO458707:MPR458707 MFS458707:MFV458707 LVW458707:LVZ458707 LMA458707:LMD458707 LCE458707:LCH458707 KSI458707:KSL458707 KIM458707:KIP458707 JYQ458707:JYT458707 JOU458707:JOX458707 JEY458707:JFB458707 IVC458707:IVF458707 ILG458707:ILJ458707 IBK458707:IBN458707 HRO458707:HRR458707 HHS458707:HHV458707 GXW458707:GXZ458707 GOA458707:GOD458707 GEE458707:GEH458707 FUI458707:FUL458707 FKM458707:FKP458707 FAQ458707:FAT458707 EQU458707:EQX458707 EGY458707:EHB458707 DXC458707:DXF458707 DNG458707:DNJ458707 DDK458707:DDN458707 CTO458707:CTR458707 CJS458707:CJV458707 BZW458707:BZZ458707 BQA458707:BQD458707 BGE458707:BGH458707 AWI458707:AWL458707 AMM458707:AMP458707 ACQ458707:ACT458707 SU458707:SX458707 IY458707:JB458707 C458707:F458707 WVK393171:WVN393171 WLO393171:WLR393171 WBS393171:WBV393171 VRW393171:VRZ393171 VIA393171:VID393171 UYE393171:UYH393171 UOI393171:UOL393171 UEM393171:UEP393171 TUQ393171:TUT393171 TKU393171:TKX393171 TAY393171:TBB393171 SRC393171:SRF393171 SHG393171:SHJ393171 RXK393171:RXN393171 RNO393171:RNR393171 RDS393171:RDV393171 QTW393171:QTZ393171 QKA393171:QKD393171 QAE393171:QAH393171 PQI393171:PQL393171 PGM393171:PGP393171 OWQ393171:OWT393171 OMU393171:OMX393171 OCY393171:ODB393171 NTC393171:NTF393171 NJG393171:NJJ393171 MZK393171:MZN393171 MPO393171:MPR393171 MFS393171:MFV393171 LVW393171:LVZ393171 LMA393171:LMD393171 LCE393171:LCH393171 KSI393171:KSL393171 KIM393171:KIP393171 JYQ393171:JYT393171 JOU393171:JOX393171 JEY393171:JFB393171 IVC393171:IVF393171 ILG393171:ILJ393171 IBK393171:IBN393171 HRO393171:HRR393171 HHS393171:HHV393171 GXW393171:GXZ393171 GOA393171:GOD393171 GEE393171:GEH393171 FUI393171:FUL393171 FKM393171:FKP393171 FAQ393171:FAT393171 EQU393171:EQX393171 EGY393171:EHB393171 DXC393171:DXF393171 DNG393171:DNJ393171 DDK393171:DDN393171 CTO393171:CTR393171 CJS393171:CJV393171 BZW393171:BZZ393171 BQA393171:BQD393171 BGE393171:BGH393171 AWI393171:AWL393171 AMM393171:AMP393171 ACQ393171:ACT393171 SU393171:SX393171 IY393171:JB393171 C393171:F393171 WVK327635:WVN327635 WLO327635:WLR327635 WBS327635:WBV327635 VRW327635:VRZ327635 VIA327635:VID327635 UYE327635:UYH327635 UOI327635:UOL327635 UEM327635:UEP327635 TUQ327635:TUT327635 TKU327635:TKX327635 TAY327635:TBB327635 SRC327635:SRF327635 SHG327635:SHJ327635 RXK327635:RXN327635 RNO327635:RNR327635 RDS327635:RDV327635 QTW327635:QTZ327635 QKA327635:QKD327635 QAE327635:QAH327635 PQI327635:PQL327635 PGM327635:PGP327635 OWQ327635:OWT327635 OMU327635:OMX327635 OCY327635:ODB327635 NTC327635:NTF327635 NJG327635:NJJ327635 MZK327635:MZN327635 MPO327635:MPR327635 MFS327635:MFV327635 LVW327635:LVZ327635 LMA327635:LMD327635 LCE327635:LCH327635 KSI327635:KSL327635 KIM327635:KIP327635 JYQ327635:JYT327635 JOU327635:JOX327635 JEY327635:JFB327635 IVC327635:IVF327635 ILG327635:ILJ327635 IBK327635:IBN327635 HRO327635:HRR327635 HHS327635:HHV327635 GXW327635:GXZ327635 GOA327635:GOD327635 GEE327635:GEH327635 FUI327635:FUL327635 FKM327635:FKP327635 FAQ327635:FAT327635 EQU327635:EQX327635 EGY327635:EHB327635 DXC327635:DXF327635 DNG327635:DNJ327635 DDK327635:DDN327635 CTO327635:CTR327635 CJS327635:CJV327635 BZW327635:BZZ327635 BQA327635:BQD327635 BGE327635:BGH327635 AWI327635:AWL327635 AMM327635:AMP327635 ACQ327635:ACT327635 SU327635:SX327635 IY327635:JB327635 C327635:F327635 WVK262099:WVN262099 WLO262099:WLR262099 WBS262099:WBV262099 VRW262099:VRZ262099 VIA262099:VID262099 UYE262099:UYH262099 UOI262099:UOL262099 UEM262099:UEP262099 TUQ262099:TUT262099 TKU262099:TKX262099 TAY262099:TBB262099 SRC262099:SRF262099 SHG262099:SHJ262099 RXK262099:RXN262099 RNO262099:RNR262099 RDS262099:RDV262099 QTW262099:QTZ262099 QKA262099:QKD262099 QAE262099:QAH262099 PQI262099:PQL262099 PGM262099:PGP262099 OWQ262099:OWT262099 OMU262099:OMX262099 OCY262099:ODB262099 NTC262099:NTF262099 NJG262099:NJJ262099 MZK262099:MZN262099 MPO262099:MPR262099 MFS262099:MFV262099 LVW262099:LVZ262099 LMA262099:LMD262099 LCE262099:LCH262099 KSI262099:KSL262099 KIM262099:KIP262099 JYQ262099:JYT262099 JOU262099:JOX262099 JEY262099:JFB262099 IVC262099:IVF262099 ILG262099:ILJ262099 IBK262099:IBN262099 HRO262099:HRR262099 HHS262099:HHV262099 GXW262099:GXZ262099 GOA262099:GOD262099 GEE262099:GEH262099 FUI262099:FUL262099 FKM262099:FKP262099 FAQ262099:FAT262099 EQU262099:EQX262099 EGY262099:EHB262099 DXC262099:DXF262099 DNG262099:DNJ262099 DDK262099:DDN262099 CTO262099:CTR262099 CJS262099:CJV262099 BZW262099:BZZ262099 BQA262099:BQD262099 BGE262099:BGH262099 AWI262099:AWL262099 AMM262099:AMP262099 ACQ262099:ACT262099 SU262099:SX262099 IY262099:JB262099 C262099:F262099 WVK196563:WVN196563 WLO196563:WLR196563 WBS196563:WBV196563 VRW196563:VRZ196563 VIA196563:VID196563 UYE196563:UYH196563 UOI196563:UOL196563 UEM196563:UEP196563 TUQ196563:TUT196563 TKU196563:TKX196563 TAY196563:TBB196563 SRC196563:SRF196563 SHG196563:SHJ196563 RXK196563:RXN196563 RNO196563:RNR196563 RDS196563:RDV196563 QTW196563:QTZ196563 QKA196563:QKD196563 QAE196563:QAH196563 PQI196563:PQL196563 PGM196563:PGP196563 OWQ196563:OWT196563 OMU196563:OMX196563 OCY196563:ODB196563 NTC196563:NTF196563 NJG196563:NJJ196563 MZK196563:MZN196563 MPO196563:MPR196563 MFS196563:MFV196563 LVW196563:LVZ196563 LMA196563:LMD196563 LCE196563:LCH196563 KSI196563:KSL196563 KIM196563:KIP196563 JYQ196563:JYT196563 JOU196563:JOX196563 JEY196563:JFB196563 IVC196563:IVF196563 ILG196563:ILJ196563 IBK196563:IBN196563 HRO196563:HRR196563 HHS196563:HHV196563 GXW196563:GXZ196563 GOA196563:GOD196563 GEE196563:GEH196563 FUI196563:FUL196563 FKM196563:FKP196563 FAQ196563:FAT196563 EQU196563:EQX196563 EGY196563:EHB196563 DXC196563:DXF196563 DNG196563:DNJ196563 DDK196563:DDN196563 CTO196563:CTR196563 CJS196563:CJV196563 BZW196563:BZZ196563 BQA196563:BQD196563 BGE196563:BGH196563 AWI196563:AWL196563 AMM196563:AMP196563 ACQ196563:ACT196563 SU196563:SX196563 IY196563:JB196563 C196563:F196563 WVK131027:WVN131027 WLO131027:WLR131027 WBS131027:WBV131027 VRW131027:VRZ131027 VIA131027:VID131027 UYE131027:UYH131027 UOI131027:UOL131027 UEM131027:UEP131027 TUQ131027:TUT131027 TKU131027:TKX131027 TAY131027:TBB131027 SRC131027:SRF131027 SHG131027:SHJ131027 RXK131027:RXN131027 RNO131027:RNR131027 RDS131027:RDV131027 QTW131027:QTZ131027 QKA131027:QKD131027 QAE131027:QAH131027 PQI131027:PQL131027 PGM131027:PGP131027 OWQ131027:OWT131027 OMU131027:OMX131027 OCY131027:ODB131027 NTC131027:NTF131027 NJG131027:NJJ131027 MZK131027:MZN131027 MPO131027:MPR131027 MFS131027:MFV131027 LVW131027:LVZ131027 LMA131027:LMD131027 LCE131027:LCH131027 KSI131027:KSL131027 KIM131027:KIP131027 JYQ131027:JYT131027 JOU131027:JOX131027 JEY131027:JFB131027 IVC131027:IVF131027 ILG131027:ILJ131027 IBK131027:IBN131027 HRO131027:HRR131027 HHS131027:HHV131027 GXW131027:GXZ131027 GOA131027:GOD131027 GEE131027:GEH131027 FUI131027:FUL131027 FKM131027:FKP131027 FAQ131027:FAT131027 EQU131027:EQX131027 EGY131027:EHB131027 DXC131027:DXF131027 DNG131027:DNJ131027 DDK131027:DDN131027 CTO131027:CTR131027 CJS131027:CJV131027 BZW131027:BZZ131027 BQA131027:BQD131027 BGE131027:BGH131027 AWI131027:AWL131027 AMM131027:AMP131027 ACQ131027:ACT131027 SU131027:SX131027 IY131027:JB131027 C131027:F131027 WVK65491:WVN65491 WLO65491:WLR65491 WBS65491:WBV65491 VRW65491:VRZ65491 VIA65491:VID65491 UYE65491:UYH65491 UOI65491:UOL65491 UEM65491:UEP65491 TUQ65491:TUT65491 TKU65491:TKX65491 TAY65491:TBB65491 SRC65491:SRF65491 SHG65491:SHJ65491 RXK65491:RXN65491 RNO65491:RNR65491 RDS65491:RDV65491 QTW65491:QTZ65491 QKA65491:QKD65491 QAE65491:QAH65491 PQI65491:PQL65491 PGM65491:PGP65491 OWQ65491:OWT65491 OMU65491:OMX65491 OCY65491:ODB65491 NTC65491:NTF65491 NJG65491:NJJ65491 MZK65491:MZN65491 MPO65491:MPR65491 MFS65491:MFV65491 LVW65491:LVZ65491 LMA65491:LMD65491 LCE65491:LCH65491 KSI65491:KSL65491 KIM65491:KIP65491 JYQ65491:JYT65491 JOU65491:JOX65491 JEY65491:JFB65491 IVC65491:IVF65491 ILG65491:ILJ65491 IBK65491:IBN65491 HRO65491:HRR65491 HHS65491:HHV65491 GXW65491:GXZ65491 GOA65491:GOD65491 GEE65491:GEH65491 FUI65491:FUL65491 FKM65491:FKP65491 FAQ65491:FAT65491 EQU65491:EQX65491 EGY65491:EHB65491 DXC65491:DXF65491 DNG65491:DNJ65491 DDK65491:DDN65491 CTO65491:CTR65491 CJS65491:CJV65491 BZW65491:BZZ65491 BQA65491:BQD65491 BGE65491:BGH65491 AWI65491:AWL65491">
      <formula1>#REF!</formula1>
    </dataValidation>
    <dataValidation type="list" allowBlank="1" showInputMessage="1" showErrorMessage="1" sqref="H65491:J65491 WVP983112:WVR983112 WLT983112:WLV983112 WBX983112:WBZ983112 VSB983112:VSD983112 VIF983112:VIH983112 UYJ983112:UYL983112 UON983112:UOP983112 UER983112:UET983112 TUV983112:TUX983112 TKZ983112:TLB983112 TBD983112:TBF983112 SRH983112:SRJ983112 SHL983112:SHN983112 RXP983112:RXR983112 RNT983112:RNV983112 RDX983112:RDZ983112 QUB983112:QUD983112 QKF983112:QKH983112 QAJ983112:QAL983112 PQN983112:PQP983112 PGR983112:PGT983112 OWV983112:OWX983112 OMZ983112:ONB983112 ODD983112:ODF983112 NTH983112:NTJ983112 NJL983112:NJN983112 MZP983112:MZR983112 MPT983112:MPV983112 MFX983112:MFZ983112 LWB983112:LWD983112 LMF983112:LMH983112 LCJ983112:LCL983112 KSN983112:KSP983112 KIR983112:KIT983112 JYV983112:JYX983112 JOZ983112:JPB983112 JFD983112:JFF983112 IVH983112:IVJ983112 ILL983112:ILN983112 IBP983112:IBR983112 HRT983112:HRV983112 HHX983112:HHZ983112 GYB983112:GYD983112 GOF983112:GOH983112 GEJ983112:GEL983112 FUN983112:FUP983112 FKR983112:FKT983112 FAV983112:FAX983112 EQZ983112:ERB983112 EHD983112:EHF983112 DXH983112:DXJ983112 DNL983112:DNN983112 DDP983112:DDR983112 CTT983112:CTV983112 CJX983112:CJZ983112 CAB983112:CAD983112 BQF983112:BQH983112 BGJ983112:BGL983112 AWN983112:AWP983112 AMR983112:AMT983112 ACV983112:ACX983112 SZ983112:TB983112 JD983112:JF983112 H983112:J983112 WVP917576:WVR917576 WLT917576:WLV917576 WBX917576:WBZ917576 VSB917576:VSD917576 VIF917576:VIH917576 UYJ917576:UYL917576 UON917576:UOP917576 UER917576:UET917576 TUV917576:TUX917576 TKZ917576:TLB917576 TBD917576:TBF917576 SRH917576:SRJ917576 SHL917576:SHN917576 RXP917576:RXR917576 RNT917576:RNV917576 RDX917576:RDZ917576 QUB917576:QUD917576 QKF917576:QKH917576 QAJ917576:QAL917576 PQN917576:PQP917576 PGR917576:PGT917576 OWV917576:OWX917576 OMZ917576:ONB917576 ODD917576:ODF917576 NTH917576:NTJ917576 NJL917576:NJN917576 MZP917576:MZR917576 MPT917576:MPV917576 MFX917576:MFZ917576 LWB917576:LWD917576 LMF917576:LMH917576 LCJ917576:LCL917576 KSN917576:KSP917576 KIR917576:KIT917576 JYV917576:JYX917576 JOZ917576:JPB917576 JFD917576:JFF917576 IVH917576:IVJ917576 ILL917576:ILN917576 IBP917576:IBR917576 HRT917576:HRV917576 HHX917576:HHZ917576 GYB917576:GYD917576 GOF917576:GOH917576 GEJ917576:GEL917576 FUN917576:FUP917576 FKR917576:FKT917576 FAV917576:FAX917576 EQZ917576:ERB917576 EHD917576:EHF917576 DXH917576:DXJ917576 DNL917576:DNN917576 DDP917576:DDR917576 CTT917576:CTV917576 CJX917576:CJZ917576 CAB917576:CAD917576 BQF917576:BQH917576 BGJ917576:BGL917576 AWN917576:AWP917576 AMR917576:AMT917576 ACV917576:ACX917576 SZ917576:TB917576 JD917576:JF917576 H917576:J917576 WVP852040:WVR852040 WLT852040:WLV852040 WBX852040:WBZ852040 VSB852040:VSD852040 VIF852040:VIH852040 UYJ852040:UYL852040 UON852040:UOP852040 UER852040:UET852040 TUV852040:TUX852040 TKZ852040:TLB852040 TBD852040:TBF852040 SRH852040:SRJ852040 SHL852040:SHN852040 RXP852040:RXR852040 RNT852040:RNV852040 RDX852040:RDZ852040 QUB852040:QUD852040 QKF852040:QKH852040 QAJ852040:QAL852040 PQN852040:PQP852040 PGR852040:PGT852040 OWV852040:OWX852040 OMZ852040:ONB852040 ODD852040:ODF852040 NTH852040:NTJ852040 NJL852040:NJN852040 MZP852040:MZR852040 MPT852040:MPV852040 MFX852040:MFZ852040 LWB852040:LWD852040 LMF852040:LMH852040 LCJ852040:LCL852040 KSN852040:KSP852040 KIR852040:KIT852040 JYV852040:JYX852040 JOZ852040:JPB852040 JFD852040:JFF852040 IVH852040:IVJ852040 ILL852040:ILN852040 IBP852040:IBR852040 HRT852040:HRV852040 HHX852040:HHZ852040 GYB852040:GYD852040 GOF852040:GOH852040 GEJ852040:GEL852040 FUN852040:FUP852040 FKR852040:FKT852040 FAV852040:FAX852040 EQZ852040:ERB852040 EHD852040:EHF852040 DXH852040:DXJ852040 DNL852040:DNN852040 DDP852040:DDR852040 CTT852040:CTV852040 CJX852040:CJZ852040 CAB852040:CAD852040 BQF852040:BQH852040 BGJ852040:BGL852040 AWN852040:AWP852040 AMR852040:AMT852040 ACV852040:ACX852040 SZ852040:TB852040 JD852040:JF852040 H852040:J852040 WVP786504:WVR786504 WLT786504:WLV786504 WBX786504:WBZ786504 VSB786504:VSD786504 VIF786504:VIH786504 UYJ786504:UYL786504 UON786504:UOP786504 UER786504:UET786504 TUV786504:TUX786504 TKZ786504:TLB786504 TBD786504:TBF786504 SRH786504:SRJ786504 SHL786504:SHN786504 RXP786504:RXR786504 RNT786504:RNV786504 RDX786504:RDZ786504 QUB786504:QUD786504 QKF786504:QKH786504 QAJ786504:QAL786504 PQN786504:PQP786504 PGR786504:PGT786504 OWV786504:OWX786504 OMZ786504:ONB786504 ODD786504:ODF786504 NTH786504:NTJ786504 NJL786504:NJN786504 MZP786504:MZR786504 MPT786504:MPV786504 MFX786504:MFZ786504 LWB786504:LWD786504 LMF786504:LMH786504 LCJ786504:LCL786504 KSN786504:KSP786504 KIR786504:KIT786504 JYV786504:JYX786504 JOZ786504:JPB786504 JFD786504:JFF786504 IVH786504:IVJ786504 ILL786504:ILN786504 IBP786504:IBR786504 HRT786504:HRV786504 HHX786504:HHZ786504 GYB786504:GYD786504 GOF786504:GOH786504 GEJ786504:GEL786504 FUN786504:FUP786504 FKR786504:FKT786504 FAV786504:FAX786504 EQZ786504:ERB786504 EHD786504:EHF786504 DXH786504:DXJ786504 DNL786504:DNN786504 DDP786504:DDR786504 CTT786504:CTV786504 CJX786504:CJZ786504 CAB786504:CAD786504 BQF786504:BQH786504 BGJ786504:BGL786504 AWN786504:AWP786504 AMR786504:AMT786504 ACV786504:ACX786504 SZ786504:TB786504 JD786504:JF786504 H786504:J786504 WVP720968:WVR720968 WLT720968:WLV720968 WBX720968:WBZ720968 VSB720968:VSD720968 VIF720968:VIH720968 UYJ720968:UYL720968 UON720968:UOP720968 UER720968:UET720968 TUV720968:TUX720968 TKZ720968:TLB720968 TBD720968:TBF720968 SRH720968:SRJ720968 SHL720968:SHN720968 RXP720968:RXR720968 RNT720968:RNV720968 RDX720968:RDZ720968 QUB720968:QUD720968 QKF720968:QKH720968 QAJ720968:QAL720968 PQN720968:PQP720968 PGR720968:PGT720968 OWV720968:OWX720968 OMZ720968:ONB720968 ODD720968:ODF720968 NTH720968:NTJ720968 NJL720968:NJN720968 MZP720968:MZR720968 MPT720968:MPV720968 MFX720968:MFZ720968 LWB720968:LWD720968 LMF720968:LMH720968 LCJ720968:LCL720968 KSN720968:KSP720968 KIR720968:KIT720968 JYV720968:JYX720968 JOZ720968:JPB720968 JFD720968:JFF720968 IVH720968:IVJ720968 ILL720968:ILN720968 IBP720968:IBR720968 HRT720968:HRV720968 HHX720968:HHZ720968 GYB720968:GYD720968 GOF720968:GOH720968 GEJ720968:GEL720968 FUN720968:FUP720968 FKR720968:FKT720968 FAV720968:FAX720968 EQZ720968:ERB720968 EHD720968:EHF720968 DXH720968:DXJ720968 DNL720968:DNN720968 DDP720968:DDR720968 CTT720968:CTV720968 CJX720968:CJZ720968 CAB720968:CAD720968 BQF720968:BQH720968 BGJ720968:BGL720968 AWN720968:AWP720968 AMR720968:AMT720968 ACV720968:ACX720968 SZ720968:TB720968 JD720968:JF720968 H720968:J720968 WVP655432:WVR655432 WLT655432:WLV655432 WBX655432:WBZ655432 VSB655432:VSD655432 VIF655432:VIH655432 UYJ655432:UYL655432 UON655432:UOP655432 UER655432:UET655432 TUV655432:TUX655432 TKZ655432:TLB655432 TBD655432:TBF655432 SRH655432:SRJ655432 SHL655432:SHN655432 RXP655432:RXR655432 RNT655432:RNV655432 RDX655432:RDZ655432 QUB655432:QUD655432 QKF655432:QKH655432 QAJ655432:QAL655432 PQN655432:PQP655432 PGR655432:PGT655432 OWV655432:OWX655432 OMZ655432:ONB655432 ODD655432:ODF655432 NTH655432:NTJ655432 NJL655432:NJN655432 MZP655432:MZR655432 MPT655432:MPV655432 MFX655432:MFZ655432 LWB655432:LWD655432 LMF655432:LMH655432 LCJ655432:LCL655432 KSN655432:KSP655432 KIR655432:KIT655432 JYV655432:JYX655432 JOZ655432:JPB655432 JFD655432:JFF655432 IVH655432:IVJ655432 ILL655432:ILN655432 IBP655432:IBR655432 HRT655432:HRV655432 HHX655432:HHZ655432 GYB655432:GYD655432 GOF655432:GOH655432 GEJ655432:GEL655432 FUN655432:FUP655432 FKR655432:FKT655432 FAV655432:FAX655432 EQZ655432:ERB655432 EHD655432:EHF655432 DXH655432:DXJ655432 DNL655432:DNN655432 DDP655432:DDR655432 CTT655432:CTV655432 CJX655432:CJZ655432 CAB655432:CAD655432 BQF655432:BQH655432 BGJ655432:BGL655432 AWN655432:AWP655432 AMR655432:AMT655432 ACV655432:ACX655432 SZ655432:TB655432 JD655432:JF655432 H655432:J655432 WVP589896:WVR589896 WLT589896:WLV589896 WBX589896:WBZ589896 VSB589896:VSD589896 VIF589896:VIH589896 UYJ589896:UYL589896 UON589896:UOP589896 UER589896:UET589896 TUV589896:TUX589896 TKZ589896:TLB589896 TBD589896:TBF589896 SRH589896:SRJ589896 SHL589896:SHN589896 RXP589896:RXR589896 RNT589896:RNV589896 RDX589896:RDZ589896 QUB589896:QUD589896 QKF589896:QKH589896 QAJ589896:QAL589896 PQN589896:PQP589896 PGR589896:PGT589896 OWV589896:OWX589896 OMZ589896:ONB589896 ODD589896:ODF589896 NTH589896:NTJ589896 NJL589896:NJN589896 MZP589896:MZR589896 MPT589896:MPV589896 MFX589896:MFZ589896 LWB589896:LWD589896 LMF589896:LMH589896 LCJ589896:LCL589896 KSN589896:KSP589896 KIR589896:KIT589896 JYV589896:JYX589896 JOZ589896:JPB589896 JFD589896:JFF589896 IVH589896:IVJ589896 ILL589896:ILN589896 IBP589896:IBR589896 HRT589896:HRV589896 HHX589896:HHZ589896 GYB589896:GYD589896 GOF589896:GOH589896 GEJ589896:GEL589896 FUN589896:FUP589896 FKR589896:FKT589896 FAV589896:FAX589896 EQZ589896:ERB589896 EHD589896:EHF589896 DXH589896:DXJ589896 DNL589896:DNN589896 DDP589896:DDR589896 CTT589896:CTV589896 CJX589896:CJZ589896 CAB589896:CAD589896 BQF589896:BQH589896 BGJ589896:BGL589896 AWN589896:AWP589896 AMR589896:AMT589896 ACV589896:ACX589896 SZ589896:TB589896 JD589896:JF589896 H589896:J589896 WVP524360:WVR524360 WLT524360:WLV524360 WBX524360:WBZ524360 VSB524360:VSD524360 VIF524360:VIH524360 UYJ524360:UYL524360 UON524360:UOP524360 UER524360:UET524360 TUV524360:TUX524360 TKZ524360:TLB524360 TBD524360:TBF524360 SRH524360:SRJ524360 SHL524360:SHN524360 RXP524360:RXR524360 RNT524360:RNV524360 RDX524360:RDZ524360 QUB524360:QUD524360 QKF524360:QKH524360 QAJ524360:QAL524360 PQN524360:PQP524360 PGR524360:PGT524360 OWV524360:OWX524360 OMZ524360:ONB524360 ODD524360:ODF524360 NTH524360:NTJ524360 NJL524360:NJN524360 MZP524360:MZR524360 MPT524360:MPV524360 MFX524360:MFZ524360 LWB524360:LWD524360 LMF524360:LMH524360 LCJ524360:LCL524360 KSN524360:KSP524360 KIR524360:KIT524360 JYV524360:JYX524360 JOZ524360:JPB524360 JFD524360:JFF524360 IVH524360:IVJ524360 ILL524360:ILN524360 IBP524360:IBR524360 HRT524360:HRV524360 HHX524360:HHZ524360 GYB524360:GYD524360 GOF524360:GOH524360 GEJ524360:GEL524360 FUN524360:FUP524360 FKR524360:FKT524360 FAV524360:FAX524360 EQZ524360:ERB524360 EHD524360:EHF524360 DXH524360:DXJ524360 DNL524360:DNN524360 DDP524360:DDR524360 CTT524360:CTV524360 CJX524360:CJZ524360 CAB524360:CAD524360 BQF524360:BQH524360 BGJ524360:BGL524360 AWN524360:AWP524360 AMR524360:AMT524360 ACV524360:ACX524360 SZ524360:TB524360 JD524360:JF524360 H524360:J524360 WVP458824:WVR458824 WLT458824:WLV458824 WBX458824:WBZ458824 VSB458824:VSD458824 VIF458824:VIH458824 UYJ458824:UYL458824 UON458824:UOP458824 UER458824:UET458824 TUV458824:TUX458824 TKZ458824:TLB458824 TBD458824:TBF458824 SRH458824:SRJ458824 SHL458824:SHN458824 RXP458824:RXR458824 RNT458824:RNV458824 RDX458824:RDZ458824 QUB458824:QUD458824 QKF458824:QKH458824 QAJ458824:QAL458824 PQN458824:PQP458824 PGR458824:PGT458824 OWV458824:OWX458824 OMZ458824:ONB458824 ODD458824:ODF458824 NTH458824:NTJ458824 NJL458824:NJN458824 MZP458824:MZR458824 MPT458824:MPV458824 MFX458824:MFZ458824 LWB458824:LWD458824 LMF458824:LMH458824 LCJ458824:LCL458824 KSN458824:KSP458824 KIR458824:KIT458824 JYV458824:JYX458824 JOZ458824:JPB458824 JFD458824:JFF458824 IVH458824:IVJ458824 ILL458824:ILN458824 IBP458824:IBR458824 HRT458824:HRV458824 HHX458824:HHZ458824 GYB458824:GYD458824 GOF458824:GOH458824 GEJ458824:GEL458824 FUN458824:FUP458824 FKR458824:FKT458824 FAV458824:FAX458824 EQZ458824:ERB458824 EHD458824:EHF458824 DXH458824:DXJ458824 DNL458824:DNN458824 DDP458824:DDR458824 CTT458824:CTV458824 CJX458824:CJZ458824 CAB458824:CAD458824 BQF458824:BQH458824 BGJ458824:BGL458824 AWN458824:AWP458824 AMR458824:AMT458824 ACV458824:ACX458824 SZ458824:TB458824 JD458824:JF458824 H458824:J458824 WVP393288:WVR393288 WLT393288:WLV393288 WBX393288:WBZ393288 VSB393288:VSD393288 VIF393288:VIH393288 UYJ393288:UYL393288 UON393288:UOP393288 UER393288:UET393288 TUV393288:TUX393288 TKZ393288:TLB393288 TBD393288:TBF393288 SRH393288:SRJ393288 SHL393288:SHN393288 RXP393288:RXR393288 RNT393288:RNV393288 RDX393288:RDZ393288 QUB393288:QUD393288 QKF393288:QKH393288 QAJ393288:QAL393288 PQN393288:PQP393288 PGR393288:PGT393288 OWV393288:OWX393288 OMZ393288:ONB393288 ODD393288:ODF393288 NTH393288:NTJ393288 NJL393288:NJN393288 MZP393288:MZR393288 MPT393288:MPV393288 MFX393288:MFZ393288 LWB393288:LWD393288 LMF393288:LMH393288 LCJ393288:LCL393288 KSN393288:KSP393288 KIR393288:KIT393288 JYV393288:JYX393288 JOZ393288:JPB393288 JFD393288:JFF393288 IVH393288:IVJ393288 ILL393288:ILN393288 IBP393288:IBR393288 HRT393288:HRV393288 HHX393288:HHZ393288 GYB393288:GYD393288 GOF393288:GOH393288 GEJ393288:GEL393288 FUN393288:FUP393288 FKR393288:FKT393288 FAV393288:FAX393288 EQZ393288:ERB393288 EHD393288:EHF393288 DXH393288:DXJ393288 DNL393288:DNN393288 DDP393288:DDR393288 CTT393288:CTV393288 CJX393288:CJZ393288 CAB393288:CAD393288 BQF393288:BQH393288 BGJ393288:BGL393288 AWN393288:AWP393288 AMR393288:AMT393288 ACV393288:ACX393288 SZ393288:TB393288 JD393288:JF393288 H393288:J393288 WVP327752:WVR327752 WLT327752:WLV327752 WBX327752:WBZ327752 VSB327752:VSD327752 VIF327752:VIH327752 UYJ327752:UYL327752 UON327752:UOP327752 UER327752:UET327752 TUV327752:TUX327752 TKZ327752:TLB327752 TBD327752:TBF327752 SRH327752:SRJ327752 SHL327752:SHN327752 RXP327752:RXR327752 RNT327752:RNV327752 RDX327752:RDZ327752 QUB327752:QUD327752 QKF327752:QKH327752 QAJ327752:QAL327752 PQN327752:PQP327752 PGR327752:PGT327752 OWV327752:OWX327752 OMZ327752:ONB327752 ODD327752:ODF327752 NTH327752:NTJ327752 NJL327752:NJN327752 MZP327752:MZR327752 MPT327752:MPV327752 MFX327752:MFZ327752 LWB327752:LWD327752 LMF327752:LMH327752 LCJ327752:LCL327752 KSN327752:KSP327752 KIR327752:KIT327752 JYV327752:JYX327752 JOZ327752:JPB327752 JFD327752:JFF327752 IVH327752:IVJ327752 ILL327752:ILN327752 IBP327752:IBR327752 HRT327752:HRV327752 HHX327752:HHZ327752 GYB327752:GYD327752 GOF327752:GOH327752 GEJ327752:GEL327752 FUN327752:FUP327752 FKR327752:FKT327752 FAV327752:FAX327752 EQZ327752:ERB327752 EHD327752:EHF327752 DXH327752:DXJ327752 DNL327752:DNN327752 DDP327752:DDR327752 CTT327752:CTV327752 CJX327752:CJZ327752 CAB327752:CAD327752 BQF327752:BQH327752 BGJ327752:BGL327752 AWN327752:AWP327752 AMR327752:AMT327752 ACV327752:ACX327752 SZ327752:TB327752 JD327752:JF327752 H327752:J327752 WVP262216:WVR262216 WLT262216:WLV262216 WBX262216:WBZ262216 VSB262216:VSD262216 VIF262216:VIH262216 UYJ262216:UYL262216 UON262216:UOP262216 UER262216:UET262216 TUV262216:TUX262216 TKZ262216:TLB262216 TBD262216:TBF262216 SRH262216:SRJ262216 SHL262216:SHN262216 RXP262216:RXR262216 RNT262216:RNV262216 RDX262216:RDZ262216 QUB262216:QUD262216 QKF262216:QKH262216 QAJ262216:QAL262216 PQN262216:PQP262216 PGR262216:PGT262216 OWV262216:OWX262216 OMZ262216:ONB262216 ODD262216:ODF262216 NTH262216:NTJ262216 NJL262216:NJN262216 MZP262216:MZR262216 MPT262216:MPV262216 MFX262216:MFZ262216 LWB262216:LWD262216 LMF262216:LMH262216 LCJ262216:LCL262216 KSN262216:KSP262216 KIR262216:KIT262216 JYV262216:JYX262216 JOZ262216:JPB262216 JFD262216:JFF262216 IVH262216:IVJ262216 ILL262216:ILN262216 IBP262216:IBR262216 HRT262216:HRV262216 HHX262216:HHZ262216 GYB262216:GYD262216 GOF262216:GOH262216 GEJ262216:GEL262216 FUN262216:FUP262216 FKR262216:FKT262216 FAV262216:FAX262216 EQZ262216:ERB262216 EHD262216:EHF262216 DXH262216:DXJ262216 DNL262216:DNN262216 DDP262216:DDR262216 CTT262216:CTV262216 CJX262216:CJZ262216 CAB262216:CAD262216 BQF262216:BQH262216 BGJ262216:BGL262216 AWN262216:AWP262216 AMR262216:AMT262216 ACV262216:ACX262216 SZ262216:TB262216 JD262216:JF262216 H262216:J262216 WVP196680:WVR196680 WLT196680:WLV196680 WBX196680:WBZ196680 VSB196680:VSD196680 VIF196680:VIH196680 UYJ196680:UYL196680 UON196680:UOP196680 UER196680:UET196680 TUV196680:TUX196680 TKZ196680:TLB196680 TBD196680:TBF196680 SRH196680:SRJ196680 SHL196680:SHN196680 RXP196680:RXR196680 RNT196680:RNV196680 RDX196680:RDZ196680 QUB196680:QUD196680 QKF196680:QKH196680 QAJ196680:QAL196680 PQN196680:PQP196680 PGR196680:PGT196680 OWV196680:OWX196680 OMZ196680:ONB196680 ODD196680:ODF196680 NTH196680:NTJ196680 NJL196680:NJN196680 MZP196680:MZR196680 MPT196680:MPV196680 MFX196680:MFZ196680 LWB196680:LWD196680 LMF196680:LMH196680 LCJ196680:LCL196680 KSN196680:KSP196680 KIR196680:KIT196680 JYV196680:JYX196680 JOZ196680:JPB196680 JFD196680:JFF196680 IVH196680:IVJ196680 ILL196680:ILN196680 IBP196680:IBR196680 HRT196680:HRV196680 HHX196680:HHZ196680 GYB196680:GYD196680 GOF196680:GOH196680 GEJ196680:GEL196680 FUN196680:FUP196680 FKR196680:FKT196680 FAV196680:FAX196680 EQZ196680:ERB196680 EHD196680:EHF196680 DXH196680:DXJ196680 DNL196680:DNN196680 DDP196680:DDR196680 CTT196680:CTV196680 CJX196680:CJZ196680 CAB196680:CAD196680 BQF196680:BQH196680 BGJ196680:BGL196680 AWN196680:AWP196680 AMR196680:AMT196680 ACV196680:ACX196680 SZ196680:TB196680 JD196680:JF196680 H196680:J196680 WVP131144:WVR131144 WLT131144:WLV131144 WBX131144:WBZ131144 VSB131144:VSD131144 VIF131144:VIH131144 UYJ131144:UYL131144 UON131144:UOP131144 UER131144:UET131144 TUV131144:TUX131144 TKZ131144:TLB131144 TBD131144:TBF131144 SRH131144:SRJ131144 SHL131144:SHN131144 RXP131144:RXR131144 RNT131144:RNV131144 RDX131144:RDZ131144 QUB131144:QUD131144 QKF131144:QKH131144 QAJ131144:QAL131144 PQN131144:PQP131144 PGR131144:PGT131144 OWV131144:OWX131144 OMZ131144:ONB131144 ODD131144:ODF131144 NTH131144:NTJ131144 NJL131144:NJN131144 MZP131144:MZR131144 MPT131144:MPV131144 MFX131144:MFZ131144 LWB131144:LWD131144 LMF131144:LMH131144 LCJ131144:LCL131144 KSN131144:KSP131144 KIR131144:KIT131144 JYV131144:JYX131144 JOZ131144:JPB131144 JFD131144:JFF131144 IVH131144:IVJ131144 ILL131144:ILN131144 IBP131144:IBR131144 HRT131144:HRV131144 HHX131144:HHZ131144 GYB131144:GYD131144 GOF131144:GOH131144 GEJ131144:GEL131144 FUN131144:FUP131144 FKR131144:FKT131144 FAV131144:FAX131144 EQZ131144:ERB131144 EHD131144:EHF131144 DXH131144:DXJ131144 DNL131144:DNN131144 DDP131144:DDR131144 CTT131144:CTV131144 CJX131144:CJZ131144 CAB131144:CAD131144 BQF131144:BQH131144 BGJ131144:BGL131144 AWN131144:AWP131144 AMR131144:AMT131144 ACV131144:ACX131144 SZ131144:TB131144 JD131144:JF131144 H131144:J131144 WVP65608:WVR65608 WLT65608:WLV65608 WBX65608:WBZ65608 VSB65608:VSD65608 VIF65608:VIH65608 UYJ65608:UYL65608 UON65608:UOP65608 UER65608:UET65608 TUV65608:TUX65608 TKZ65608:TLB65608 TBD65608:TBF65608 SRH65608:SRJ65608 SHL65608:SHN65608 RXP65608:RXR65608 RNT65608:RNV65608 RDX65608:RDZ65608 QUB65608:QUD65608 QKF65608:QKH65608 QAJ65608:QAL65608 PQN65608:PQP65608 PGR65608:PGT65608 OWV65608:OWX65608 OMZ65608:ONB65608 ODD65608:ODF65608 NTH65608:NTJ65608 NJL65608:NJN65608 MZP65608:MZR65608 MPT65608:MPV65608 MFX65608:MFZ65608 LWB65608:LWD65608 LMF65608:LMH65608 LCJ65608:LCL65608 KSN65608:KSP65608 KIR65608:KIT65608 JYV65608:JYX65608 JOZ65608:JPB65608 JFD65608:JFF65608 IVH65608:IVJ65608 ILL65608:ILN65608 IBP65608:IBR65608 HRT65608:HRV65608 HHX65608:HHZ65608 GYB65608:GYD65608 GOF65608:GOH65608 GEJ65608:GEL65608 FUN65608:FUP65608 FKR65608:FKT65608 FAV65608:FAX65608 EQZ65608:ERB65608 EHD65608:EHF65608 DXH65608:DXJ65608 DNL65608:DNN65608 DDP65608:DDR65608 CTT65608:CTV65608 CJX65608:CJZ65608 CAB65608:CAD65608 BQF65608:BQH65608 BGJ65608:BGL65608 AWN65608:AWP65608 AMR65608:AMT65608 ACV65608:ACX65608 SZ65608:TB65608 JD65608:JF65608 H65608:J65608 WVP72:WVR72 WLT72:WLV72 WBX72:WBZ72 VSB72:VSD72 VIF72:VIH72 UYJ72:UYL72 UON72:UOP72 UER72:UET72 TUV72:TUX72 TKZ72:TLB72 TBD72:TBF72 SRH72:SRJ72 SHL72:SHN72 RXP72:RXR72 RNT72:RNV72 RDX72:RDZ72 QUB72:QUD72 QKF72:QKH72 QAJ72:QAL72 PQN72:PQP72 PGR72:PGT72 OWV72:OWX72 OMZ72:ONB72 ODD72:ODF72 NTH72:NTJ72 NJL72:NJN72 MZP72:MZR72 MPT72:MPV72 MFX72:MFZ72 LWB72:LWD72 LMF72:LMH72 LCJ72:LCL72 KSN72:KSP72 KIR72:KIT72 JYV72:JYX72 JOZ72:JPB72 JFD72:JFF72 IVH72:IVJ72 ILL72:ILN72 IBP72:IBR72 HRT72:HRV72 HHX72:HHZ72 GYB72:GYD72 GOF72:GOH72 GEJ72:GEL72 FUN72:FUP72 FKR72:FKT72 FAV72:FAX72 EQZ72:ERB72 EHD72:EHF72 DXH72:DXJ72 DNL72:DNN72 DDP72:DDR72 CTT72:CTV72 CJX72:CJZ72 CAB72:CAD72 BQF72:BQH72 BGJ72:BGL72 AWN72:AWP72 AMR72:AMT72 ACV72:ACX72 SZ72:TB72 JD72:JF72 SZ65491:TB65491 WVP983110:WVR983110 WLT983110:WLV983110 WBX983110:WBZ983110 VSB983110:VSD983110 VIF983110:VIH983110 UYJ983110:UYL983110 UON983110:UOP983110 UER983110:UET983110 TUV983110:TUX983110 TKZ983110:TLB983110 TBD983110:TBF983110 SRH983110:SRJ983110 SHL983110:SHN983110 RXP983110:RXR983110 RNT983110:RNV983110 RDX983110:RDZ983110 QUB983110:QUD983110 QKF983110:QKH983110 QAJ983110:QAL983110 PQN983110:PQP983110 PGR983110:PGT983110 OWV983110:OWX983110 OMZ983110:ONB983110 ODD983110:ODF983110 NTH983110:NTJ983110 NJL983110:NJN983110 MZP983110:MZR983110 MPT983110:MPV983110 MFX983110:MFZ983110 LWB983110:LWD983110 LMF983110:LMH983110 LCJ983110:LCL983110 KSN983110:KSP983110 KIR983110:KIT983110 JYV983110:JYX983110 JOZ983110:JPB983110 JFD983110:JFF983110 IVH983110:IVJ983110 ILL983110:ILN983110 IBP983110:IBR983110 HRT983110:HRV983110 HHX983110:HHZ983110 GYB983110:GYD983110 GOF983110:GOH983110 GEJ983110:GEL983110 FUN983110:FUP983110 FKR983110:FKT983110 FAV983110:FAX983110 EQZ983110:ERB983110 EHD983110:EHF983110 DXH983110:DXJ983110 DNL983110:DNN983110 DDP983110:DDR983110 CTT983110:CTV983110 CJX983110:CJZ983110 CAB983110:CAD983110 BQF983110:BQH983110 BGJ983110:BGL983110 AWN983110:AWP983110 AMR983110:AMT983110 ACV983110:ACX983110 SZ983110:TB983110 JD983110:JF983110 H983110:J983110 WVP917574:WVR917574 WLT917574:WLV917574 WBX917574:WBZ917574 VSB917574:VSD917574 VIF917574:VIH917574 UYJ917574:UYL917574 UON917574:UOP917574 UER917574:UET917574 TUV917574:TUX917574 TKZ917574:TLB917574 TBD917574:TBF917574 SRH917574:SRJ917574 SHL917574:SHN917574 RXP917574:RXR917574 RNT917574:RNV917574 RDX917574:RDZ917574 QUB917574:QUD917574 QKF917574:QKH917574 QAJ917574:QAL917574 PQN917574:PQP917574 PGR917574:PGT917574 OWV917574:OWX917574 OMZ917574:ONB917574 ODD917574:ODF917574 NTH917574:NTJ917574 NJL917574:NJN917574 MZP917574:MZR917574 MPT917574:MPV917574 MFX917574:MFZ917574 LWB917574:LWD917574 LMF917574:LMH917574 LCJ917574:LCL917574 KSN917574:KSP917574 KIR917574:KIT917574 JYV917574:JYX917574 JOZ917574:JPB917574 JFD917574:JFF917574 IVH917574:IVJ917574 ILL917574:ILN917574 IBP917574:IBR917574 HRT917574:HRV917574 HHX917574:HHZ917574 GYB917574:GYD917574 GOF917574:GOH917574 GEJ917574:GEL917574 FUN917574:FUP917574 FKR917574:FKT917574 FAV917574:FAX917574 EQZ917574:ERB917574 EHD917574:EHF917574 DXH917574:DXJ917574 DNL917574:DNN917574 DDP917574:DDR917574 CTT917574:CTV917574 CJX917574:CJZ917574 CAB917574:CAD917574 BQF917574:BQH917574 BGJ917574:BGL917574 AWN917574:AWP917574 AMR917574:AMT917574 ACV917574:ACX917574 SZ917574:TB917574 JD917574:JF917574 H917574:J917574 WVP852038:WVR852038 WLT852038:WLV852038 WBX852038:WBZ852038 VSB852038:VSD852038 VIF852038:VIH852038 UYJ852038:UYL852038 UON852038:UOP852038 UER852038:UET852038 TUV852038:TUX852038 TKZ852038:TLB852038 TBD852038:TBF852038 SRH852038:SRJ852038 SHL852038:SHN852038 RXP852038:RXR852038 RNT852038:RNV852038 RDX852038:RDZ852038 QUB852038:QUD852038 QKF852038:QKH852038 QAJ852038:QAL852038 PQN852038:PQP852038 PGR852038:PGT852038 OWV852038:OWX852038 OMZ852038:ONB852038 ODD852038:ODF852038 NTH852038:NTJ852038 NJL852038:NJN852038 MZP852038:MZR852038 MPT852038:MPV852038 MFX852038:MFZ852038 LWB852038:LWD852038 LMF852038:LMH852038 LCJ852038:LCL852038 KSN852038:KSP852038 KIR852038:KIT852038 JYV852038:JYX852038 JOZ852038:JPB852038 JFD852038:JFF852038 IVH852038:IVJ852038 ILL852038:ILN852038 IBP852038:IBR852038 HRT852038:HRV852038 HHX852038:HHZ852038 GYB852038:GYD852038 GOF852038:GOH852038 GEJ852038:GEL852038 FUN852038:FUP852038 FKR852038:FKT852038 FAV852038:FAX852038 EQZ852038:ERB852038 EHD852038:EHF852038 DXH852038:DXJ852038 DNL852038:DNN852038 DDP852038:DDR852038 CTT852038:CTV852038 CJX852038:CJZ852038 CAB852038:CAD852038 BQF852038:BQH852038 BGJ852038:BGL852038 AWN852038:AWP852038 AMR852038:AMT852038 ACV852038:ACX852038 SZ852038:TB852038 JD852038:JF852038 H852038:J852038 WVP786502:WVR786502 WLT786502:WLV786502 WBX786502:WBZ786502 VSB786502:VSD786502 VIF786502:VIH786502 UYJ786502:UYL786502 UON786502:UOP786502 UER786502:UET786502 TUV786502:TUX786502 TKZ786502:TLB786502 TBD786502:TBF786502 SRH786502:SRJ786502 SHL786502:SHN786502 RXP786502:RXR786502 RNT786502:RNV786502 RDX786502:RDZ786502 QUB786502:QUD786502 QKF786502:QKH786502 QAJ786502:QAL786502 PQN786502:PQP786502 PGR786502:PGT786502 OWV786502:OWX786502 OMZ786502:ONB786502 ODD786502:ODF786502 NTH786502:NTJ786502 NJL786502:NJN786502 MZP786502:MZR786502 MPT786502:MPV786502 MFX786502:MFZ786502 LWB786502:LWD786502 LMF786502:LMH786502 LCJ786502:LCL786502 KSN786502:KSP786502 KIR786502:KIT786502 JYV786502:JYX786502 JOZ786502:JPB786502 JFD786502:JFF786502 IVH786502:IVJ786502 ILL786502:ILN786502 IBP786502:IBR786502 HRT786502:HRV786502 HHX786502:HHZ786502 GYB786502:GYD786502 GOF786502:GOH786502 GEJ786502:GEL786502 FUN786502:FUP786502 FKR786502:FKT786502 FAV786502:FAX786502 EQZ786502:ERB786502 EHD786502:EHF786502 DXH786502:DXJ786502 DNL786502:DNN786502 DDP786502:DDR786502 CTT786502:CTV786502 CJX786502:CJZ786502 CAB786502:CAD786502 BQF786502:BQH786502 BGJ786502:BGL786502 AWN786502:AWP786502 AMR786502:AMT786502 ACV786502:ACX786502 SZ786502:TB786502 JD786502:JF786502 H786502:J786502 WVP720966:WVR720966 WLT720966:WLV720966 WBX720966:WBZ720966 VSB720966:VSD720966 VIF720966:VIH720966 UYJ720966:UYL720966 UON720966:UOP720966 UER720966:UET720966 TUV720966:TUX720966 TKZ720966:TLB720966 TBD720966:TBF720966 SRH720966:SRJ720966 SHL720966:SHN720966 RXP720966:RXR720966 RNT720966:RNV720966 RDX720966:RDZ720966 QUB720966:QUD720966 QKF720966:QKH720966 QAJ720966:QAL720966 PQN720966:PQP720966 PGR720966:PGT720966 OWV720966:OWX720966 OMZ720966:ONB720966 ODD720966:ODF720966 NTH720966:NTJ720966 NJL720966:NJN720966 MZP720966:MZR720966 MPT720966:MPV720966 MFX720966:MFZ720966 LWB720966:LWD720966 LMF720966:LMH720966 LCJ720966:LCL720966 KSN720966:KSP720966 KIR720966:KIT720966 JYV720966:JYX720966 JOZ720966:JPB720966 JFD720966:JFF720966 IVH720966:IVJ720966 ILL720966:ILN720966 IBP720966:IBR720966 HRT720966:HRV720966 HHX720966:HHZ720966 GYB720966:GYD720966 GOF720966:GOH720966 GEJ720966:GEL720966 FUN720966:FUP720966 FKR720966:FKT720966 FAV720966:FAX720966 EQZ720966:ERB720966 EHD720966:EHF720966 DXH720966:DXJ720966 DNL720966:DNN720966 DDP720966:DDR720966 CTT720966:CTV720966 CJX720966:CJZ720966 CAB720966:CAD720966 BQF720966:BQH720966 BGJ720966:BGL720966 AWN720966:AWP720966 AMR720966:AMT720966 ACV720966:ACX720966 SZ720966:TB720966 JD720966:JF720966 H720966:J720966 WVP655430:WVR655430 WLT655430:WLV655430 WBX655430:WBZ655430 VSB655430:VSD655430 VIF655430:VIH655430 UYJ655430:UYL655430 UON655430:UOP655430 UER655430:UET655430 TUV655430:TUX655430 TKZ655430:TLB655430 TBD655430:TBF655430 SRH655430:SRJ655430 SHL655430:SHN655430 RXP655430:RXR655430 RNT655430:RNV655430 RDX655430:RDZ655430 QUB655430:QUD655430 QKF655430:QKH655430 QAJ655430:QAL655430 PQN655430:PQP655430 PGR655430:PGT655430 OWV655430:OWX655430 OMZ655430:ONB655430 ODD655430:ODF655430 NTH655430:NTJ655430 NJL655430:NJN655430 MZP655430:MZR655430 MPT655430:MPV655430 MFX655430:MFZ655430 LWB655430:LWD655430 LMF655430:LMH655430 LCJ655430:LCL655430 KSN655430:KSP655430 KIR655430:KIT655430 JYV655430:JYX655430 JOZ655430:JPB655430 JFD655430:JFF655430 IVH655430:IVJ655430 ILL655430:ILN655430 IBP655430:IBR655430 HRT655430:HRV655430 HHX655430:HHZ655430 GYB655430:GYD655430 GOF655430:GOH655430 GEJ655430:GEL655430 FUN655430:FUP655430 FKR655430:FKT655430 FAV655430:FAX655430 EQZ655430:ERB655430 EHD655430:EHF655430 DXH655430:DXJ655430 DNL655430:DNN655430 DDP655430:DDR655430 CTT655430:CTV655430 CJX655430:CJZ655430 CAB655430:CAD655430 BQF655430:BQH655430 BGJ655430:BGL655430 AWN655430:AWP655430 AMR655430:AMT655430 ACV655430:ACX655430 SZ655430:TB655430 JD655430:JF655430 H655430:J655430 WVP589894:WVR589894 WLT589894:WLV589894 WBX589894:WBZ589894 VSB589894:VSD589894 VIF589894:VIH589894 UYJ589894:UYL589894 UON589894:UOP589894 UER589894:UET589894 TUV589894:TUX589894 TKZ589894:TLB589894 TBD589894:TBF589894 SRH589894:SRJ589894 SHL589894:SHN589894 RXP589894:RXR589894 RNT589894:RNV589894 RDX589894:RDZ589894 QUB589894:QUD589894 QKF589894:QKH589894 QAJ589894:QAL589894 PQN589894:PQP589894 PGR589894:PGT589894 OWV589894:OWX589894 OMZ589894:ONB589894 ODD589894:ODF589894 NTH589894:NTJ589894 NJL589894:NJN589894 MZP589894:MZR589894 MPT589894:MPV589894 MFX589894:MFZ589894 LWB589894:LWD589894 LMF589894:LMH589894 LCJ589894:LCL589894 KSN589894:KSP589894 KIR589894:KIT589894 JYV589894:JYX589894 JOZ589894:JPB589894 JFD589894:JFF589894 IVH589894:IVJ589894 ILL589894:ILN589894 IBP589894:IBR589894 HRT589894:HRV589894 HHX589894:HHZ589894 GYB589894:GYD589894 GOF589894:GOH589894 GEJ589894:GEL589894 FUN589894:FUP589894 FKR589894:FKT589894 FAV589894:FAX589894 EQZ589894:ERB589894 EHD589894:EHF589894 DXH589894:DXJ589894 DNL589894:DNN589894 DDP589894:DDR589894 CTT589894:CTV589894 CJX589894:CJZ589894 CAB589894:CAD589894 BQF589894:BQH589894 BGJ589894:BGL589894 AWN589894:AWP589894 AMR589894:AMT589894 ACV589894:ACX589894 SZ589894:TB589894 JD589894:JF589894 H589894:J589894 WVP524358:WVR524358 WLT524358:WLV524358 WBX524358:WBZ524358 VSB524358:VSD524358 VIF524358:VIH524358 UYJ524358:UYL524358 UON524358:UOP524358 UER524358:UET524358 TUV524358:TUX524358 TKZ524358:TLB524358 TBD524358:TBF524358 SRH524358:SRJ524358 SHL524358:SHN524358 RXP524358:RXR524358 RNT524358:RNV524358 RDX524358:RDZ524358 QUB524358:QUD524358 QKF524358:QKH524358 QAJ524358:QAL524358 PQN524358:PQP524358 PGR524358:PGT524358 OWV524358:OWX524358 OMZ524358:ONB524358 ODD524358:ODF524358 NTH524358:NTJ524358 NJL524358:NJN524358 MZP524358:MZR524358 MPT524358:MPV524358 MFX524358:MFZ524358 LWB524358:LWD524358 LMF524358:LMH524358 LCJ524358:LCL524358 KSN524358:KSP524358 KIR524358:KIT524358 JYV524358:JYX524358 JOZ524358:JPB524358 JFD524358:JFF524358 IVH524358:IVJ524358 ILL524358:ILN524358 IBP524358:IBR524358 HRT524358:HRV524358 HHX524358:HHZ524358 GYB524358:GYD524358 GOF524358:GOH524358 GEJ524358:GEL524358 FUN524358:FUP524358 FKR524358:FKT524358 FAV524358:FAX524358 EQZ524358:ERB524358 EHD524358:EHF524358 DXH524358:DXJ524358 DNL524358:DNN524358 DDP524358:DDR524358 CTT524358:CTV524358 CJX524358:CJZ524358 CAB524358:CAD524358 BQF524358:BQH524358 BGJ524358:BGL524358 AWN524358:AWP524358 AMR524358:AMT524358 ACV524358:ACX524358 SZ524358:TB524358 JD524358:JF524358 H524358:J524358 WVP458822:WVR458822 WLT458822:WLV458822 WBX458822:WBZ458822 VSB458822:VSD458822 VIF458822:VIH458822 UYJ458822:UYL458822 UON458822:UOP458822 UER458822:UET458822 TUV458822:TUX458822 TKZ458822:TLB458822 TBD458822:TBF458822 SRH458822:SRJ458822 SHL458822:SHN458822 RXP458822:RXR458822 RNT458822:RNV458822 RDX458822:RDZ458822 QUB458822:QUD458822 QKF458822:QKH458822 QAJ458822:QAL458822 PQN458822:PQP458822 PGR458822:PGT458822 OWV458822:OWX458822 OMZ458822:ONB458822 ODD458822:ODF458822 NTH458822:NTJ458822 NJL458822:NJN458822 MZP458822:MZR458822 MPT458822:MPV458822 MFX458822:MFZ458822 LWB458822:LWD458822 LMF458822:LMH458822 LCJ458822:LCL458822 KSN458822:KSP458822 KIR458822:KIT458822 JYV458822:JYX458822 JOZ458822:JPB458822 JFD458822:JFF458822 IVH458822:IVJ458822 ILL458822:ILN458822 IBP458822:IBR458822 HRT458822:HRV458822 HHX458822:HHZ458822 GYB458822:GYD458822 GOF458822:GOH458822 GEJ458822:GEL458822 FUN458822:FUP458822 FKR458822:FKT458822 FAV458822:FAX458822 EQZ458822:ERB458822 EHD458822:EHF458822 DXH458822:DXJ458822 DNL458822:DNN458822 DDP458822:DDR458822 CTT458822:CTV458822 CJX458822:CJZ458822 CAB458822:CAD458822 BQF458822:BQH458822 BGJ458822:BGL458822 AWN458822:AWP458822 AMR458822:AMT458822 ACV458822:ACX458822 SZ458822:TB458822 JD458822:JF458822 H458822:J458822 WVP393286:WVR393286 WLT393286:WLV393286 WBX393286:WBZ393286 VSB393286:VSD393286 VIF393286:VIH393286 UYJ393286:UYL393286 UON393286:UOP393286 UER393286:UET393286 TUV393286:TUX393286 TKZ393286:TLB393286 TBD393286:TBF393286 SRH393286:SRJ393286 SHL393286:SHN393286 RXP393286:RXR393286 RNT393286:RNV393286 RDX393286:RDZ393286 QUB393286:QUD393286 QKF393286:QKH393286 QAJ393286:QAL393286 PQN393286:PQP393286 PGR393286:PGT393286 OWV393286:OWX393286 OMZ393286:ONB393286 ODD393286:ODF393286 NTH393286:NTJ393286 NJL393286:NJN393286 MZP393286:MZR393286 MPT393286:MPV393286 MFX393286:MFZ393286 LWB393286:LWD393286 LMF393286:LMH393286 LCJ393286:LCL393286 KSN393286:KSP393286 KIR393286:KIT393286 JYV393286:JYX393286 JOZ393286:JPB393286 JFD393286:JFF393286 IVH393286:IVJ393286 ILL393286:ILN393286 IBP393286:IBR393286 HRT393286:HRV393286 HHX393286:HHZ393286 GYB393286:GYD393286 GOF393286:GOH393286 GEJ393286:GEL393286 FUN393286:FUP393286 FKR393286:FKT393286 FAV393286:FAX393286 EQZ393286:ERB393286 EHD393286:EHF393286 DXH393286:DXJ393286 DNL393286:DNN393286 DDP393286:DDR393286 CTT393286:CTV393286 CJX393286:CJZ393286 CAB393286:CAD393286 BQF393286:BQH393286 BGJ393286:BGL393286 AWN393286:AWP393286 AMR393286:AMT393286 ACV393286:ACX393286 SZ393286:TB393286 JD393286:JF393286 H393286:J393286 WVP327750:WVR327750 WLT327750:WLV327750 WBX327750:WBZ327750 VSB327750:VSD327750 VIF327750:VIH327750 UYJ327750:UYL327750 UON327750:UOP327750 UER327750:UET327750 TUV327750:TUX327750 TKZ327750:TLB327750 TBD327750:TBF327750 SRH327750:SRJ327750 SHL327750:SHN327750 RXP327750:RXR327750 RNT327750:RNV327750 RDX327750:RDZ327750 QUB327750:QUD327750 QKF327750:QKH327750 QAJ327750:QAL327750 PQN327750:PQP327750 PGR327750:PGT327750 OWV327750:OWX327750 OMZ327750:ONB327750 ODD327750:ODF327750 NTH327750:NTJ327750 NJL327750:NJN327750 MZP327750:MZR327750 MPT327750:MPV327750 MFX327750:MFZ327750 LWB327750:LWD327750 LMF327750:LMH327750 LCJ327750:LCL327750 KSN327750:KSP327750 KIR327750:KIT327750 JYV327750:JYX327750 JOZ327750:JPB327750 JFD327750:JFF327750 IVH327750:IVJ327750 ILL327750:ILN327750 IBP327750:IBR327750 HRT327750:HRV327750 HHX327750:HHZ327750 GYB327750:GYD327750 GOF327750:GOH327750 GEJ327750:GEL327750 FUN327750:FUP327750 FKR327750:FKT327750 FAV327750:FAX327750 EQZ327750:ERB327750 EHD327750:EHF327750 DXH327750:DXJ327750 DNL327750:DNN327750 DDP327750:DDR327750 CTT327750:CTV327750 CJX327750:CJZ327750 CAB327750:CAD327750 BQF327750:BQH327750 BGJ327750:BGL327750 AWN327750:AWP327750 AMR327750:AMT327750 ACV327750:ACX327750 SZ327750:TB327750 JD327750:JF327750 H327750:J327750 WVP262214:WVR262214 WLT262214:WLV262214 WBX262214:WBZ262214 VSB262214:VSD262214 VIF262214:VIH262214 UYJ262214:UYL262214 UON262214:UOP262214 UER262214:UET262214 TUV262214:TUX262214 TKZ262214:TLB262214 TBD262214:TBF262214 SRH262214:SRJ262214 SHL262214:SHN262214 RXP262214:RXR262214 RNT262214:RNV262214 RDX262214:RDZ262214 QUB262214:QUD262214 QKF262214:QKH262214 QAJ262214:QAL262214 PQN262214:PQP262214 PGR262214:PGT262214 OWV262214:OWX262214 OMZ262214:ONB262214 ODD262214:ODF262214 NTH262214:NTJ262214 NJL262214:NJN262214 MZP262214:MZR262214 MPT262214:MPV262214 MFX262214:MFZ262214 LWB262214:LWD262214 LMF262214:LMH262214 LCJ262214:LCL262214 KSN262214:KSP262214 KIR262214:KIT262214 JYV262214:JYX262214 JOZ262214:JPB262214 JFD262214:JFF262214 IVH262214:IVJ262214 ILL262214:ILN262214 IBP262214:IBR262214 HRT262214:HRV262214 HHX262214:HHZ262214 GYB262214:GYD262214 GOF262214:GOH262214 GEJ262214:GEL262214 FUN262214:FUP262214 FKR262214:FKT262214 FAV262214:FAX262214 EQZ262214:ERB262214 EHD262214:EHF262214 DXH262214:DXJ262214 DNL262214:DNN262214 DDP262214:DDR262214 CTT262214:CTV262214 CJX262214:CJZ262214 CAB262214:CAD262214 BQF262214:BQH262214 BGJ262214:BGL262214 AWN262214:AWP262214 AMR262214:AMT262214 ACV262214:ACX262214 SZ262214:TB262214 JD262214:JF262214 H262214:J262214 WVP196678:WVR196678 WLT196678:WLV196678 WBX196678:WBZ196678 VSB196678:VSD196678 VIF196678:VIH196678 UYJ196678:UYL196678 UON196678:UOP196678 UER196678:UET196678 TUV196678:TUX196678 TKZ196678:TLB196678 TBD196678:TBF196678 SRH196678:SRJ196678 SHL196678:SHN196678 RXP196678:RXR196678 RNT196678:RNV196678 RDX196678:RDZ196678 QUB196678:QUD196678 QKF196678:QKH196678 QAJ196678:QAL196678 PQN196678:PQP196678 PGR196678:PGT196678 OWV196678:OWX196678 OMZ196678:ONB196678 ODD196678:ODF196678 NTH196678:NTJ196678 NJL196678:NJN196678 MZP196678:MZR196678 MPT196678:MPV196678 MFX196678:MFZ196678 LWB196678:LWD196678 LMF196678:LMH196678 LCJ196678:LCL196678 KSN196678:KSP196678 KIR196678:KIT196678 JYV196678:JYX196678 JOZ196678:JPB196678 JFD196678:JFF196678 IVH196678:IVJ196678 ILL196678:ILN196678 IBP196678:IBR196678 HRT196678:HRV196678 HHX196678:HHZ196678 GYB196678:GYD196678 GOF196678:GOH196678 GEJ196678:GEL196678 FUN196678:FUP196678 FKR196678:FKT196678 FAV196678:FAX196678 EQZ196678:ERB196678 EHD196678:EHF196678 DXH196678:DXJ196678 DNL196678:DNN196678 DDP196678:DDR196678 CTT196678:CTV196678 CJX196678:CJZ196678 CAB196678:CAD196678 BQF196678:BQH196678 BGJ196678:BGL196678 AWN196678:AWP196678 AMR196678:AMT196678 ACV196678:ACX196678 SZ196678:TB196678 JD196678:JF196678 H196678:J196678 WVP131142:WVR131142 WLT131142:WLV131142 WBX131142:WBZ131142 VSB131142:VSD131142 VIF131142:VIH131142 UYJ131142:UYL131142 UON131142:UOP131142 UER131142:UET131142 TUV131142:TUX131142 TKZ131142:TLB131142 TBD131142:TBF131142 SRH131142:SRJ131142 SHL131142:SHN131142 RXP131142:RXR131142 RNT131142:RNV131142 RDX131142:RDZ131142 QUB131142:QUD131142 QKF131142:QKH131142 QAJ131142:QAL131142 PQN131142:PQP131142 PGR131142:PGT131142 OWV131142:OWX131142 OMZ131142:ONB131142 ODD131142:ODF131142 NTH131142:NTJ131142 NJL131142:NJN131142 MZP131142:MZR131142 MPT131142:MPV131142 MFX131142:MFZ131142 LWB131142:LWD131142 LMF131142:LMH131142 LCJ131142:LCL131142 KSN131142:KSP131142 KIR131142:KIT131142 JYV131142:JYX131142 JOZ131142:JPB131142 JFD131142:JFF131142 IVH131142:IVJ131142 ILL131142:ILN131142 IBP131142:IBR131142 HRT131142:HRV131142 HHX131142:HHZ131142 GYB131142:GYD131142 GOF131142:GOH131142 GEJ131142:GEL131142 FUN131142:FUP131142 FKR131142:FKT131142 FAV131142:FAX131142 EQZ131142:ERB131142 EHD131142:EHF131142 DXH131142:DXJ131142 DNL131142:DNN131142 DDP131142:DDR131142 CTT131142:CTV131142 CJX131142:CJZ131142 CAB131142:CAD131142 BQF131142:BQH131142 BGJ131142:BGL131142 AWN131142:AWP131142 AMR131142:AMT131142 ACV131142:ACX131142 SZ131142:TB131142 JD131142:JF131142 H131142:J131142 WVP65606:WVR65606 WLT65606:WLV65606 WBX65606:WBZ65606 VSB65606:VSD65606 VIF65606:VIH65606 UYJ65606:UYL65606 UON65606:UOP65606 UER65606:UET65606 TUV65606:TUX65606 TKZ65606:TLB65606 TBD65606:TBF65606 SRH65606:SRJ65606 SHL65606:SHN65606 RXP65606:RXR65606 RNT65606:RNV65606 RDX65606:RDZ65606 QUB65606:QUD65606 QKF65606:QKH65606 QAJ65606:QAL65606 PQN65606:PQP65606 PGR65606:PGT65606 OWV65606:OWX65606 OMZ65606:ONB65606 ODD65606:ODF65606 NTH65606:NTJ65606 NJL65606:NJN65606 MZP65606:MZR65606 MPT65606:MPV65606 MFX65606:MFZ65606 LWB65606:LWD65606 LMF65606:LMH65606 LCJ65606:LCL65606 KSN65606:KSP65606 KIR65606:KIT65606 JYV65606:JYX65606 JOZ65606:JPB65606 JFD65606:JFF65606 IVH65606:IVJ65606 ILL65606:ILN65606 IBP65606:IBR65606 HRT65606:HRV65606 HHX65606:HHZ65606 GYB65606:GYD65606 GOF65606:GOH65606 GEJ65606:GEL65606 FUN65606:FUP65606 FKR65606:FKT65606 FAV65606:FAX65606 EQZ65606:ERB65606 EHD65606:EHF65606 DXH65606:DXJ65606 DNL65606:DNN65606 DDP65606:DDR65606 CTT65606:CTV65606 CJX65606:CJZ65606 CAB65606:CAD65606 BQF65606:BQH65606 BGJ65606:BGL65606 AWN65606:AWP65606 AMR65606:AMT65606 ACV65606:ACX65606 SZ65606:TB65606 JD65606:JF65606 H65606:J65606 WVP70:WVR70 WLT70:WLV70 WBX70:WBZ70 VSB70:VSD70 VIF70:VIH70 UYJ70:UYL70 UON70:UOP70 UER70:UET70 TUV70:TUX70 TKZ70:TLB70 TBD70:TBF70 SRH70:SRJ70 SHL70:SHN70 RXP70:RXR70 RNT70:RNV70 RDX70:RDZ70 QUB70:QUD70 QKF70:QKH70 QAJ70:QAL70 PQN70:PQP70 PGR70:PGT70 OWV70:OWX70 OMZ70:ONB70 ODD70:ODF70 NTH70:NTJ70 NJL70:NJN70 MZP70:MZR70 MPT70:MPV70 MFX70:MFZ70 LWB70:LWD70 LMF70:LMH70 LCJ70:LCL70 KSN70:KSP70 KIR70:KIT70 JYV70:JYX70 JOZ70:JPB70 JFD70:JFF70 IVH70:IVJ70 ILL70:ILN70 IBP70:IBR70 HRT70:HRV70 HHX70:HHZ70 GYB70:GYD70 GOF70:GOH70 GEJ70:GEL70 FUN70:FUP70 FKR70:FKT70 FAV70:FAX70 EQZ70:ERB70 EHD70:EHF70 DXH70:DXJ70 DNL70:DNN70 DDP70:DDR70 CTT70:CTV70 CJX70:CJZ70 CAB70:CAD70 BQF70:BQH70 BGJ70:BGL70 AWN70:AWP70 AMR70:AMT70 ACV70:ACX70 SZ70:TB70 JD70:JF70 JD65491:JF65491 WVP983033:WVR983033 WLT983033:WLV983033 WBX983033:WBZ983033 VSB983033:VSD983033 VIF983033:VIH983033 UYJ983033:UYL983033 UON983033:UOP983033 UER983033:UET983033 TUV983033:TUX983033 TKZ983033:TLB983033 TBD983033:TBF983033 SRH983033:SRJ983033 SHL983033:SHN983033 RXP983033:RXR983033 RNT983033:RNV983033 RDX983033:RDZ983033 QUB983033:QUD983033 QKF983033:QKH983033 QAJ983033:QAL983033 PQN983033:PQP983033 PGR983033:PGT983033 OWV983033:OWX983033 OMZ983033:ONB983033 ODD983033:ODF983033 NTH983033:NTJ983033 NJL983033:NJN983033 MZP983033:MZR983033 MPT983033:MPV983033 MFX983033:MFZ983033 LWB983033:LWD983033 LMF983033:LMH983033 LCJ983033:LCL983033 KSN983033:KSP983033 KIR983033:KIT983033 JYV983033:JYX983033 JOZ983033:JPB983033 JFD983033:JFF983033 IVH983033:IVJ983033 ILL983033:ILN983033 IBP983033:IBR983033 HRT983033:HRV983033 HHX983033:HHZ983033 GYB983033:GYD983033 GOF983033:GOH983033 GEJ983033:GEL983033 FUN983033:FUP983033 FKR983033:FKT983033 FAV983033:FAX983033 EQZ983033:ERB983033 EHD983033:EHF983033 DXH983033:DXJ983033 DNL983033:DNN983033 DDP983033:DDR983033 CTT983033:CTV983033 CJX983033:CJZ983033 CAB983033:CAD983033 BQF983033:BQH983033 BGJ983033:BGL983033 AWN983033:AWP983033 AMR983033:AMT983033 ACV983033:ACX983033 SZ983033:TB983033 JD983033:JF983033 H983033:J983033 WVP917497:WVR917497 WLT917497:WLV917497 WBX917497:WBZ917497 VSB917497:VSD917497 VIF917497:VIH917497 UYJ917497:UYL917497 UON917497:UOP917497 UER917497:UET917497 TUV917497:TUX917497 TKZ917497:TLB917497 TBD917497:TBF917497 SRH917497:SRJ917497 SHL917497:SHN917497 RXP917497:RXR917497 RNT917497:RNV917497 RDX917497:RDZ917497 QUB917497:QUD917497 QKF917497:QKH917497 QAJ917497:QAL917497 PQN917497:PQP917497 PGR917497:PGT917497 OWV917497:OWX917497 OMZ917497:ONB917497 ODD917497:ODF917497 NTH917497:NTJ917497 NJL917497:NJN917497 MZP917497:MZR917497 MPT917497:MPV917497 MFX917497:MFZ917497 LWB917497:LWD917497 LMF917497:LMH917497 LCJ917497:LCL917497 KSN917497:KSP917497 KIR917497:KIT917497 JYV917497:JYX917497 JOZ917497:JPB917497 JFD917497:JFF917497 IVH917497:IVJ917497 ILL917497:ILN917497 IBP917497:IBR917497 HRT917497:HRV917497 HHX917497:HHZ917497 GYB917497:GYD917497 GOF917497:GOH917497 GEJ917497:GEL917497 FUN917497:FUP917497 FKR917497:FKT917497 FAV917497:FAX917497 EQZ917497:ERB917497 EHD917497:EHF917497 DXH917497:DXJ917497 DNL917497:DNN917497 DDP917497:DDR917497 CTT917497:CTV917497 CJX917497:CJZ917497 CAB917497:CAD917497 BQF917497:BQH917497 BGJ917497:BGL917497 AWN917497:AWP917497 AMR917497:AMT917497 ACV917497:ACX917497 SZ917497:TB917497 JD917497:JF917497 H917497:J917497 WVP851961:WVR851961 WLT851961:WLV851961 WBX851961:WBZ851961 VSB851961:VSD851961 VIF851961:VIH851961 UYJ851961:UYL851961 UON851961:UOP851961 UER851961:UET851961 TUV851961:TUX851961 TKZ851961:TLB851961 TBD851961:TBF851961 SRH851961:SRJ851961 SHL851961:SHN851961 RXP851961:RXR851961 RNT851961:RNV851961 RDX851961:RDZ851961 QUB851961:QUD851961 QKF851961:QKH851961 QAJ851961:QAL851961 PQN851961:PQP851961 PGR851961:PGT851961 OWV851961:OWX851961 OMZ851961:ONB851961 ODD851961:ODF851961 NTH851961:NTJ851961 NJL851961:NJN851961 MZP851961:MZR851961 MPT851961:MPV851961 MFX851961:MFZ851961 LWB851961:LWD851961 LMF851961:LMH851961 LCJ851961:LCL851961 KSN851961:KSP851961 KIR851961:KIT851961 JYV851961:JYX851961 JOZ851961:JPB851961 JFD851961:JFF851961 IVH851961:IVJ851961 ILL851961:ILN851961 IBP851961:IBR851961 HRT851961:HRV851961 HHX851961:HHZ851961 GYB851961:GYD851961 GOF851961:GOH851961 GEJ851961:GEL851961 FUN851961:FUP851961 FKR851961:FKT851961 FAV851961:FAX851961 EQZ851961:ERB851961 EHD851961:EHF851961 DXH851961:DXJ851961 DNL851961:DNN851961 DDP851961:DDR851961 CTT851961:CTV851961 CJX851961:CJZ851961 CAB851961:CAD851961 BQF851961:BQH851961 BGJ851961:BGL851961 AWN851961:AWP851961 AMR851961:AMT851961 ACV851961:ACX851961 SZ851961:TB851961 JD851961:JF851961 H851961:J851961 WVP786425:WVR786425 WLT786425:WLV786425 WBX786425:WBZ786425 VSB786425:VSD786425 VIF786425:VIH786425 UYJ786425:UYL786425 UON786425:UOP786425 UER786425:UET786425 TUV786425:TUX786425 TKZ786425:TLB786425 TBD786425:TBF786425 SRH786425:SRJ786425 SHL786425:SHN786425 RXP786425:RXR786425 RNT786425:RNV786425 RDX786425:RDZ786425 QUB786425:QUD786425 QKF786425:QKH786425 QAJ786425:QAL786425 PQN786425:PQP786425 PGR786425:PGT786425 OWV786425:OWX786425 OMZ786425:ONB786425 ODD786425:ODF786425 NTH786425:NTJ786425 NJL786425:NJN786425 MZP786425:MZR786425 MPT786425:MPV786425 MFX786425:MFZ786425 LWB786425:LWD786425 LMF786425:LMH786425 LCJ786425:LCL786425 KSN786425:KSP786425 KIR786425:KIT786425 JYV786425:JYX786425 JOZ786425:JPB786425 JFD786425:JFF786425 IVH786425:IVJ786425 ILL786425:ILN786425 IBP786425:IBR786425 HRT786425:HRV786425 HHX786425:HHZ786425 GYB786425:GYD786425 GOF786425:GOH786425 GEJ786425:GEL786425 FUN786425:FUP786425 FKR786425:FKT786425 FAV786425:FAX786425 EQZ786425:ERB786425 EHD786425:EHF786425 DXH786425:DXJ786425 DNL786425:DNN786425 DDP786425:DDR786425 CTT786425:CTV786425 CJX786425:CJZ786425 CAB786425:CAD786425 BQF786425:BQH786425 BGJ786425:BGL786425 AWN786425:AWP786425 AMR786425:AMT786425 ACV786425:ACX786425 SZ786425:TB786425 JD786425:JF786425 H786425:J786425 WVP720889:WVR720889 WLT720889:WLV720889 WBX720889:WBZ720889 VSB720889:VSD720889 VIF720889:VIH720889 UYJ720889:UYL720889 UON720889:UOP720889 UER720889:UET720889 TUV720889:TUX720889 TKZ720889:TLB720889 TBD720889:TBF720889 SRH720889:SRJ720889 SHL720889:SHN720889 RXP720889:RXR720889 RNT720889:RNV720889 RDX720889:RDZ720889 QUB720889:QUD720889 QKF720889:QKH720889 QAJ720889:QAL720889 PQN720889:PQP720889 PGR720889:PGT720889 OWV720889:OWX720889 OMZ720889:ONB720889 ODD720889:ODF720889 NTH720889:NTJ720889 NJL720889:NJN720889 MZP720889:MZR720889 MPT720889:MPV720889 MFX720889:MFZ720889 LWB720889:LWD720889 LMF720889:LMH720889 LCJ720889:LCL720889 KSN720889:KSP720889 KIR720889:KIT720889 JYV720889:JYX720889 JOZ720889:JPB720889 JFD720889:JFF720889 IVH720889:IVJ720889 ILL720889:ILN720889 IBP720889:IBR720889 HRT720889:HRV720889 HHX720889:HHZ720889 GYB720889:GYD720889 GOF720889:GOH720889 GEJ720889:GEL720889 FUN720889:FUP720889 FKR720889:FKT720889 FAV720889:FAX720889 EQZ720889:ERB720889 EHD720889:EHF720889 DXH720889:DXJ720889 DNL720889:DNN720889 DDP720889:DDR720889 CTT720889:CTV720889 CJX720889:CJZ720889 CAB720889:CAD720889 BQF720889:BQH720889 BGJ720889:BGL720889 AWN720889:AWP720889 AMR720889:AMT720889 ACV720889:ACX720889 SZ720889:TB720889 JD720889:JF720889 H720889:J720889 WVP655353:WVR655353 WLT655353:WLV655353 WBX655353:WBZ655353 VSB655353:VSD655353 VIF655353:VIH655353 UYJ655353:UYL655353 UON655353:UOP655353 UER655353:UET655353 TUV655353:TUX655353 TKZ655353:TLB655353 TBD655353:TBF655353 SRH655353:SRJ655353 SHL655353:SHN655353 RXP655353:RXR655353 RNT655353:RNV655353 RDX655353:RDZ655353 QUB655353:QUD655353 QKF655353:QKH655353 QAJ655353:QAL655353 PQN655353:PQP655353 PGR655353:PGT655353 OWV655353:OWX655353 OMZ655353:ONB655353 ODD655353:ODF655353 NTH655353:NTJ655353 NJL655353:NJN655353 MZP655353:MZR655353 MPT655353:MPV655353 MFX655353:MFZ655353 LWB655353:LWD655353 LMF655353:LMH655353 LCJ655353:LCL655353 KSN655353:KSP655353 KIR655353:KIT655353 JYV655353:JYX655353 JOZ655353:JPB655353 JFD655353:JFF655353 IVH655353:IVJ655353 ILL655353:ILN655353 IBP655353:IBR655353 HRT655353:HRV655353 HHX655353:HHZ655353 GYB655353:GYD655353 GOF655353:GOH655353 GEJ655353:GEL655353 FUN655353:FUP655353 FKR655353:FKT655353 FAV655353:FAX655353 EQZ655353:ERB655353 EHD655353:EHF655353 DXH655353:DXJ655353 DNL655353:DNN655353 DDP655353:DDR655353 CTT655353:CTV655353 CJX655353:CJZ655353 CAB655353:CAD655353 BQF655353:BQH655353 BGJ655353:BGL655353 AWN655353:AWP655353 AMR655353:AMT655353 ACV655353:ACX655353 SZ655353:TB655353 JD655353:JF655353 H655353:J655353 WVP589817:WVR589817 WLT589817:WLV589817 WBX589817:WBZ589817 VSB589817:VSD589817 VIF589817:VIH589817 UYJ589817:UYL589817 UON589817:UOP589817 UER589817:UET589817 TUV589817:TUX589817 TKZ589817:TLB589817 TBD589817:TBF589817 SRH589817:SRJ589817 SHL589817:SHN589817 RXP589817:RXR589817 RNT589817:RNV589817 RDX589817:RDZ589817 QUB589817:QUD589817 QKF589817:QKH589817 QAJ589817:QAL589817 PQN589817:PQP589817 PGR589817:PGT589817 OWV589817:OWX589817 OMZ589817:ONB589817 ODD589817:ODF589817 NTH589817:NTJ589817 NJL589817:NJN589817 MZP589817:MZR589817 MPT589817:MPV589817 MFX589817:MFZ589817 LWB589817:LWD589817 LMF589817:LMH589817 LCJ589817:LCL589817 KSN589817:KSP589817 KIR589817:KIT589817 JYV589817:JYX589817 JOZ589817:JPB589817 JFD589817:JFF589817 IVH589817:IVJ589817 ILL589817:ILN589817 IBP589817:IBR589817 HRT589817:HRV589817 HHX589817:HHZ589817 GYB589817:GYD589817 GOF589817:GOH589817 GEJ589817:GEL589817 FUN589817:FUP589817 FKR589817:FKT589817 FAV589817:FAX589817 EQZ589817:ERB589817 EHD589817:EHF589817 DXH589817:DXJ589817 DNL589817:DNN589817 DDP589817:DDR589817 CTT589817:CTV589817 CJX589817:CJZ589817 CAB589817:CAD589817 BQF589817:BQH589817 BGJ589817:BGL589817 AWN589817:AWP589817 AMR589817:AMT589817 ACV589817:ACX589817 SZ589817:TB589817 JD589817:JF589817 H589817:J589817 WVP524281:WVR524281 WLT524281:WLV524281 WBX524281:WBZ524281 VSB524281:VSD524281 VIF524281:VIH524281 UYJ524281:UYL524281 UON524281:UOP524281 UER524281:UET524281 TUV524281:TUX524281 TKZ524281:TLB524281 TBD524281:TBF524281 SRH524281:SRJ524281 SHL524281:SHN524281 RXP524281:RXR524281 RNT524281:RNV524281 RDX524281:RDZ524281 QUB524281:QUD524281 QKF524281:QKH524281 QAJ524281:QAL524281 PQN524281:PQP524281 PGR524281:PGT524281 OWV524281:OWX524281 OMZ524281:ONB524281 ODD524281:ODF524281 NTH524281:NTJ524281 NJL524281:NJN524281 MZP524281:MZR524281 MPT524281:MPV524281 MFX524281:MFZ524281 LWB524281:LWD524281 LMF524281:LMH524281 LCJ524281:LCL524281 KSN524281:KSP524281 KIR524281:KIT524281 JYV524281:JYX524281 JOZ524281:JPB524281 JFD524281:JFF524281 IVH524281:IVJ524281 ILL524281:ILN524281 IBP524281:IBR524281 HRT524281:HRV524281 HHX524281:HHZ524281 GYB524281:GYD524281 GOF524281:GOH524281 GEJ524281:GEL524281 FUN524281:FUP524281 FKR524281:FKT524281 FAV524281:FAX524281 EQZ524281:ERB524281 EHD524281:EHF524281 DXH524281:DXJ524281 DNL524281:DNN524281 DDP524281:DDR524281 CTT524281:CTV524281 CJX524281:CJZ524281 CAB524281:CAD524281 BQF524281:BQH524281 BGJ524281:BGL524281 AWN524281:AWP524281 AMR524281:AMT524281 ACV524281:ACX524281 SZ524281:TB524281 JD524281:JF524281 H524281:J524281 WVP458745:WVR458745 WLT458745:WLV458745 WBX458745:WBZ458745 VSB458745:VSD458745 VIF458745:VIH458745 UYJ458745:UYL458745 UON458745:UOP458745 UER458745:UET458745 TUV458745:TUX458745 TKZ458745:TLB458745 TBD458745:TBF458745 SRH458745:SRJ458745 SHL458745:SHN458745 RXP458745:RXR458745 RNT458745:RNV458745 RDX458745:RDZ458745 QUB458745:QUD458745 QKF458745:QKH458745 QAJ458745:QAL458745 PQN458745:PQP458745 PGR458745:PGT458745 OWV458745:OWX458745 OMZ458745:ONB458745 ODD458745:ODF458745 NTH458745:NTJ458745 NJL458745:NJN458745 MZP458745:MZR458745 MPT458745:MPV458745 MFX458745:MFZ458745 LWB458745:LWD458745 LMF458745:LMH458745 LCJ458745:LCL458745 KSN458745:KSP458745 KIR458745:KIT458745 JYV458745:JYX458745 JOZ458745:JPB458745 JFD458745:JFF458745 IVH458745:IVJ458745 ILL458745:ILN458745 IBP458745:IBR458745 HRT458745:HRV458745 HHX458745:HHZ458745 GYB458745:GYD458745 GOF458745:GOH458745 GEJ458745:GEL458745 FUN458745:FUP458745 FKR458745:FKT458745 FAV458745:FAX458745 EQZ458745:ERB458745 EHD458745:EHF458745 DXH458745:DXJ458745 DNL458745:DNN458745 DDP458745:DDR458745 CTT458745:CTV458745 CJX458745:CJZ458745 CAB458745:CAD458745 BQF458745:BQH458745 BGJ458745:BGL458745 AWN458745:AWP458745 AMR458745:AMT458745 ACV458745:ACX458745 SZ458745:TB458745 JD458745:JF458745 H458745:J458745 WVP393209:WVR393209 WLT393209:WLV393209 WBX393209:WBZ393209 VSB393209:VSD393209 VIF393209:VIH393209 UYJ393209:UYL393209 UON393209:UOP393209 UER393209:UET393209 TUV393209:TUX393209 TKZ393209:TLB393209 TBD393209:TBF393209 SRH393209:SRJ393209 SHL393209:SHN393209 RXP393209:RXR393209 RNT393209:RNV393209 RDX393209:RDZ393209 QUB393209:QUD393209 QKF393209:QKH393209 QAJ393209:QAL393209 PQN393209:PQP393209 PGR393209:PGT393209 OWV393209:OWX393209 OMZ393209:ONB393209 ODD393209:ODF393209 NTH393209:NTJ393209 NJL393209:NJN393209 MZP393209:MZR393209 MPT393209:MPV393209 MFX393209:MFZ393209 LWB393209:LWD393209 LMF393209:LMH393209 LCJ393209:LCL393209 KSN393209:KSP393209 KIR393209:KIT393209 JYV393209:JYX393209 JOZ393209:JPB393209 JFD393209:JFF393209 IVH393209:IVJ393209 ILL393209:ILN393209 IBP393209:IBR393209 HRT393209:HRV393209 HHX393209:HHZ393209 GYB393209:GYD393209 GOF393209:GOH393209 GEJ393209:GEL393209 FUN393209:FUP393209 FKR393209:FKT393209 FAV393209:FAX393209 EQZ393209:ERB393209 EHD393209:EHF393209 DXH393209:DXJ393209 DNL393209:DNN393209 DDP393209:DDR393209 CTT393209:CTV393209 CJX393209:CJZ393209 CAB393209:CAD393209 BQF393209:BQH393209 BGJ393209:BGL393209 AWN393209:AWP393209 AMR393209:AMT393209 ACV393209:ACX393209 SZ393209:TB393209 JD393209:JF393209 H393209:J393209 WVP327673:WVR327673 WLT327673:WLV327673 WBX327673:WBZ327673 VSB327673:VSD327673 VIF327673:VIH327673 UYJ327673:UYL327673 UON327673:UOP327673 UER327673:UET327673 TUV327673:TUX327673 TKZ327673:TLB327673 TBD327673:TBF327673 SRH327673:SRJ327673 SHL327673:SHN327673 RXP327673:RXR327673 RNT327673:RNV327673 RDX327673:RDZ327673 QUB327673:QUD327673 QKF327673:QKH327673 QAJ327673:QAL327673 PQN327673:PQP327673 PGR327673:PGT327673 OWV327673:OWX327673 OMZ327673:ONB327673 ODD327673:ODF327673 NTH327673:NTJ327673 NJL327673:NJN327673 MZP327673:MZR327673 MPT327673:MPV327673 MFX327673:MFZ327673 LWB327673:LWD327673 LMF327673:LMH327673 LCJ327673:LCL327673 KSN327673:KSP327673 KIR327673:KIT327673 JYV327673:JYX327673 JOZ327673:JPB327673 JFD327673:JFF327673 IVH327673:IVJ327673 ILL327673:ILN327673 IBP327673:IBR327673 HRT327673:HRV327673 HHX327673:HHZ327673 GYB327673:GYD327673 GOF327673:GOH327673 GEJ327673:GEL327673 FUN327673:FUP327673 FKR327673:FKT327673 FAV327673:FAX327673 EQZ327673:ERB327673 EHD327673:EHF327673 DXH327673:DXJ327673 DNL327673:DNN327673 DDP327673:DDR327673 CTT327673:CTV327673 CJX327673:CJZ327673 CAB327673:CAD327673 BQF327673:BQH327673 BGJ327673:BGL327673 AWN327673:AWP327673 AMR327673:AMT327673 ACV327673:ACX327673 SZ327673:TB327673 JD327673:JF327673 H327673:J327673 WVP262137:WVR262137 WLT262137:WLV262137 WBX262137:WBZ262137 VSB262137:VSD262137 VIF262137:VIH262137 UYJ262137:UYL262137 UON262137:UOP262137 UER262137:UET262137 TUV262137:TUX262137 TKZ262137:TLB262137 TBD262137:TBF262137 SRH262137:SRJ262137 SHL262137:SHN262137 RXP262137:RXR262137 RNT262137:RNV262137 RDX262137:RDZ262137 QUB262137:QUD262137 QKF262137:QKH262137 QAJ262137:QAL262137 PQN262137:PQP262137 PGR262137:PGT262137 OWV262137:OWX262137 OMZ262137:ONB262137 ODD262137:ODF262137 NTH262137:NTJ262137 NJL262137:NJN262137 MZP262137:MZR262137 MPT262137:MPV262137 MFX262137:MFZ262137 LWB262137:LWD262137 LMF262137:LMH262137 LCJ262137:LCL262137 KSN262137:KSP262137 KIR262137:KIT262137 JYV262137:JYX262137 JOZ262137:JPB262137 JFD262137:JFF262137 IVH262137:IVJ262137 ILL262137:ILN262137 IBP262137:IBR262137 HRT262137:HRV262137 HHX262137:HHZ262137 GYB262137:GYD262137 GOF262137:GOH262137 GEJ262137:GEL262137 FUN262137:FUP262137 FKR262137:FKT262137 FAV262137:FAX262137 EQZ262137:ERB262137 EHD262137:EHF262137 DXH262137:DXJ262137 DNL262137:DNN262137 DDP262137:DDR262137 CTT262137:CTV262137 CJX262137:CJZ262137 CAB262137:CAD262137 BQF262137:BQH262137 BGJ262137:BGL262137 AWN262137:AWP262137 AMR262137:AMT262137 ACV262137:ACX262137 SZ262137:TB262137 JD262137:JF262137 H262137:J262137 WVP196601:WVR196601 WLT196601:WLV196601 WBX196601:WBZ196601 VSB196601:VSD196601 VIF196601:VIH196601 UYJ196601:UYL196601 UON196601:UOP196601 UER196601:UET196601 TUV196601:TUX196601 TKZ196601:TLB196601 TBD196601:TBF196601 SRH196601:SRJ196601 SHL196601:SHN196601 RXP196601:RXR196601 RNT196601:RNV196601 RDX196601:RDZ196601 QUB196601:QUD196601 QKF196601:QKH196601 QAJ196601:QAL196601 PQN196601:PQP196601 PGR196601:PGT196601 OWV196601:OWX196601 OMZ196601:ONB196601 ODD196601:ODF196601 NTH196601:NTJ196601 NJL196601:NJN196601 MZP196601:MZR196601 MPT196601:MPV196601 MFX196601:MFZ196601 LWB196601:LWD196601 LMF196601:LMH196601 LCJ196601:LCL196601 KSN196601:KSP196601 KIR196601:KIT196601 JYV196601:JYX196601 JOZ196601:JPB196601 JFD196601:JFF196601 IVH196601:IVJ196601 ILL196601:ILN196601 IBP196601:IBR196601 HRT196601:HRV196601 HHX196601:HHZ196601 GYB196601:GYD196601 GOF196601:GOH196601 GEJ196601:GEL196601 FUN196601:FUP196601 FKR196601:FKT196601 FAV196601:FAX196601 EQZ196601:ERB196601 EHD196601:EHF196601 DXH196601:DXJ196601 DNL196601:DNN196601 DDP196601:DDR196601 CTT196601:CTV196601 CJX196601:CJZ196601 CAB196601:CAD196601 BQF196601:BQH196601 BGJ196601:BGL196601 AWN196601:AWP196601 AMR196601:AMT196601 ACV196601:ACX196601 SZ196601:TB196601 JD196601:JF196601 H196601:J196601 WVP131065:WVR131065 WLT131065:WLV131065 WBX131065:WBZ131065 VSB131065:VSD131065 VIF131065:VIH131065 UYJ131065:UYL131065 UON131065:UOP131065 UER131065:UET131065 TUV131065:TUX131065 TKZ131065:TLB131065 TBD131065:TBF131065 SRH131065:SRJ131065 SHL131065:SHN131065 RXP131065:RXR131065 RNT131065:RNV131065 RDX131065:RDZ131065 QUB131065:QUD131065 QKF131065:QKH131065 QAJ131065:QAL131065 PQN131065:PQP131065 PGR131065:PGT131065 OWV131065:OWX131065 OMZ131065:ONB131065 ODD131065:ODF131065 NTH131065:NTJ131065 NJL131065:NJN131065 MZP131065:MZR131065 MPT131065:MPV131065 MFX131065:MFZ131065 LWB131065:LWD131065 LMF131065:LMH131065 LCJ131065:LCL131065 KSN131065:KSP131065 KIR131065:KIT131065 JYV131065:JYX131065 JOZ131065:JPB131065 JFD131065:JFF131065 IVH131065:IVJ131065 ILL131065:ILN131065 IBP131065:IBR131065 HRT131065:HRV131065 HHX131065:HHZ131065 GYB131065:GYD131065 GOF131065:GOH131065 GEJ131065:GEL131065 FUN131065:FUP131065 FKR131065:FKT131065 FAV131065:FAX131065 EQZ131065:ERB131065 EHD131065:EHF131065 DXH131065:DXJ131065 DNL131065:DNN131065 DDP131065:DDR131065 CTT131065:CTV131065 CJX131065:CJZ131065 CAB131065:CAD131065 BQF131065:BQH131065 BGJ131065:BGL131065 AWN131065:AWP131065 AMR131065:AMT131065 ACV131065:ACX131065 SZ131065:TB131065 JD131065:JF131065 H131065:J131065 WVP65529:WVR65529 WLT65529:WLV65529 WBX65529:WBZ65529 VSB65529:VSD65529 VIF65529:VIH65529 UYJ65529:UYL65529 UON65529:UOP65529 UER65529:UET65529 TUV65529:TUX65529 TKZ65529:TLB65529 TBD65529:TBF65529 SRH65529:SRJ65529 SHL65529:SHN65529 RXP65529:RXR65529 RNT65529:RNV65529 RDX65529:RDZ65529 QUB65529:QUD65529 QKF65529:QKH65529 QAJ65529:QAL65529 PQN65529:PQP65529 PGR65529:PGT65529 OWV65529:OWX65529 OMZ65529:ONB65529 ODD65529:ODF65529 NTH65529:NTJ65529 NJL65529:NJN65529 MZP65529:MZR65529 MPT65529:MPV65529 MFX65529:MFZ65529 LWB65529:LWD65529 LMF65529:LMH65529 LCJ65529:LCL65529 KSN65529:KSP65529 KIR65529:KIT65529 JYV65529:JYX65529 JOZ65529:JPB65529 JFD65529:JFF65529 IVH65529:IVJ65529 ILL65529:ILN65529 IBP65529:IBR65529 HRT65529:HRV65529 HHX65529:HHZ65529 GYB65529:GYD65529 GOF65529:GOH65529 GEJ65529:GEL65529 FUN65529:FUP65529 FKR65529:FKT65529 FAV65529:FAX65529 EQZ65529:ERB65529 EHD65529:EHF65529 DXH65529:DXJ65529 DNL65529:DNN65529 DDP65529:DDR65529 CTT65529:CTV65529 CJX65529:CJZ65529 CAB65529:CAD65529 BQF65529:BQH65529 BGJ65529:BGL65529 AWN65529:AWP65529 AMR65529:AMT65529 ACV65529:ACX65529 SZ65529:TB65529 JD65529:JF65529 H65529:J65529 WVP31:WVR31 WLT31:WLV31 WBX31:WBZ31 VSB31:VSD31 VIF31:VIH31 UYJ31:UYL31 UON31:UOP31 UER31:UET31 TUV31:TUX31 TKZ31:TLB31 TBD31:TBF31 SRH31:SRJ31 SHL31:SHN31 RXP31:RXR31 RNT31:RNV31 RDX31:RDZ31 QUB31:QUD31 QKF31:QKH31 QAJ31:QAL31 PQN31:PQP31 PGR31:PGT31 OWV31:OWX31 OMZ31:ONB31 ODD31:ODF31 NTH31:NTJ31 NJL31:NJN31 MZP31:MZR31 MPT31:MPV31 MFX31:MFZ31 LWB31:LWD31 LMF31:LMH31 LCJ31:LCL31 KSN31:KSP31 KIR31:KIT31 JYV31:JYX31 JOZ31:JPB31 JFD31:JFF31 IVH31:IVJ31 ILL31:ILN31 IBP31:IBR31 HRT31:HRV31 HHX31:HHZ31 GYB31:GYD31 GOF31:GOH31 GEJ31:GEL31 FUN31:FUP31 FKR31:FKT31 FAV31:FAX31 EQZ31:ERB31 EHD31:EHF31 DXH31:DXJ31 DNL31:DNN31 DDP31:DDR31 CTT31:CTV31 CJX31:CJZ31 CAB31:CAD31 BQF31:BQH31 BGJ31:BGL31 AWN31:AWP31 AMR31:AMT31 ACV31:ACX31 SZ31:TB31 JD31:JF31 H31:J31 WVP983031:WVR983031 WLT983031:WLV983031 WBX983031:WBZ983031 VSB983031:VSD983031 VIF983031:VIH983031 UYJ983031:UYL983031 UON983031:UOP983031 UER983031:UET983031 TUV983031:TUX983031 TKZ983031:TLB983031 TBD983031:TBF983031 SRH983031:SRJ983031 SHL983031:SHN983031 RXP983031:RXR983031 RNT983031:RNV983031 RDX983031:RDZ983031 QUB983031:QUD983031 QKF983031:QKH983031 QAJ983031:QAL983031 PQN983031:PQP983031 PGR983031:PGT983031 OWV983031:OWX983031 OMZ983031:ONB983031 ODD983031:ODF983031 NTH983031:NTJ983031 NJL983031:NJN983031 MZP983031:MZR983031 MPT983031:MPV983031 MFX983031:MFZ983031 LWB983031:LWD983031 LMF983031:LMH983031 LCJ983031:LCL983031 KSN983031:KSP983031 KIR983031:KIT983031 JYV983031:JYX983031 JOZ983031:JPB983031 JFD983031:JFF983031 IVH983031:IVJ983031 ILL983031:ILN983031 IBP983031:IBR983031 HRT983031:HRV983031 HHX983031:HHZ983031 GYB983031:GYD983031 GOF983031:GOH983031 GEJ983031:GEL983031 FUN983031:FUP983031 FKR983031:FKT983031 FAV983031:FAX983031 EQZ983031:ERB983031 EHD983031:EHF983031 DXH983031:DXJ983031 DNL983031:DNN983031 DDP983031:DDR983031 CTT983031:CTV983031 CJX983031:CJZ983031 CAB983031:CAD983031 BQF983031:BQH983031 BGJ983031:BGL983031 AWN983031:AWP983031 AMR983031:AMT983031 ACV983031:ACX983031 SZ983031:TB983031 JD983031:JF983031 H983031:J983031 WVP917495:WVR917495 WLT917495:WLV917495 WBX917495:WBZ917495 VSB917495:VSD917495 VIF917495:VIH917495 UYJ917495:UYL917495 UON917495:UOP917495 UER917495:UET917495 TUV917495:TUX917495 TKZ917495:TLB917495 TBD917495:TBF917495 SRH917495:SRJ917495 SHL917495:SHN917495 RXP917495:RXR917495 RNT917495:RNV917495 RDX917495:RDZ917495 QUB917495:QUD917495 QKF917495:QKH917495 QAJ917495:QAL917495 PQN917495:PQP917495 PGR917495:PGT917495 OWV917495:OWX917495 OMZ917495:ONB917495 ODD917495:ODF917495 NTH917495:NTJ917495 NJL917495:NJN917495 MZP917495:MZR917495 MPT917495:MPV917495 MFX917495:MFZ917495 LWB917495:LWD917495 LMF917495:LMH917495 LCJ917495:LCL917495 KSN917495:KSP917495 KIR917495:KIT917495 JYV917495:JYX917495 JOZ917495:JPB917495 JFD917495:JFF917495 IVH917495:IVJ917495 ILL917495:ILN917495 IBP917495:IBR917495 HRT917495:HRV917495 HHX917495:HHZ917495 GYB917495:GYD917495 GOF917495:GOH917495 GEJ917495:GEL917495 FUN917495:FUP917495 FKR917495:FKT917495 FAV917495:FAX917495 EQZ917495:ERB917495 EHD917495:EHF917495 DXH917495:DXJ917495 DNL917495:DNN917495 DDP917495:DDR917495 CTT917495:CTV917495 CJX917495:CJZ917495 CAB917495:CAD917495 BQF917495:BQH917495 BGJ917495:BGL917495 AWN917495:AWP917495 AMR917495:AMT917495 ACV917495:ACX917495 SZ917495:TB917495 JD917495:JF917495 H917495:J917495 WVP851959:WVR851959 WLT851959:WLV851959 WBX851959:WBZ851959 VSB851959:VSD851959 VIF851959:VIH851959 UYJ851959:UYL851959 UON851959:UOP851959 UER851959:UET851959 TUV851959:TUX851959 TKZ851959:TLB851959 TBD851959:TBF851959 SRH851959:SRJ851959 SHL851959:SHN851959 RXP851959:RXR851959 RNT851959:RNV851959 RDX851959:RDZ851959 QUB851959:QUD851959 QKF851959:QKH851959 QAJ851959:QAL851959 PQN851959:PQP851959 PGR851959:PGT851959 OWV851959:OWX851959 OMZ851959:ONB851959 ODD851959:ODF851959 NTH851959:NTJ851959 NJL851959:NJN851959 MZP851959:MZR851959 MPT851959:MPV851959 MFX851959:MFZ851959 LWB851959:LWD851959 LMF851959:LMH851959 LCJ851959:LCL851959 KSN851959:KSP851959 KIR851959:KIT851959 JYV851959:JYX851959 JOZ851959:JPB851959 JFD851959:JFF851959 IVH851959:IVJ851959 ILL851959:ILN851959 IBP851959:IBR851959 HRT851959:HRV851959 HHX851959:HHZ851959 GYB851959:GYD851959 GOF851959:GOH851959 GEJ851959:GEL851959 FUN851959:FUP851959 FKR851959:FKT851959 FAV851959:FAX851959 EQZ851959:ERB851959 EHD851959:EHF851959 DXH851959:DXJ851959 DNL851959:DNN851959 DDP851959:DDR851959 CTT851959:CTV851959 CJX851959:CJZ851959 CAB851959:CAD851959 BQF851959:BQH851959 BGJ851959:BGL851959 AWN851959:AWP851959 AMR851959:AMT851959 ACV851959:ACX851959 SZ851959:TB851959 JD851959:JF851959 H851959:J851959 WVP786423:WVR786423 WLT786423:WLV786423 WBX786423:WBZ786423 VSB786423:VSD786423 VIF786423:VIH786423 UYJ786423:UYL786423 UON786423:UOP786423 UER786423:UET786423 TUV786423:TUX786423 TKZ786423:TLB786423 TBD786423:TBF786423 SRH786423:SRJ786423 SHL786423:SHN786423 RXP786423:RXR786423 RNT786423:RNV786423 RDX786423:RDZ786423 QUB786423:QUD786423 QKF786423:QKH786423 QAJ786423:QAL786423 PQN786423:PQP786423 PGR786423:PGT786423 OWV786423:OWX786423 OMZ786423:ONB786423 ODD786423:ODF786423 NTH786423:NTJ786423 NJL786423:NJN786423 MZP786423:MZR786423 MPT786423:MPV786423 MFX786423:MFZ786423 LWB786423:LWD786423 LMF786423:LMH786423 LCJ786423:LCL786423 KSN786423:KSP786423 KIR786423:KIT786423 JYV786423:JYX786423 JOZ786423:JPB786423 JFD786423:JFF786423 IVH786423:IVJ786423 ILL786423:ILN786423 IBP786423:IBR786423 HRT786423:HRV786423 HHX786423:HHZ786423 GYB786423:GYD786423 GOF786423:GOH786423 GEJ786423:GEL786423 FUN786423:FUP786423 FKR786423:FKT786423 FAV786423:FAX786423 EQZ786423:ERB786423 EHD786423:EHF786423 DXH786423:DXJ786423 DNL786423:DNN786423 DDP786423:DDR786423 CTT786423:CTV786423 CJX786423:CJZ786423 CAB786423:CAD786423 BQF786423:BQH786423 BGJ786423:BGL786423 AWN786423:AWP786423 AMR786423:AMT786423 ACV786423:ACX786423 SZ786423:TB786423 JD786423:JF786423 H786423:J786423 WVP720887:WVR720887 WLT720887:WLV720887 WBX720887:WBZ720887 VSB720887:VSD720887 VIF720887:VIH720887 UYJ720887:UYL720887 UON720887:UOP720887 UER720887:UET720887 TUV720887:TUX720887 TKZ720887:TLB720887 TBD720887:TBF720887 SRH720887:SRJ720887 SHL720887:SHN720887 RXP720887:RXR720887 RNT720887:RNV720887 RDX720887:RDZ720887 QUB720887:QUD720887 QKF720887:QKH720887 QAJ720887:QAL720887 PQN720887:PQP720887 PGR720887:PGT720887 OWV720887:OWX720887 OMZ720887:ONB720887 ODD720887:ODF720887 NTH720887:NTJ720887 NJL720887:NJN720887 MZP720887:MZR720887 MPT720887:MPV720887 MFX720887:MFZ720887 LWB720887:LWD720887 LMF720887:LMH720887 LCJ720887:LCL720887 KSN720887:KSP720887 KIR720887:KIT720887 JYV720887:JYX720887 JOZ720887:JPB720887 JFD720887:JFF720887 IVH720887:IVJ720887 ILL720887:ILN720887 IBP720887:IBR720887 HRT720887:HRV720887 HHX720887:HHZ720887 GYB720887:GYD720887 GOF720887:GOH720887 GEJ720887:GEL720887 FUN720887:FUP720887 FKR720887:FKT720887 FAV720887:FAX720887 EQZ720887:ERB720887 EHD720887:EHF720887 DXH720887:DXJ720887 DNL720887:DNN720887 DDP720887:DDR720887 CTT720887:CTV720887 CJX720887:CJZ720887 CAB720887:CAD720887 BQF720887:BQH720887 BGJ720887:BGL720887 AWN720887:AWP720887 AMR720887:AMT720887 ACV720887:ACX720887 SZ720887:TB720887 JD720887:JF720887 H720887:J720887 WVP655351:WVR655351 WLT655351:WLV655351 WBX655351:WBZ655351 VSB655351:VSD655351 VIF655351:VIH655351 UYJ655351:UYL655351 UON655351:UOP655351 UER655351:UET655351 TUV655351:TUX655351 TKZ655351:TLB655351 TBD655351:TBF655351 SRH655351:SRJ655351 SHL655351:SHN655351 RXP655351:RXR655351 RNT655351:RNV655351 RDX655351:RDZ655351 QUB655351:QUD655351 QKF655351:QKH655351 QAJ655351:QAL655351 PQN655351:PQP655351 PGR655351:PGT655351 OWV655351:OWX655351 OMZ655351:ONB655351 ODD655351:ODF655351 NTH655351:NTJ655351 NJL655351:NJN655351 MZP655351:MZR655351 MPT655351:MPV655351 MFX655351:MFZ655351 LWB655351:LWD655351 LMF655351:LMH655351 LCJ655351:LCL655351 KSN655351:KSP655351 KIR655351:KIT655351 JYV655351:JYX655351 JOZ655351:JPB655351 JFD655351:JFF655351 IVH655351:IVJ655351 ILL655351:ILN655351 IBP655351:IBR655351 HRT655351:HRV655351 HHX655351:HHZ655351 GYB655351:GYD655351 GOF655351:GOH655351 GEJ655351:GEL655351 FUN655351:FUP655351 FKR655351:FKT655351 FAV655351:FAX655351 EQZ655351:ERB655351 EHD655351:EHF655351 DXH655351:DXJ655351 DNL655351:DNN655351 DDP655351:DDR655351 CTT655351:CTV655351 CJX655351:CJZ655351 CAB655351:CAD655351 BQF655351:BQH655351 BGJ655351:BGL655351 AWN655351:AWP655351 AMR655351:AMT655351 ACV655351:ACX655351 SZ655351:TB655351 JD655351:JF655351 H655351:J655351 WVP589815:WVR589815 WLT589815:WLV589815 WBX589815:WBZ589815 VSB589815:VSD589815 VIF589815:VIH589815 UYJ589815:UYL589815 UON589815:UOP589815 UER589815:UET589815 TUV589815:TUX589815 TKZ589815:TLB589815 TBD589815:TBF589815 SRH589815:SRJ589815 SHL589815:SHN589815 RXP589815:RXR589815 RNT589815:RNV589815 RDX589815:RDZ589815 QUB589815:QUD589815 QKF589815:QKH589815 QAJ589815:QAL589815 PQN589815:PQP589815 PGR589815:PGT589815 OWV589815:OWX589815 OMZ589815:ONB589815 ODD589815:ODF589815 NTH589815:NTJ589815 NJL589815:NJN589815 MZP589815:MZR589815 MPT589815:MPV589815 MFX589815:MFZ589815 LWB589815:LWD589815 LMF589815:LMH589815 LCJ589815:LCL589815 KSN589815:KSP589815 KIR589815:KIT589815 JYV589815:JYX589815 JOZ589815:JPB589815 JFD589815:JFF589815 IVH589815:IVJ589815 ILL589815:ILN589815 IBP589815:IBR589815 HRT589815:HRV589815 HHX589815:HHZ589815 GYB589815:GYD589815 GOF589815:GOH589815 GEJ589815:GEL589815 FUN589815:FUP589815 FKR589815:FKT589815 FAV589815:FAX589815 EQZ589815:ERB589815 EHD589815:EHF589815 DXH589815:DXJ589815 DNL589815:DNN589815 DDP589815:DDR589815 CTT589815:CTV589815 CJX589815:CJZ589815 CAB589815:CAD589815 BQF589815:BQH589815 BGJ589815:BGL589815 AWN589815:AWP589815 AMR589815:AMT589815 ACV589815:ACX589815 SZ589815:TB589815 JD589815:JF589815 H589815:J589815 WVP524279:WVR524279 WLT524279:WLV524279 WBX524279:WBZ524279 VSB524279:VSD524279 VIF524279:VIH524279 UYJ524279:UYL524279 UON524279:UOP524279 UER524279:UET524279 TUV524279:TUX524279 TKZ524279:TLB524279 TBD524279:TBF524279 SRH524279:SRJ524279 SHL524279:SHN524279 RXP524279:RXR524279 RNT524279:RNV524279 RDX524279:RDZ524279 QUB524279:QUD524279 QKF524279:QKH524279 QAJ524279:QAL524279 PQN524279:PQP524279 PGR524279:PGT524279 OWV524279:OWX524279 OMZ524279:ONB524279 ODD524279:ODF524279 NTH524279:NTJ524279 NJL524279:NJN524279 MZP524279:MZR524279 MPT524279:MPV524279 MFX524279:MFZ524279 LWB524279:LWD524279 LMF524279:LMH524279 LCJ524279:LCL524279 KSN524279:KSP524279 KIR524279:KIT524279 JYV524279:JYX524279 JOZ524279:JPB524279 JFD524279:JFF524279 IVH524279:IVJ524279 ILL524279:ILN524279 IBP524279:IBR524279 HRT524279:HRV524279 HHX524279:HHZ524279 GYB524279:GYD524279 GOF524279:GOH524279 GEJ524279:GEL524279 FUN524279:FUP524279 FKR524279:FKT524279 FAV524279:FAX524279 EQZ524279:ERB524279 EHD524279:EHF524279 DXH524279:DXJ524279 DNL524279:DNN524279 DDP524279:DDR524279 CTT524279:CTV524279 CJX524279:CJZ524279 CAB524279:CAD524279 BQF524279:BQH524279 BGJ524279:BGL524279 AWN524279:AWP524279 AMR524279:AMT524279 ACV524279:ACX524279 SZ524279:TB524279 JD524279:JF524279 H524279:J524279 WVP458743:WVR458743 WLT458743:WLV458743 WBX458743:WBZ458743 VSB458743:VSD458743 VIF458743:VIH458743 UYJ458743:UYL458743 UON458743:UOP458743 UER458743:UET458743 TUV458743:TUX458743 TKZ458743:TLB458743 TBD458743:TBF458743 SRH458743:SRJ458743 SHL458743:SHN458743 RXP458743:RXR458743 RNT458743:RNV458743 RDX458743:RDZ458743 QUB458743:QUD458743 QKF458743:QKH458743 QAJ458743:QAL458743 PQN458743:PQP458743 PGR458743:PGT458743 OWV458743:OWX458743 OMZ458743:ONB458743 ODD458743:ODF458743 NTH458743:NTJ458743 NJL458743:NJN458743 MZP458743:MZR458743 MPT458743:MPV458743 MFX458743:MFZ458743 LWB458743:LWD458743 LMF458743:LMH458743 LCJ458743:LCL458743 KSN458743:KSP458743 KIR458743:KIT458743 JYV458743:JYX458743 JOZ458743:JPB458743 JFD458743:JFF458743 IVH458743:IVJ458743 ILL458743:ILN458743 IBP458743:IBR458743 HRT458743:HRV458743 HHX458743:HHZ458743 GYB458743:GYD458743 GOF458743:GOH458743 GEJ458743:GEL458743 FUN458743:FUP458743 FKR458743:FKT458743 FAV458743:FAX458743 EQZ458743:ERB458743 EHD458743:EHF458743 DXH458743:DXJ458743 DNL458743:DNN458743 DDP458743:DDR458743 CTT458743:CTV458743 CJX458743:CJZ458743 CAB458743:CAD458743 BQF458743:BQH458743 BGJ458743:BGL458743 AWN458743:AWP458743 AMR458743:AMT458743 ACV458743:ACX458743 SZ458743:TB458743 JD458743:JF458743 H458743:J458743 WVP393207:WVR393207 WLT393207:WLV393207 WBX393207:WBZ393207 VSB393207:VSD393207 VIF393207:VIH393207 UYJ393207:UYL393207 UON393207:UOP393207 UER393207:UET393207 TUV393207:TUX393207 TKZ393207:TLB393207 TBD393207:TBF393207 SRH393207:SRJ393207 SHL393207:SHN393207 RXP393207:RXR393207 RNT393207:RNV393207 RDX393207:RDZ393207 QUB393207:QUD393207 QKF393207:QKH393207 QAJ393207:QAL393207 PQN393207:PQP393207 PGR393207:PGT393207 OWV393207:OWX393207 OMZ393207:ONB393207 ODD393207:ODF393207 NTH393207:NTJ393207 NJL393207:NJN393207 MZP393207:MZR393207 MPT393207:MPV393207 MFX393207:MFZ393207 LWB393207:LWD393207 LMF393207:LMH393207 LCJ393207:LCL393207 KSN393207:KSP393207 KIR393207:KIT393207 JYV393207:JYX393207 JOZ393207:JPB393207 JFD393207:JFF393207 IVH393207:IVJ393207 ILL393207:ILN393207 IBP393207:IBR393207 HRT393207:HRV393207 HHX393207:HHZ393207 GYB393207:GYD393207 GOF393207:GOH393207 GEJ393207:GEL393207 FUN393207:FUP393207 FKR393207:FKT393207 FAV393207:FAX393207 EQZ393207:ERB393207 EHD393207:EHF393207 DXH393207:DXJ393207 DNL393207:DNN393207 DDP393207:DDR393207 CTT393207:CTV393207 CJX393207:CJZ393207 CAB393207:CAD393207 BQF393207:BQH393207 BGJ393207:BGL393207 AWN393207:AWP393207 AMR393207:AMT393207 ACV393207:ACX393207 SZ393207:TB393207 JD393207:JF393207 H393207:J393207 WVP327671:WVR327671 WLT327671:WLV327671 WBX327671:WBZ327671 VSB327671:VSD327671 VIF327671:VIH327671 UYJ327671:UYL327671 UON327671:UOP327671 UER327671:UET327671 TUV327671:TUX327671 TKZ327671:TLB327671 TBD327671:TBF327671 SRH327671:SRJ327671 SHL327671:SHN327671 RXP327671:RXR327671 RNT327671:RNV327671 RDX327671:RDZ327671 QUB327671:QUD327671 QKF327671:QKH327671 QAJ327671:QAL327671 PQN327671:PQP327671 PGR327671:PGT327671 OWV327671:OWX327671 OMZ327671:ONB327671 ODD327671:ODF327671 NTH327671:NTJ327671 NJL327671:NJN327671 MZP327671:MZR327671 MPT327671:MPV327671 MFX327671:MFZ327671 LWB327671:LWD327671 LMF327671:LMH327671 LCJ327671:LCL327671 KSN327671:KSP327671 KIR327671:KIT327671 JYV327671:JYX327671 JOZ327671:JPB327671 JFD327671:JFF327671 IVH327671:IVJ327671 ILL327671:ILN327671 IBP327671:IBR327671 HRT327671:HRV327671 HHX327671:HHZ327671 GYB327671:GYD327671 GOF327671:GOH327671 GEJ327671:GEL327671 FUN327671:FUP327671 FKR327671:FKT327671 FAV327671:FAX327671 EQZ327671:ERB327671 EHD327671:EHF327671 DXH327671:DXJ327671 DNL327671:DNN327671 DDP327671:DDR327671 CTT327671:CTV327671 CJX327671:CJZ327671 CAB327671:CAD327671 BQF327671:BQH327671 BGJ327671:BGL327671 AWN327671:AWP327671 AMR327671:AMT327671 ACV327671:ACX327671 SZ327671:TB327671 JD327671:JF327671 H327671:J327671 WVP262135:WVR262135 WLT262135:WLV262135 WBX262135:WBZ262135 VSB262135:VSD262135 VIF262135:VIH262135 UYJ262135:UYL262135 UON262135:UOP262135 UER262135:UET262135 TUV262135:TUX262135 TKZ262135:TLB262135 TBD262135:TBF262135 SRH262135:SRJ262135 SHL262135:SHN262135 RXP262135:RXR262135 RNT262135:RNV262135 RDX262135:RDZ262135 QUB262135:QUD262135 QKF262135:QKH262135 QAJ262135:QAL262135 PQN262135:PQP262135 PGR262135:PGT262135 OWV262135:OWX262135 OMZ262135:ONB262135 ODD262135:ODF262135 NTH262135:NTJ262135 NJL262135:NJN262135 MZP262135:MZR262135 MPT262135:MPV262135 MFX262135:MFZ262135 LWB262135:LWD262135 LMF262135:LMH262135 LCJ262135:LCL262135 KSN262135:KSP262135 KIR262135:KIT262135 JYV262135:JYX262135 JOZ262135:JPB262135 JFD262135:JFF262135 IVH262135:IVJ262135 ILL262135:ILN262135 IBP262135:IBR262135 HRT262135:HRV262135 HHX262135:HHZ262135 GYB262135:GYD262135 GOF262135:GOH262135 GEJ262135:GEL262135 FUN262135:FUP262135 FKR262135:FKT262135 FAV262135:FAX262135 EQZ262135:ERB262135 EHD262135:EHF262135 DXH262135:DXJ262135 DNL262135:DNN262135 DDP262135:DDR262135 CTT262135:CTV262135 CJX262135:CJZ262135 CAB262135:CAD262135 BQF262135:BQH262135 BGJ262135:BGL262135 AWN262135:AWP262135 AMR262135:AMT262135 ACV262135:ACX262135 SZ262135:TB262135 JD262135:JF262135 H262135:J262135 WVP196599:WVR196599 WLT196599:WLV196599 WBX196599:WBZ196599 VSB196599:VSD196599 VIF196599:VIH196599 UYJ196599:UYL196599 UON196599:UOP196599 UER196599:UET196599 TUV196599:TUX196599 TKZ196599:TLB196599 TBD196599:TBF196599 SRH196599:SRJ196599 SHL196599:SHN196599 RXP196599:RXR196599 RNT196599:RNV196599 RDX196599:RDZ196599 QUB196599:QUD196599 QKF196599:QKH196599 QAJ196599:QAL196599 PQN196599:PQP196599 PGR196599:PGT196599 OWV196599:OWX196599 OMZ196599:ONB196599 ODD196599:ODF196599 NTH196599:NTJ196599 NJL196599:NJN196599 MZP196599:MZR196599 MPT196599:MPV196599 MFX196599:MFZ196599 LWB196599:LWD196599 LMF196599:LMH196599 LCJ196599:LCL196599 KSN196599:KSP196599 KIR196599:KIT196599 JYV196599:JYX196599 JOZ196599:JPB196599 JFD196599:JFF196599 IVH196599:IVJ196599 ILL196599:ILN196599 IBP196599:IBR196599 HRT196599:HRV196599 HHX196599:HHZ196599 GYB196599:GYD196599 GOF196599:GOH196599 GEJ196599:GEL196599 FUN196599:FUP196599 FKR196599:FKT196599 FAV196599:FAX196599 EQZ196599:ERB196599 EHD196599:EHF196599 DXH196599:DXJ196599 DNL196599:DNN196599 DDP196599:DDR196599 CTT196599:CTV196599 CJX196599:CJZ196599 CAB196599:CAD196599 BQF196599:BQH196599 BGJ196599:BGL196599 AWN196599:AWP196599 AMR196599:AMT196599 ACV196599:ACX196599 SZ196599:TB196599 JD196599:JF196599 H196599:J196599 WVP131063:WVR131063 WLT131063:WLV131063 WBX131063:WBZ131063 VSB131063:VSD131063 VIF131063:VIH131063 UYJ131063:UYL131063 UON131063:UOP131063 UER131063:UET131063 TUV131063:TUX131063 TKZ131063:TLB131063 TBD131063:TBF131063 SRH131063:SRJ131063 SHL131063:SHN131063 RXP131063:RXR131063 RNT131063:RNV131063 RDX131063:RDZ131063 QUB131063:QUD131063 QKF131063:QKH131063 QAJ131063:QAL131063 PQN131063:PQP131063 PGR131063:PGT131063 OWV131063:OWX131063 OMZ131063:ONB131063 ODD131063:ODF131063 NTH131063:NTJ131063 NJL131063:NJN131063 MZP131063:MZR131063 MPT131063:MPV131063 MFX131063:MFZ131063 LWB131063:LWD131063 LMF131063:LMH131063 LCJ131063:LCL131063 KSN131063:KSP131063 KIR131063:KIT131063 JYV131063:JYX131063 JOZ131063:JPB131063 JFD131063:JFF131063 IVH131063:IVJ131063 ILL131063:ILN131063 IBP131063:IBR131063 HRT131063:HRV131063 HHX131063:HHZ131063 GYB131063:GYD131063 GOF131063:GOH131063 GEJ131063:GEL131063 FUN131063:FUP131063 FKR131063:FKT131063 FAV131063:FAX131063 EQZ131063:ERB131063 EHD131063:EHF131063 DXH131063:DXJ131063 DNL131063:DNN131063 DDP131063:DDR131063 CTT131063:CTV131063 CJX131063:CJZ131063 CAB131063:CAD131063 BQF131063:BQH131063 BGJ131063:BGL131063 AWN131063:AWP131063 AMR131063:AMT131063 ACV131063:ACX131063 SZ131063:TB131063 JD131063:JF131063 H131063:J131063 WVP65527:WVR65527 WLT65527:WLV65527 WBX65527:WBZ65527 VSB65527:VSD65527 VIF65527:VIH65527 UYJ65527:UYL65527 UON65527:UOP65527 UER65527:UET65527 TUV65527:TUX65527 TKZ65527:TLB65527 TBD65527:TBF65527 SRH65527:SRJ65527 SHL65527:SHN65527 RXP65527:RXR65527 RNT65527:RNV65527 RDX65527:RDZ65527 QUB65527:QUD65527 QKF65527:QKH65527 QAJ65527:QAL65527 PQN65527:PQP65527 PGR65527:PGT65527 OWV65527:OWX65527 OMZ65527:ONB65527 ODD65527:ODF65527 NTH65527:NTJ65527 NJL65527:NJN65527 MZP65527:MZR65527 MPT65527:MPV65527 MFX65527:MFZ65527 LWB65527:LWD65527 LMF65527:LMH65527 LCJ65527:LCL65527 KSN65527:KSP65527 KIR65527:KIT65527 JYV65527:JYX65527 JOZ65527:JPB65527 JFD65527:JFF65527 IVH65527:IVJ65527 ILL65527:ILN65527 IBP65527:IBR65527 HRT65527:HRV65527 HHX65527:HHZ65527 GYB65527:GYD65527 GOF65527:GOH65527 GEJ65527:GEL65527 FUN65527:FUP65527 FKR65527:FKT65527 FAV65527:FAX65527 EQZ65527:ERB65527 EHD65527:EHF65527 DXH65527:DXJ65527 DNL65527:DNN65527 DDP65527:DDR65527 CTT65527:CTV65527 CJX65527:CJZ65527 CAB65527:CAD65527 BQF65527:BQH65527 BGJ65527:BGL65527 AWN65527:AWP65527 AMR65527:AMT65527 ACV65527:ACX65527 SZ65527:TB65527 JD65527:JF65527 H65527:J65527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ACV65491:ACX65491 WVP983074:WVR983074 WLT983074:WLV983074 WBX983074:WBZ983074 VSB983074:VSD983074 VIF983074:VIH983074 UYJ983074:UYL983074 UON983074:UOP983074 UER983074:UET983074 TUV983074:TUX983074 TKZ983074:TLB983074 TBD983074:TBF983074 SRH983074:SRJ983074 SHL983074:SHN983074 RXP983074:RXR983074 RNT983074:RNV983074 RDX983074:RDZ983074 QUB983074:QUD983074 QKF983074:QKH983074 QAJ983074:QAL983074 PQN983074:PQP983074 PGR983074:PGT983074 OWV983074:OWX983074 OMZ983074:ONB983074 ODD983074:ODF983074 NTH983074:NTJ983074 NJL983074:NJN983074 MZP983074:MZR983074 MPT983074:MPV983074 MFX983074:MFZ983074 LWB983074:LWD983074 LMF983074:LMH983074 LCJ983074:LCL983074 KSN983074:KSP983074 KIR983074:KIT983074 JYV983074:JYX983074 JOZ983074:JPB983074 JFD983074:JFF983074 IVH983074:IVJ983074 ILL983074:ILN983074 IBP983074:IBR983074 HRT983074:HRV983074 HHX983074:HHZ983074 GYB983074:GYD983074 GOF983074:GOH983074 GEJ983074:GEL983074 FUN983074:FUP983074 FKR983074:FKT983074 FAV983074:FAX983074 EQZ983074:ERB983074 EHD983074:EHF983074 DXH983074:DXJ983074 DNL983074:DNN983074 DDP983074:DDR983074 CTT983074:CTV983074 CJX983074:CJZ983074 CAB983074:CAD983074 BQF983074:BQH983074 BGJ983074:BGL983074 AWN983074:AWP983074 AMR983074:AMT983074 ACV983074:ACX983074 SZ983074:TB983074 JD983074:JF983074 H983074:J983074 WVP917538:WVR917538 WLT917538:WLV917538 WBX917538:WBZ917538 VSB917538:VSD917538 VIF917538:VIH917538 UYJ917538:UYL917538 UON917538:UOP917538 UER917538:UET917538 TUV917538:TUX917538 TKZ917538:TLB917538 TBD917538:TBF917538 SRH917538:SRJ917538 SHL917538:SHN917538 RXP917538:RXR917538 RNT917538:RNV917538 RDX917538:RDZ917538 QUB917538:QUD917538 QKF917538:QKH917538 QAJ917538:QAL917538 PQN917538:PQP917538 PGR917538:PGT917538 OWV917538:OWX917538 OMZ917538:ONB917538 ODD917538:ODF917538 NTH917538:NTJ917538 NJL917538:NJN917538 MZP917538:MZR917538 MPT917538:MPV917538 MFX917538:MFZ917538 LWB917538:LWD917538 LMF917538:LMH917538 LCJ917538:LCL917538 KSN917538:KSP917538 KIR917538:KIT917538 JYV917538:JYX917538 JOZ917538:JPB917538 JFD917538:JFF917538 IVH917538:IVJ917538 ILL917538:ILN917538 IBP917538:IBR917538 HRT917538:HRV917538 HHX917538:HHZ917538 GYB917538:GYD917538 GOF917538:GOH917538 GEJ917538:GEL917538 FUN917538:FUP917538 FKR917538:FKT917538 FAV917538:FAX917538 EQZ917538:ERB917538 EHD917538:EHF917538 DXH917538:DXJ917538 DNL917538:DNN917538 DDP917538:DDR917538 CTT917538:CTV917538 CJX917538:CJZ917538 CAB917538:CAD917538 BQF917538:BQH917538 BGJ917538:BGL917538 AWN917538:AWP917538 AMR917538:AMT917538 ACV917538:ACX917538 SZ917538:TB917538 JD917538:JF917538 H917538:J917538 WVP852002:WVR852002 WLT852002:WLV852002 WBX852002:WBZ852002 VSB852002:VSD852002 VIF852002:VIH852002 UYJ852002:UYL852002 UON852002:UOP852002 UER852002:UET852002 TUV852002:TUX852002 TKZ852002:TLB852002 TBD852002:TBF852002 SRH852002:SRJ852002 SHL852002:SHN852002 RXP852002:RXR852002 RNT852002:RNV852002 RDX852002:RDZ852002 QUB852002:QUD852002 QKF852002:QKH852002 QAJ852002:QAL852002 PQN852002:PQP852002 PGR852002:PGT852002 OWV852002:OWX852002 OMZ852002:ONB852002 ODD852002:ODF852002 NTH852002:NTJ852002 NJL852002:NJN852002 MZP852002:MZR852002 MPT852002:MPV852002 MFX852002:MFZ852002 LWB852002:LWD852002 LMF852002:LMH852002 LCJ852002:LCL852002 KSN852002:KSP852002 KIR852002:KIT852002 JYV852002:JYX852002 JOZ852002:JPB852002 JFD852002:JFF852002 IVH852002:IVJ852002 ILL852002:ILN852002 IBP852002:IBR852002 HRT852002:HRV852002 HHX852002:HHZ852002 GYB852002:GYD852002 GOF852002:GOH852002 GEJ852002:GEL852002 FUN852002:FUP852002 FKR852002:FKT852002 FAV852002:FAX852002 EQZ852002:ERB852002 EHD852002:EHF852002 DXH852002:DXJ852002 DNL852002:DNN852002 DDP852002:DDR852002 CTT852002:CTV852002 CJX852002:CJZ852002 CAB852002:CAD852002 BQF852002:BQH852002 BGJ852002:BGL852002 AWN852002:AWP852002 AMR852002:AMT852002 ACV852002:ACX852002 SZ852002:TB852002 JD852002:JF852002 H852002:J852002 WVP786466:WVR786466 WLT786466:WLV786466 WBX786466:WBZ786466 VSB786466:VSD786466 VIF786466:VIH786466 UYJ786466:UYL786466 UON786466:UOP786466 UER786466:UET786466 TUV786466:TUX786466 TKZ786466:TLB786466 TBD786466:TBF786466 SRH786466:SRJ786466 SHL786466:SHN786466 RXP786466:RXR786466 RNT786466:RNV786466 RDX786466:RDZ786466 QUB786466:QUD786466 QKF786466:QKH786466 QAJ786466:QAL786466 PQN786466:PQP786466 PGR786466:PGT786466 OWV786466:OWX786466 OMZ786466:ONB786466 ODD786466:ODF786466 NTH786466:NTJ786466 NJL786466:NJN786466 MZP786466:MZR786466 MPT786466:MPV786466 MFX786466:MFZ786466 LWB786466:LWD786466 LMF786466:LMH786466 LCJ786466:LCL786466 KSN786466:KSP786466 KIR786466:KIT786466 JYV786466:JYX786466 JOZ786466:JPB786466 JFD786466:JFF786466 IVH786466:IVJ786466 ILL786466:ILN786466 IBP786466:IBR786466 HRT786466:HRV786466 HHX786466:HHZ786466 GYB786466:GYD786466 GOF786466:GOH786466 GEJ786466:GEL786466 FUN786466:FUP786466 FKR786466:FKT786466 FAV786466:FAX786466 EQZ786466:ERB786466 EHD786466:EHF786466 DXH786466:DXJ786466 DNL786466:DNN786466 DDP786466:DDR786466 CTT786466:CTV786466 CJX786466:CJZ786466 CAB786466:CAD786466 BQF786466:BQH786466 BGJ786466:BGL786466 AWN786466:AWP786466 AMR786466:AMT786466 ACV786466:ACX786466 SZ786466:TB786466 JD786466:JF786466 H786466:J786466 WVP720930:WVR720930 WLT720930:WLV720930 WBX720930:WBZ720930 VSB720930:VSD720930 VIF720930:VIH720930 UYJ720930:UYL720930 UON720930:UOP720930 UER720930:UET720930 TUV720930:TUX720930 TKZ720930:TLB720930 TBD720930:TBF720930 SRH720930:SRJ720930 SHL720930:SHN720930 RXP720930:RXR720930 RNT720930:RNV720930 RDX720930:RDZ720930 QUB720930:QUD720930 QKF720930:QKH720930 QAJ720930:QAL720930 PQN720930:PQP720930 PGR720930:PGT720930 OWV720930:OWX720930 OMZ720930:ONB720930 ODD720930:ODF720930 NTH720930:NTJ720930 NJL720930:NJN720930 MZP720930:MZR720930 MPT720930:MPV720930 MFX720930:MFZ720930 LWB720930:LWD720930 LMF720930:LMH720930 LCJ720930:LCL720930 KSN720930:KSP720930 KIR720930:KIT720930 JYV720930:JYX720930 JOZ720930:JPB720930 JFD720930:JFF720930 IVH720930:IVJ720930 ILL720930:ILN720930 IBP720930:IBR720930 HRT720930:HRV720930 HHX720930:HHZ720930 GYB720930:GYD720930 GOF720930:GOH720930 GEJ720930:GEL720930 FUN720930:FUP720930 FKR720930:FKT720930 FAV720930:FAX720930 EQZ720930:ERB720930 EHD720930:EHF720930 DXH720930:DXJ720930 DNL720930:DNN720930 DDP720930:DDR720930 CTT720930:CTV720930 CJX720930:CJZ720930 CAB720930:CAD720930 BQF720930:BQH720930 BGJ720930:BGL720930 AWN720930:AWP720930 AMR720930:AMT720930 ACV720930:ACX720930 SZ720930:TB720930 JD720930:JF720930 H720930:J720930 WVP655394:WVR655394 WLT655394:WLV655394 WBX655394:WBZ655394 VSB655394:VSD655394 VIF655394:VIH655394 UYJ655394:UYL655394 UON655394:UOP655394 UER655394:UET655394 TUV655394:TUX655394 TKZ655394:TLB655394 TBD655394:TBF655394 SRH655394:SRJ655394 SHL655394:SHN655394 RXP655394:RXR655394 RNT655394:RNV655394 RDX655394:RDZ655394 QUB655394:QUD655394 QKF655394:QKH655394 QAJ655394:QAL655394 PQN655394:PQP655394 PGR655394:PGT655394 OWV655394:OWX655394 OMZ655394:ONB655394 ODD655394:ODF655394 NTH655394:NTJ655394 NJL655394:NJN655394 MZP655394:MZR655394 MPT655394:MPV655394 MFX655394:MFZ655394 LWB655394:LWD655394 LMF655394:LMH655394 LCJ655394:LCL655394 KSN655394:KSP655394 KIR655394:KIT655394 JYV655394:JYX655394 JOZ655394:JPB655394 JFD655394:JFF655394 IVH655394:IVJ655394 ILL655394:ILN655394 IBP655394:IBR655394 HRT655394:HRV655394 HHX655394:HHZ655394 GYB655394:GYD655394 GOF655394:GOH655394 GEJ655394:GEL655394 FUN655394:FUP655394 FKR655394:FKT655394 FAV655394:FAX655394 EQZ655394:ERB655394 EHD655394:EHF655394 DXH655394:DXJ655394 DNL655394:DNN655394 DDP655394:DDR655394 CTT655394:CTV655394 CJX655394:CJZ655394 CAB655394:CAD655394 BQF655394:BQH655394 BGJ655394:BGL655394 AWN655394:AWP655394 AMR655394:AMT655394 ACV655394:ACX655394 SZ655394:TB655394 JD655394:JF655394 H655394:J655394 WVP589858:WVR589858 WLT589858:WLV589858 WBX589858:WBZ589858 VSB589858:VSD589858 VIF589858:VIH589858 UYJ589858:UYL589858 UON589858:UOP589858 UER589858:UET589858 TUV589858:TUX589858 TKZ589858:TLB589858 TBD589858:TBF589858 SRH589858:SRJ589858 SHL589858:SHN589858 RXP589858:RXR589858 RNT589858:RNV589858 RDX589858:RDZ589858 QUB589858:QUD589858 QKF589858:QKH589858 QAJ589858:QAL589858 PQN589858:PQP589858 PGR589858:PGT589858 OWV589858:OWX589858 OMZ589858:ONB589858 ODD589858:ODF589858 NTH589858:NTJ589858 NJL589858:NJN589858 MZP589858:MZR589858 MPT589858:MPV589858 MFX589858:MFZ589858 LWB589858:LWD589858 LMF589858:LMH589858 LCJ589858:LCL589858 KSN589858:KSP589858 KIR589858:KIT589858 JYV589858:JYX589858 JOZ589858:JPB589858 JFD589858:JFF589858 IVH589858:IVJ589858 ILL589858:ILN589858 IBP589858:IBR589858 HRT589858:HRV589858 HHX589858:HHZ589858 GYB589858:GYD589858 GOF589858:GOH589858 GEJ589858:GEL589858 FUN589858:FUP589858 FKR589858:FKT589858 FAV589858:FAX589858 EQZ589858:ERB589858 EHD589858:EHF589858 DXH589858:DXJ589858 DNL589858:DNN589858 DDP589858:DDR589858 CTT589858:CTV589858 CJX589858:CJZ589858 CAB589858:CAD589858 BQF589858:BQH589858 BGJ589858:BGL589858 AWN589858:AWP589858 AMR589858:AMT589858 ACV589858:ACX589858 SZ589858:TB589858 JD589858:JF589858 H589858:J589858 WVP524322:WVR524322 WLT524322:WLV524322 WBX524322:WBZ524322 VSB524322:VSD524322 VIF524322:VIH524322 UYJ524322:UYL524322 UON524322:UOP524322 UER524322:UET524322 TUV524322:TUX524322 TKZ524322:TLB524322 TBD524322:TBF524322 SRH524322:SRJ524322 SHL524322:SHN524322 RXP524322:RXR524322 RNT524322:RNV524322 RDX524322:RDZ524322 QUB524322:QUD524322 QKF524322:QKH524322 QAJ524322:QAL524322 PQN524322:PQP524322 PGR524322:PGT524322 OWV524322:OWX524322 OMZ524322:ONB524322 ODD524322:ODF524322 NTH524322:NTJ524322 NJL524322:NJN524322 MZP524322:MZR524322 MPT524322:MPV524322 MFX524322:MFZ524322 LWB524322:LWD524322 LMF524322:LMH524322 LCJ524322:LCL524322 KSN524322:KSP524322 KIR524322:KIT524322 JYV524322:JYX524322 JOZ524322:JPB524322 JFD524322:JFF524322 IVH524322:IVJ524322 ILL524322:ILN524322 IBP524322:IBR524322 HRT524322:HRV524322 HHX524322:HHZ524322 GYB524322:GYD524322 GOF524322:GOH524322 GEJ524322:GEL524322 FUN524322:FUP524322 FKR524322:FKT524322 FAV524322:FAX524322 EQZ524322:ERB524322 EHD524322:EHF524322 DXH524322:DXJ524322 DNL524322:DNN524322 DDP524322:DDR524322 CTT524322:CTV524322 CJX524322:CJZ524322 CAB524322:CAD524322 BQF524322:BQH524322 BGJ524322:BGL524322 AWN524322:AWP524322 AMR524322:AMT524322 ACV524322:ACX524322 SZ524322:TB524322 JD524322:JF524322 H524322:J524322 WVP458786:WVR458786 WLT458786:WLV458786 WBX458786:WBZ458786 VSB458786:VSD458786 VIF458786:VIH458786 UYJ458786:UYL458786 UON458786:UOP458786 UER458786:UET458786 TUV458786:TUX458786 TKZ458786:TLB458786 TBD458786:TBF458786 SRH458786:SRJ458786 SHL458786:SHN458786 RXP458786:RXR458786 RNT458786:RNV458786 RDX458786:RDZ458786 QUB458786:QUD458786 QKF458786:QKH458786 QAJ458786:QAL458786 PQN458786:PQP458786 PGR458786:PGT458786 OWV458786:OWX458786 OMZ458786:ONB458786 ODD458786:ODF458786 NTH458786:NTJ458786 NJL458786:NJN458786 MZP458786:MZR458786 MPT458786:MPV458786 MFX458786:MFZ458786 LWB458786:LWD458786 LMF458786:LMH458786 LCJ458786:LCL458786 KSN458786:KSP458786 KIR458786:KIT458786 JYV458786:JYX458786 JOZ458786:JPB458786 JFD458786:JFF458786 IVH458786:IVJ458786 ILL458786:ILN458786 IBP458786:IBR458786 HRT458786:HRV458786 HHX458786:HHZ458786 GYB458786:GYD458786 GOF458786:GOH458786 GEJ458786:GEL458786 FUN458786:FUP458786 FKR458786:FKT458786 FAV458786:FAX458786 EQZ458786:ERB458786 EHD458786:EHF458786 DXH458786:DXJ458786 DNL458786:DNN458786 DDP458786:DDR458786 CTT458786:CTV458786 CJX458786:CJZ458786 CAB458786:CAD458786 BQF458786:BQH458786 BGJ458786:BGL458786 AWN458786:AWP458786 AMR458786:AMT458786 ACV458786:ACX458786 SZ458786:TB458786 JD458786:JF458786 H458786:J458786 WVP393250:WVR393250 WLT393250:WLV393250 WBX393250:WBZ393250 VSB393250:VSD393250 VIF393250:VIH393250 UYJ393250:UYL393250 UON393250:UOP393250 UER393250:UET393250 TUV393250:TUX393250 TKZ393250:TLB393250 TBD393250:TBF393250 SRH393250:SRJ393250 SHL393250:SHN393250 RXP393250:RXR393250 RNT393250:RNV393250 RDX393250:RDZ393250 QUB393250:QUD393250 QKF393250:QKH393250 QAJ393250:QAL393250 PQN393250:PQP393250 PGR393250:PGT393250 OWV393250:OWX393250 OMZ393250:ONB393250 ODD393250:ODF393250 NTH393250:NTJ393250 NJL393250:NJN393250 MZP393250:MZR393250 MPT393250:MPV393250 MFX393250:MFZ393250 LWB393250:LWD393250 LMF393250:LMH393250 LCJ393250:LCL393250 KSN393250:KSP393250 KIR393250:KIT393250 JYV393250:JYX393250 JOZ393250:JPB393250 JFD393250:JFF393250 IVH393250:IVJ393250 ILL393250:ILN393250 IBP393250:IBR393250 HRT393250:HRV393250 HHX393250:HHZ393250 GYB393250:GYD393250 GOF393250:GOH393250 GEJ393250:GEL393250 FUN393250:FUP393250 FKR393250:FKT393250 FAV393250:FAX393250 EQZ393250:ERB393250 EHD393250:EHF393250 DXH393250:DXJ393250 DNL393250:DNN393250 DDP393250:DDR393250 CTT393250:CTV393250 CJX393250:CJZ393250 CAB393250:CAD393250 BQF393250:BQH393250 BGJ393250:BGL393250 AWN393250:AWP393250 AMR393250:AMT393250 ACV393250:ACX393250 SZ393250:TB393250 JD393250:JF393250 H393250:J393250 WVP327714:WVR327714 WLT327714:WLV327714 WBX327714:WBZ327714 VSB327714:VSD327714 VIF327714:VIH327714 UYJ327714:UYL327714 UON327714:UOP327714 UER327714:UET327714 TUV327714:TUX327714 TKZ327714:TLB327714 TBD327714:TBF327714 SRH327714:SRJ327714 SHL327714:SHN327714 RXP327714:RXR327714 RNT327714:RNV327714 RDX327714:RDZ327714 QUB327714:QUD327714 QKF327714:QKH327714 QAJ327714:QAL327714 PQN327714:PQP327714 PGR327714:PGT327714 OWV327714:OWX327714 OMZ327714:ONB327714 ODD327714:ODF327714 NTH327714:NTJ327714 NJL327714:NJN327714 MZP327714:MZR327714 MPT327714:MPV327714 MFX327714:MFZ327714 LWB327714:LWD327714 LMF327714:LMH327714 LCJ327714:LCL327714 KSN327714:KSP327714 KIR327714:KIT327714 JYV327714:JYX327714 JOZ327714:JPB327714 JFD327714:JFF327714 IVH327714:IVJ327714 ILL327714:ILN327714 IBP327714:IBR327714 HRT327714:HRV327714 HHX327714:HHZ327714 GYB327714:GYD327714 GOF327714:GOH327714 GEJ327714:GEL327714 FUN327714:FUP327714 FKR327714:FKT327714 FAV327714:FAX327714 EQZ327714:ERB327714 EHD327714:EHF327714 DXH327714:DXJ327714 DNL327714:DNN327714 DDP327714:DDR327714 CTT327714:CTV327714 CJX327714:CJZ327714 CAB327714:CAD327714 BQF327714:BQH327714 BGJ327714:BGL327714 AWN327714:AWP327714 AMR327714:AMT327714 ACV327714:ACX327714 SZ327714:TB327714 JD327714:JF327714 H327714:J327714 WVP262178:WVR262178 WLT262178:WLV262178 WBX262178:WBZ262178 VSB262178:VSD262178 VIF262178:VIH262178 UYJ262178:UYL262178 UON262178:UOP262178 UER262178:UET262178 TUV262178:TUX262178 TKZ262178:TLB262178 TBD262178:TBF262178 SRH262178:SRJ262178 SHL262178:SHN262178 RXP262178:RXR262178 RNT262178:RNV262178 RDX262178:RDZ262178 QUB262178:QUD262178 QKF262178:QKH262178 QAJ262178:QAL262178 PQN262178:PQP262178 PGR262178:PGT262178 OWV262178:OWX262178 OMZ262178:ONB262178 ODD262178:ODF262178 NTH262178:NTJ262178 NJL262178:NJN262178 MZP262178:MZR262178 MPT262178:MPV262178 MFX262178:MFZ262178 LWB262178:LWD262178 LMF262178:LMH262178 LCJ262178:LCL262178 KSN262178:KSP262178 KIR262178:KIT262178 JYV262178:JYX262178 JOZ262178:JPB262178 JFD262178:JFF262178 IVH262178:IVJ262178 ILL262178:ILN262178 IBP262178:IBR262178 HRT262178:HRV262178 HHX262178:HHZ262178 GYB262178:GYD262178 GOF262178:GOH262178 GEJ262178:GEL262178 FUN262178:FUP262178 FKR262178:FKT262178 FAV262178:FAX262178 EQZ262178:ERB262178 EHD262178:EHF262178 DXH262178:DXJ262178 DNL262178:DNN262178 DDP262178:DDR262178 CTT262178:CTV262178 CJX262178:CJZ262178 CAB262178:CAD262178 BQF262178:BQH262178 BGJ262178:BGL262178 AWN262178:AWP262178 AMR262178:AMT262178 ACV262178:ACX262178 SZ262178:TB262178 JD262178:JF262178 H262178:J262178 WVP196642:WVR196642 WLT196642:WLV196642 WBX196642:WBZ196642 VSB196642:VSD196642 VIF196642:VIH196642 UYJ196642:UYL196642 UON196642:UOP196642 UER196642:UET196642 TUV196642:TUX196642 TKZ196642:TLB196642 TBD196642:TBF196642 SRH196642:SRJ196642 SHL196642:SHN196642 RXP196642:RXR196642 RNT196642:RNV196642 RDX196642:RDZ196642 QUB196642:QUD196642 QKF196642:QKH196642 QAJ196642:QAL196642 PQN196642:PQP196642 PGR196642:PGT196642 OWV196642:OWX196642 OMZ196642:ONB196642 ODD196642:ODF196642 NTH196642:NTJ196642 NJL196642:NJN196642 MZP196642:MZR196642 MPT196642:MPV196642 MFX196642:MFZ196642 LWB196642:LWD196642 LMF196642:LMH196642 LCJ196642:LCL196642 KSN196642:KSP196642 KIR196642:KIT196642 JYV196642:JYX196642 JOZ196642:JPB196642 JFD196642:JFF196642 IVH196642:IVJ196642 ILL196642:ILN196642 IBP196642:IBR196642 HRT196642:HRV196642 HHX196642:HHZ196642 GYB196642:GYD196642 GOF196642:GOH196642 GEJ196642:GEL196642 FUN196642:FUP196642 FKR196642:FKT196642 FAV196642:FAX196642 EQZ196642:ERB196642 EHD196642:EHF196642 DXH196642:DXJ196642 DNL196642:DNN196642 DDP196642:DDR196642 CTT196642:CTV196642 CJX196642:CJZ196642 CAB196642:CAD196642 BQF196642:BQH196642 BGJ196642:BGL196642 AWN196642:AWP196642 AMR196642:AMT196642 ACV196642:ACX196642 SZ196642:TB196642 JD196642:JF196642 H196642:J196642 WVP131106:WVR131106 WLT131106:WLV131106 WBX131106:WBZ131106 VSB131106:VSD131106 VIF131106:VIH131106 UYJ131106:UYL131106 UON131106:UOP131106 UER131106:UET131106 TUV131106:TUX131106 TKZ131106:TLB131106 TBD131106:TBF131106 SRH131106:SRJ131106 SHL131106:SHN131106 RXP131106:RXR131106 RNT131106:RNV131106 RDX131106:RDZ131106 QUB131106:QUD131106 QKF131106:QKH131106 QAJ131106:QAL131106 PQN131106:PQP131106 PGR131106:PGT131106 OWV131106:OWX131106 OMZ131106:ONB131106 ODD131106:ODF131106 NTH131106:NTJ131106 NJL131106:NJN131106 MZP131106:MZR131106 MPT131106:MPV131106 MFX131106:MFZ131106 LWB131106:LWD131106 LMF131106:LMH131106 LCJ131106:LCL131106 KSN131106:KSP131106 KIR131106:KIT131106 JYV131106:JYX131106 JOZ131106:JPB131106 JFD131106:JFF131106 IVH131106:IVJ131106 ILL131106:ILN131106 IBP131106:IBR131106 HRT131106:HRV131106 HHX131106:HHZ131106 GYB131106:GYD131106 GOF131106:GOH131106 GEJ131106:GEL131106 FUN131106:FUP131106 FKR131106:FKT131106 FAV131106:FAX131106 EQZ131106:ERB131106 EHD131106:EHF131106 DXH131106:DXJ131106 DNL131106:DNN131106 DDP131106:DDR131106 CTT131106:CTV131106 CJX131106:CJZ131106 CAB131106:CAD131106 BQF131106:BQH131106 BGJ131106:BGL131106 AWN131106:AWP131106 AMR131106:AMT131106 ACV131106:ACX131106 SZ131106:TB131106 JD131106:JF131106 H131106:J131106 WVP65570:WVR65570 WLT65570:WLV65570 WBX65570:WBZ65570 VSB65570:VSD65570 VIF65570:VIH65570 UYJ65570:UYL65570 UON65570:UOP65570 UER65570:UET65570 TUV65570:TUX65570 TKZ65570:TLB65570 TBD65570:TBF65570 SRH65570:SRJ65570 SHL65570:SHN65570 RXP65570:RXR65570 RNT65570:RNV65570 RDX65570:RDZ65570 QUB65570:QUD65570 QKF65570:QKH65570 QAJ65570:QAL65570 PQN65570:PQP65570 PGR65570:PGT65570 OWV65570:OWX65570 OMZ65570:ONB65570 ODD65570:ODF65570 NTH65570:NTJ65570 NJL65570:NJN65570 MZP65570:MZR65570 MPT65570:MPV65570 MFX65570:MFZ65570 LWB65570:LWD65570 LMF65570:LMH65570 LCJ65570:LCL65570 KSN65570:KSP65570 KIR65570:KIT65570 JYV65570:JYX65570 JOZ65570:JPB65570 JFD65570:JFF65570 IVH65570:IVJ65570 ILL65570:ILN65570 IBP65570:IBR65570 HRT65570:HRV65570 HHX65570:HHZ65570 GYB65570:GYD65570 GOF65570:GOH65570 GEJ65570:GEL65570 FUN65570:FUP65570 FKR65570:FKT65570 FAV65570:FAX65570 EQZ65570:ERB65570 EHD65570:EHF65570 DXH65570:DXJ65570 DNL65570:DNN65570 DDP65570:DDR65570 CTT65570:CTV65570 CJX65570:CJZ65570 CAB65570:CAD65570 BQF65570:BQH65570 BGJ65570:BGL65570 AWN65570:AWP65570 AMR65570:AMT65570 ACV65570:ACX65570 SZ65570:TB65570 JD65570:JF65570 H65570:J65570 WVP983072:WVR983072 WLT983072:WLV983072 WBX983072:WBZ983072 VSB983072:VSD983072 VIF983072:VIH983072 UYJ983072:UYL983072 UON983072:UOP983072 UER983072:UET983072 TUV983072:TUX983072 TKZ983072:TLB983072 TBD983072:TBF983072 SRH983072:SRJ983072 SHL983072:SHN983072 RXP983072:RXR983072 RNT983072:RNV983072 RDX983072:RDZ983072 QUB983072:QUD983072 QKF983072:QKH983072 QAJ983072:QAL983072 PQN983072:PQP983072 PGR983072:PGT983072 OWV983072:OWX983072 OMZ983072:ONB983072 ODD983072:ODF983072 NTH983072:NTJ983072 NJL983072:NJN983072 MZP983072:MZR983072 MPT983072:MPV983072 MFX983072:MFZ983072 LWB983072:LWD983072 LMF983072:LMH983072 LCJ983072:LCL983072 KSN983072:KSP983072 KIR983072:KIT983072 JYV983072:JYX983072 JOZ983072:JPB983072 JFD983072:JFF983072 IVH983072:IVJ983072 ILL983072:ILN983072 IBP983072:IBR983072 HRT983072:HRV983072 HHX983072:HHZ983072 GYB983072:GYD983072 GOF983072:GOH983072 GEJ983072:GEL983072 FUN983072:FUP983072 FKR983072:FKT983072 FAV983072:FAX983072 EQZ983072:ERB983072 EHD983072:EHF983072 DXH983072:DXJ983072 DNL983072:DNN983072 DDP983072:DDR983072 CTT983072:CTV983072 CJX983072:CJZ983072 CAB983072:CAD983072 BQF983072:BQH983072 BGJ983072:BGL983072 AWN983072:AWP983072 AMR983072:AMT983072 ACV983072:ACX983072 SZ983072:TB983072 JD983072:JF983072 H983072:J983072 WVP917536:WVR917536 WLT917536:WLV917536 WBX917536:WBZ917536 VSB917536:VSD917536 VIF917536:VIH917536 UYJ917536:UYL917536 UON917536:UOP917536 UER917536:UET917536 TUV917536:TUX917536 TKZ917536:TLB917536 TBD917536:TBF917536 SRH917536:SRJ917536 SHL917536:SHN917536 RXP917536:RXR917536 RNT917536:RNV917536 RDX917536:RDZ917536 QUB917536:QUD917536 QKF917536:QKH917536 QAJ917536:QAL917536 PQN917536:PQP917536 PGR917536:PGT917536 OWV917536:OWX917536 OMZ917536:ONB917536 ODD917536:ODF917536 NTH917536:NTJ917536 NJL917536:NJN917536 MZP917536:MZR917536 MPT917536:MPV917536 MFX917536:MFZ917536 LWB917536:LWD917536 LMF917536:LMH917536 LCJ917536:LCL917536 KSN917536:KSP917536 KIR917536:KIT917536 JYV917536:JYX917536 JOZ917536:JPB917536 JFD917536:JFF917536 IVH917536:IVJ917536 ILL917536:ILN917536 IBP917536:IBR917536 HRT917536:HRV917536 HHX917536:HHZ917536 GYB917536:GYD917536 GOF917536:GOH917536 GEJ917536:GEL917536 FUN917536:FUP917536 FKR917536:FKT917536 FAV917536:FAX917536 EQZ917536:ERB917536 EHD917536:EHF917536 DXH917536:DXJ917536 DNL917536:DNN917536 DDP917536:DDR917536 CTT917536:CTV917536 CJX917536:CJZ917536 CAB917536:CAD917536 BQF917536:BQH917536 BGJ917536:BGL917536 AWN917536:AWP917536 AMR917536:AMT917536 ACV917536:ACX917536 SZ917536:TB917536 JD917536:JF917536 H917536:J917536 WVP852000:WVR852000 WLT852000:WLV852000 WBX852000:WBZ852000 VSB852000:VSD852000 VIF852000:VIH852000 UYJ852000:UYL852000 UON852000:UOP852000 UER852000:UET852000 TUV852000:TUX852000 TKZ852000:TLB852000 TBD852000:TBF852000 SRH852000:SRJ852000 SHL852000:SHN852000 RXP852000:RXR852000 RNT852000:RNV852000 RDX852000:RDZ852000 QUB852000:QUD852000 QKF852000:QKH852000 QAJ852000:QAL852000 PQN852000:PQP852000 PGR852000:PGT852000 OWV852000:OWX852000 OMZ852000:ONB852000 ODD852000:ODF852000 NTH852000:NTJ852000 NJL852000:NJN852000 MZP852000:MZR852000 MPT852000:MPV852000 MFX852000:MFZ852000 LWB852000:LWD852000 LMF852000:LMH852000 LCJ852000:LCL852000 KSN852000:KSP852000 KIR852000:KIT852000 JYV852000:JYX852000 JOZ852000:JPB852000 JFD852000:JFF852000 IVH852000:IVJ852000 ILL852000:ILN852000 IBP852000:IBR852000 HRT852000:HRV852000 HHX852000:HHZ852000 GYB852000:GYD852000 GOF852000:GOH852000 GEJ852000:GEL852000 FUN852000:FUP852000 FKR852000:FKT852000 FAV852000:FAX852000 EQZ852000:ERB852000 EHD852000:EHF852000 DXH852000:DXJ852000 DNL852000:DNN852000 DDP852000:DDR852000 CTT852000:CTV852000 CJX852000:CJZ852000 CAB852000:CAD852000 BQF852000:BQH852000 BGJ852000:BGL852000 AWN852000:AWP852000 AMR852000:AMT852000 ACV852000:ACX852000 SZ852000:TB852000 JD852000:JF852000 H852000:J852000 WVP786464:WVR786464 WLT786464:WLV786464 WBX786464:WBZ786464 VSB786464:VSD786464 VIF786464:VIH786464 UYJ786464:UYL786464 UON786464:UOP786464 UER786464:UET786464 TUV786464:TUX786464 TKZ786464:TLB786464 TBD786464:TBF786464 SRH786464:SRJ786464 SHL786464:SHN786464 RXP786464:RXR786464 RNT786464:RNV786464 RDX786464:RDZ786464 QUB786464:QUD786464 QKF786464:QKH786464 QAJ786464:QAL786464 PQN786464:PQP786464 PGR786464:PGT786464 OWV786464:OWX786464 OMZ786464:ONB786464 ODD786464:ODF786464 NTH786464:NTJ786464 NJL786464:NJN786464 MZP786464:MZR786464 MPT786464:MPV786464 MFX786464:MFZ786464 LWB786464:LWD786464 LMF786464:LMH786464 LCJ786464:LCL786464 KSN786464:KSP786464 KIR786464:KIT786464 JYV786464:JYX786464 JOZ786464:JPB786464 JFD786464:JFF786464 IVH786464:IVJ786464 ILL786464:ILN786464 IBP786464:IBR786464 HRT786464:HRV786464 HHX786464:HHZ786464 GYB786464:GYD786464 GOF786464:GOH786464 GEJ786464:GEL786464 FUN786464:FUP786464 FKR786464:FKT786464 FAV786464:FAX786464 EQZ786464:ERB786464 EHD786464:EHF786464 DXH786464:DXJ786464 DNL786464:DNN786464 DDP786464:DDR786464 CTT786464:CTV786464 CJX786464:CJZ786464 CAB786464:CAD786464 BQF786464:BQH786464 BGJ786464:BGL786464 AWN786464:AWP786464 AMR786464:AMT786464 ACV786464:ACX786464 SZ786464:TB786464 JD786464:JF786464 H786464:J786464 WVP720928:WVR720928 WLT720928:WLV720928 WBX720928:WBZ720928 VSB720928:VSD720928 VIF720928:VIH720928 UYJ720928:UYL720928 UON720928:UOP720928 UER720928:UET720928 TUV720928:TUX720928 TKZ720928:TLB720928 TBD720928:TBF720928 SRH720928:SRJ720928 SHL720928:SHN720928 RXP720928:RXR720928 RNT720928:RNV720928 RDX720928:RDZ720928 QUB720928:QUD720928 QKF720928:QKH720928 QAJ720928:QAL720928 PQN720928:PQP720928 PGR720928:PGT720928 OWV720928:OWX720928 OMZ720928:ONB720928 ODD720928:ODF720928 NTH720928:NTJ720928 NJL720928:NJN720928 MZP720928:MZR720928 MPT720928:MPV720928 MFX720928:MFZ720928 LWB720928:LWD720928 LMF720928:LMH720928 LCJ720928:LCL720928 KSN720928:KSP720928 KIR720928:KIT720928 JYV720928:JYX720928 JOZ720928:JPB720928 JFD720928:JFF720928 IVH720928:IVJ720928 ILL720928:ILN720928 IBP720928:IBR720928 HRT720928:HRV720928 HHX720928:HHZ720928 GYB720928:GYD720928 GOF720928:GOH720928 GEJ720928:GEL720928 FUN720928:FUP720928 FKR720928:FKT720928 FAV720928:FAX720928 EQZ720928:ERB720928 EHD720928:EHF720928 DXH720928:DXJ720928 DNL720928:DNN720928 DDP720928:DDR720928 CTT720928:CTV720928 CJX720928:CJZ720928 CAB720928:CAD720928 BQF720928:BQH720928 BGJ720928:BGL720928 AWN720928:AWP720928 AMR720928:AMT720928 ACV720928:ACX720928 SZ720928:TB720928 JD720928:JF720928 H720928:J720928 WVP655392:WVR655392 WLT655392:WLV655392 WBX655392:WBZ655392 VSB655392:VSD655392 VIF655392:VIH655392 UYJ655392:UYL655392 UON655392:UOP655392 UER655392:UET655392 TUV655392:TUX655392 TKZ655392:TLB655392 TBD655392:TBF655392 SRH655392:SRJ655392 SHL655392:SHN655392 RXP655392:RXR655392 RNT655392:RNV655392 RDX655392:RDZ655392 QUB655392:QUD655392 QKF655392:QKH655392 QAJ655392:QAL655392 PQN655392:PQP655392 PGR655392:PGT655392 OWV655392:OWX655392 OMZ655392:ONB655392 ODD655392:ODF655392 NTH655392:NTJ655392 NJL655392:NJN655392 MZP655392:MZR655392 MPT655392:MPV655392 MFX655392:MFZ655392 LWB655392:LWD655392 LMF655392:LMH655392 LCJ655392:LCL655392 KSN655392:KSP655392 KIR655392:KIT655392 JYV655392:JYX655392 JOZ655392:JPB655392 JFD655392:JFF655392 IVH655392:IVJ655392 ILL655392:ILN655392 IBP655392:IBR655392 HRT655392:HRV655392 HHX655392:HHZ655392 GYB655392:GYD655392 GOF655392:GOH655392 GEJ655392:GEL655392 FUN655392:FUP655392 FKR655392:FKT655392 FAV655392:FAX655392 EQZ655392:ERB655392 EHD655392:EHF655392 DXH655392:DXJ655392 DNL655392:DNN655392 DDP655392:DDR655392 CTT655392:CTV655392 CJX655392:CJZ655392 CAB655392:CAD655392 BQF655392:BQH655392 BGJ655392:BGL655392 AWN655392:AWP655392 AMR655392:AMT655392 ACV655392:ACX655392 SZ655392:TB655392 JD655392:JF655392 H655392:J655392 WVP589856:WVR589856 WLT589856:WLV589856 WBX589856:WBZ589856 VSB589856:VSD589856 VIF589856:VIH589856 UYJ589856:UYL589856 UON589856:UOP589856 UER589856:UET589856 TUV589856:TUX589856 TKZ589856:TLB589856 TBD589856:TBF589856 SRH589856:SRJ589856 SHL589856:SHN589856 RXP589856:RXR589856 RNT589856:RNV589856 RDX589856:RDZ589856 QUB589856:QUD589856 QKF589856:QKH589856 QAJ589856:QAL589856 PQN589856:PQP589856 PGR589856:PGT589856 OWV589856:OWX589856 OMZ589856:ONB589856 ODD589856:ODF589856 NTH589856:NTJ589856 NJL589856:NJN589856 MZP589856:MZR589856 MPT589856:MPV589856 MFX589856:MFZ589856 LWB589856:LWD589856 LMF589856:LMH589856 LCJ589856:LCL589856 KSN589856:KSP589856 KIR589856:KIT589856 JYV589856:JYX589856 JOZ589856:JPB589856 JFD589856:JFF589856 IVH589856:IVJ589856 ILL589856:ILN589856 IBP589856:IBR589856 HRT589856:HRV589856 HHX589856:HHZ589856 GYB589856:GYD589856 GOF589856:GOH589856 GEJ589856:GEL589856 FUN589856:FUP589856 FKR589856:FKT589856 FAV589856:FAX589856 EQZ589856:ERB589856 EHD589856:EHF589856 DXH589856:DXJ589856 DNL589856:DNN589856 DDP589856:DDR589856 CTT589856:CTV589856 CJX589856:CJZ589856 CAB589856:CAD589856 BQF589856:BQH589856 BGJ589856:BGL589856 AWN589856:AWP589856 AMR589856:AMT589856 ACV589856:ACX589856 SZ589856:TB589856 JD589856:JF589856 H589856:J589856 WVP524320:WVR524320 WLT524320:WLV524320 WBX524320:WBZ524320 VSB524320:VSD524320 VIF524320:VIH524320 UYJ524320:UYL524320 UON524320:UOP524320 UER524320:UET524320 TUV524320:TUX524320 TKZ524320:TLB524320 TBD524320:TBF524320 SRH524320:SRJ524320 SHL524320:SHN524320 RXP524320:RXR524320 RNT524320:RNV524320 RDX524320:RDZ524320 QUB524320:QUD524320 QKF524320:QKH524320 QAJ524320:QAL524320 PQN524320:PQP524320 PGR524320:PGT524320 OWV524320:OWX524320 OMZ524320:ONB524320 ODD524320:ODF524320 NTH524320:NTJ524320 NJL524320:NJN524320 MZP524320:MZR524320 MPT524320:MPV524320 MFX524320:MFZ524320 LWB524320:LWD524320 LMF524320:LMH524320 LCJ524320:LCL524320 KSN524320:KSP524320 KIR524320:KIT524320 JYV524320:JYX524320 JOZ524320:JPB524320 JFD524320:JFF524320 IVH524320:IVJ524320 ILL524320:ILN524320 IBP524320:IBR524320 HRT524320:HRV524320 HHX524320:HHZ524320 GYB524320:GYD524320 GOF524320:GOH524320 GEJ524320:GEL524320 FUN524320:FUP524320 FKR524320:FKT524320 FAV524320:FAX524320 EQZ524320:ERB524320 EHD524320:EHF524320 DXH524320:DXJ524320 DNL524320:DNN524320 DDP524320:DDR524320 CTT524320:CTV524320 CJX524320:CJZ524320 CAB524320:CAD524320 BQF524320:BQH524320 BGJ524320:BGL524320 AWN524320:AWP524320 AMR524320:AMT524320 ACV524320:ACX524320 SZ524320:TB524320 JD524320:JF524320 H524320:J524320 WVP458784:WVR458784 WLT458784:WLV458784 WBX458784:WBZ458784 VSB458784:VSD458784 VIF458784:VIH458784 UYJ458784:UYL458784 UON458784:UOP458784 UER458784:UET458784 TUV458784:TUX458784 TKZ458784:TLB458784 TBD458784:TBF458784 SRH458784:SRJ458784 SHL458784:SHN458784 RXP458784:RXR458784 RNT458784:RNV458784 RDX458784:RDZ458784 QUB458784:QUD458784 QKF458784:QKH458784 QAJ458784:QAL458784 PQN458784:PQP458784 PGR458784:PGT458784 OWV458784:OWX458784 OMZ458784:ONB458784 ODD458784:ODF458784 NTH458784:NTJ458784 NJL458784:NJN458784 MZP458784:MZR458784 MPT458784:MPV458784 MFX458784:MFZ458784 LWB458784:LWD458784 LMF458784:LMH458784 LCJ458784:LCL458784 KSN458784:KSP458784 KIR458784:KIT458784 JYV458784:JYX458784 JOZ458784:JPB458784 JFD458784:JFF458784 IVH458784:IVJ458784 ILL458784:ILN458784 IBP458784:IBR458784 HRT458784:HRV458784 HHX458784:HHZ458784 GYB458784:GYD458784 GOF458784:GOH458784 GEJ458784:GEL458784 FUN458784:FUP458784 FKR458784:FKT458784 FAV458784:FAX458784 EQZ458784:ERB458784 EHD458784:EHF458784 DXH458784:DXJ458784 DNL458784:DNN458784 DDP458784:DDR458784 CTT458784:CTV458784 CJX458784:CJZ458784 CAB458784:CAD458784 BQF458784:BQH458784 BGJ458784:BGL458784 AWN458784:AWP458784 AMR458784:AMT458784 ACV458784:ACX458784 SZ458784:TB458784 JD458784:JF458784 H458784:J458784 WVP393248:WVR393248 WLT393248:WLV393248 WBX393248:WBZ393248 VSB393248:VSD393248 VIF393248:VIH393248 UYJ393248:UYL393248 UON393248:UOP393248 UER393248:UET393248 TUV393248:TUX393248 TKZ393248:TLB393248 TBD393248:TBF393248 SRH393248:SRJ393248 SHL393248:SHN393248 RXP393248:RXR393248 RNT393248:RNV393248 RDX393248:RDZ393248 QUB393248:QUD393248 QKF393248:QKH393248 QAJ393248:QAL393248 PQN393248:PQP393248 PGR393248:PGT393248 OWV393248:OWX393248 OMZ393248:ONB393248 ODD393248:ODF393248 NTH393248:NTJ393248 NJL393248:NJN393248 MZP393248:MZR393248 MPT393248:MPV393248 MFX393248:MFZ393248 LWB393248:LWD393248 LMF393248:LMH393248 LCJ393248:LCL393248 KSN393248:KSP393248 KIR393248:KIT393248 JYV393248:JYX393248 JOZ393248:JPB393248 JFD393248:JFF393248 IVH393248:IVJ393248 ILL393248:ILN393248 IBP393248:IBR393248 HRT393248:HRV393248 HHX393248:HHZ393248 GYB393248:GYD393248 GOF393248:GOH393248 GEJ393248:GEL393248 FUN393248:FUP393248 FKR393248:FKT393248 FAV393248:FAX393248 EQZ393248:ERB393248 EHD393248:EHF393248 DXH393248:DXJ393248 DNL393248:DNN393248 DDP393248:DDR393248 CTT393248:CTV393248 CJX393248:CJZ393248 CAB393248:CAD393248 BQF393248:BQH393248 BGJ393248:BGL393248 AWN393248:AWP393248 AMR393248:AMT393248 ACV393248:ACX393248 SZ393248:TB393248 JD393248:JF393248 H393248:J393248 WVP327712:WVR327712 WLT327712:WLV327712 WBX327712:WBZ327712 VSB327712:VSD327712 VIF327712:VIH327712 UYJ327712:UYL327712 UON327712:UOP327712 UER327712:UET327712 TUV327712:TUX327712 TKZ327712:TLB327712 TBD327712:TBF327712 SRH327712:SRJ327712 SHL327712:SHN327712 RXP327712:RXR327712 RNT327712:RNV327712 RDX327712:RDZ327712 QUB327712:QUD327712 QKF327712:QKH327712 QAJ327712:QAL327712 PQN327712:PQP327712 PGR327712:PGT327712 OWV327712:OWX327712 OMZ327712:ONB327712 ODD327712:ODF327712 NTH327712:NTJ327712 NJL327712:NJN327712 MZP327712:MZR327712 MPT327712:MPV327712 MFX327712:MFZ327712 LWB327712:LWD327712 LMF327712:LMH327712 LCJ327712:LCL327712 KSN327712:KSP327712 KIR327712:KIT327712 JYV327712:JYX327712 JOZ327712:JPB327712 JFD327712:JFF327712 IVH327712:IVJ327712 ILL327712:ILN327712 IBP327712:IBR327712 HRT327712:HRV327712 HHX327712:HHZ327712 GYB327712:GYD327712 GOF327712:GOH327712 GEJ327712:GEL327712 FUN327712:FUP327712 FKR327712:FKT327712 FAV327712:FAX327712 EQZ327712:ERB327712 EHD327712:EHF327712 DXH327712:DXJ327712 DNL327712:DNN327712 DDP327712:DDR327712 CTT327712:CTV327712 CJX327712:CJZ327712 CAB327712:CAD327712 BQF327712:BQH327712 BGJ327712:BGL327712 AWN327712:AWP327712 AMR327712:AMT327712 ACV327712:ACX327712 SZ327712:TB327712 JD327712:JF327712 H327712:J327712 WVP262176:WVR262176 WLT262176:WLV262176 WBX262176:WBZ262176 VSB262176:VSD262176 VIF262176:VIH262176 UYJ262176:UYL262176 UON262176:UOP262176 UER262176:UET262176 TUV262176:TUX262176 TKZ262176:TLB262176 TBD262176:TBF262176 SRH262176:SRJ262176 SHL262176:SHN262176 RXP262176:RXR262176 RNT262176:RNV262176 RDX262176:RDZ262176 QUB262176:QUD262176 QKF262176:QKH262176 QAJ262176:QAL262176 PQN262176:PQP262176 PGR262176:PGT262176 OWV262176:OWX262176 OMZ262176:ONB262176 ODD262176:ODF262176 NTH262176:NTJ262176 NJL262176:NJN262176 MZP262176:MZR262176 MPT262176:MPV262176 MFX262176:MFZ262176 LWB262176:LWD262176 LMF262176:LMH262176 LCJ262176:LCL262176 KSN262176:KSP262176 KIR262176:KIT262176 JYV262176:JYX262176 JOZ262176:JPB262176 JFD262176:JFF262176 IVH262176:IVJ262176 ILL262176:ILN262176 IBP262176:IBR262176 HRT262176:HRV262176 HHX262176:HHZ262176 GYB262176:GYD262176 GOF262176:GOH262176 GEJ262176:GEL262176 FUN262176:FUP262176 FKR262176:FKT262176 FAV262176:FAX262176 EQZ262176:ERB262176 EHD262176:EHF262176 DXH262176:DXJ262176 DNL262176:DNN262176 DDP262176:DDR262176 CTT262176:CTV262176 CJX262176:CJZ262176 CAB262176:CAD262176 BQF262176:BQH262176 BGJ262176:BGL262176 AWN262176:AWP262176 AMR262176:AMT262176 ACV262176:ACX262176 SZ262176:TB262176 JD262176:JF262176 H262176:J262176 WVP196640:WVR196640 WLT196640:WLV196640 WBX196640:WBZ196640 VSB196640:VSD196640 VIF196640:VIH196640 UYJ196640:UYL196640 UON196640:UOP196640 UER196640:UET196640 TUV196640:TUX196640 TKZ196640:TLB196640 TBD196640:TBF196640 SRH196640:SRJ196640 SHL196640:SHN196640 RXP196640:RXR196640 RNT196640:RNV196640 RDX196640:RDZ196640 QUB196640:QUD196640 QKF196640:QKH196640 QAJ196640:QAL196640 PQN196640:PQP196640 PGR196640:PGT196640 OWV196640:OWX196640 OMZ196640:ONB196640 ODD196640:ODF196640 NTH196640:NTJ196640 NJL196640:NJN196640 MZP196640:MZR196640 MPT196640:MPV196640 MFX196640:MFZ196640 LWB196640:LWD196640 LMF196640:LMH196640 LCJ196640:LCL196640 KSN196640:KSP196640 KIR196640:KIT196640 JYV196640:JYX196640 JOZ196640:JPB196640 JFD196640:JFF196640 IVH196640:IVJ196640 ILL196640:ILN196640 IBP196640:IBR196640 HRT196640:HRV196640 HHX196640:HHZ196640 GYB196640:GYD196640 GOF196640:GOH196640 GEJ196640:GEL196640 FUN196640:FUP196640 FKR196640:FKT196640 FAV196640:FAX196640 EQZ196640:ERB196640 EHD196640:EHF196640 DXH196640:DXJ196640 DNL196640:DNN196640 DDP196640:DDR196640 CTT196640:CTV196640 CJX196640:CJZ196640 CAB196640:CAD196640 BQF196640:BQH196640 BGJ196640:BGL196640 AWN196640:AWP196640 AMR196640:AMT196640 ACV196640:ACX196640 SZ196640:TB196640 JD196640:JF196640 H196640:J196640 WVP131104:WVR131104 WLT131104:WLV131104 WBX131104:WBZ131104 VSB131104:VSD131104 VIF131104:VIH131104 UYJ131104:UYL131104 UON131104:UOP131104 UER131104:UET131104 TUV131104:TUX131104 TKZ131104:TLB131104 TBD131104:TBF131104 SRH131104:SRJ131104 SHL131104:SHN131104 RXP131104:RXR131104 RNT131104:RNV131104 RDX131104:RDZ131104 QUB131104:QUD131104 QKF131104:QKH131104 QAJ131104:QAL131104 PQN131104:PQP131104 PGR131104:PGT131104 OWV131104:OWX131104 OMZ131104:ONB131104 ODD131104:ODF131104 NTH131104:NTJ131104 NJL131104:NJN131104 MZP131104:MZR131104 MPT131104:MPV131104 MFX131104:MFZ131104 LWB131104:LWD131104 LMF131104:LMH131104 LCJ131104:LCL131104 KSN131104:KSP131104 KIR131104:KIT131104 JYV131104:JYX131104 JOZ131104:JPB131104 JFD131104:JFF131104 IVH131104:IVJ131104 ILL131104:ILN131104 IBP131104:IBR131104 HRT131104:HRV131104 HHX131104:HHZ131104 GYB131104:GYD131104 GOF131104:GOH131104 GEJ131104:GEL131104 FUN131104:FUP131104 FKR131104:FKT131104 FAV131104:FAX131104 EQZ131104:ERB131104 EHD131104:EHF131104 DXH131104:DXJ131104 DNL131104:DNN131104 DDP131104:DDR131104 CTT131104:CTV131104 CJX131104:CJZ131104 CAB131104:CAD131104 BQF131104:BQH131104 BGJ131104:BGL131104 AWN131104:AWP131104 AMR131104:AMT131104 ACV131104:ACX131104 SZ131104:TB131104 JD131104:JF131104 H131104:J131104 WVP65568:WVR65568 WLT65568:WLV65568 WBX65568:WBZ65568 VSB65568:VSD65568 VIF65568:VIH65568 UYJ65568:UYL65568 UON65568:UOP65568 UER65568:UET65568 TUV65568:TUX65568 TKZ65568:TLB65568 TBD65568:TBF65568 SRH65568:SRJ65568 SHL65568:SHN65568 RXP65568:RXR65568 RNT65568:RNV65568 RDX65568:RDZ65568 QUB65568:QUD65568 QKF65568:QKH65568 QAJ65568:QAL65568 PQN65568:PQP65568 PGR65568:PGT65568 OWV65568:OWX65568 OMZ65568:ONB65568 ODD65568:ODF65568 NTH65568:NTJ65568 NJL65568:NJN65568 MZP65568:MZR65568 MPT65568:MPV65568 MFX65568:MFZ65568 LWB65568:LWD65568 LMF65568:LMH65568 LCJ65568:LCL65568 KSN65568:KSP65568 KIR65568:KIT65568 JYV65568:JYX65568 JOZ65568:JPB65568 JFD65568:JFF65568 IVH65568:IVJ65568 ILL65568:ILN65568 IBP65568:IBR65568 HRT65568:HRV65568 HHX65568:HHZ65568 GYB65568:GYD65568 GOF65568:GOH65568 GEJ65568:GEL65568 FUN65568:FUP65568 FKR65568:FKT65568 FAV65568:FAX65568 EQZ65568:ERB65568 EHD65568:EHF65568 DXH65568:DXJ65568 DNL65568:DNN65568 DDP65568:DDR65568 CTT65568:CTV65568 CJX65568:CJZ65568 CAB65568:CAD65568 BQF65568:BQH65568 BGJ65568:BGL65568 AWN65568:AWP65568 AMR65568:AMT65568 ACV65568:ACX65568 SZ65568:TB65568 JD65568:JF65568 H65568:J65568 WVP982997:WVR982997 WLT982997:WLV982997 WBX982997:WBZ982997 VSB982997:VSD982997 VIF982997:VIH982997 UYJ982997:UYL982997 UON982997:UOP982997 UER982997:UET982997 TUV982997:TUX982997 TKZ982997:TLB982997 TBD982997:TBF982997 SRH982997:SRJ982997 SHL982997:SHN982997 RXP982997:RXR982997 RNT982997:RNV982997 RDX982997:RDZ982997 QUB982997:QUD982997 QKF982997:QKH982997 QAJ982997:QAL982997 PQN982997:PQP982997 PGR982997:PGT982997 OWV982997:OWX982997 OMZ982997:ONB982997 ODD982997:ODF982997 NTH982997:NTJ982997 NJL982997:NJN982997 MZP982997:MZR982997 MPT982997:MPV982997 MFX982997:MFZ982997 LWB982997:LWD982997 LMF982997:LMH982997 LCJ982997:LCL982997 KSN982997:KSP982997 KIR982997:KIT982997 JYV982997:JYX982997 JOZ982997:JPB982997 JFD982997:JFF982997 IVH982997:IVJ982997 ILL982997:ILN982997 IBP982997:IBR982997 HRT982997:HRV982997 HHX982997:HHZ982997 GYB982997:GYD982997 GOF982997:GOH982997 GEJ982997:GEL982997 FUN982997:FUP982997 FKR982997:FKT982997 FAV982997:FAX982997 EQZ982997:ERB982997 EHD982997:EHF982997 DXH982997:DXJ982997 DNL982997:DNN982997 DDP982997:DDR982997 CTT982997:CTV982997 CJX982997:CJZ982997 CAB982997:CAD982997 BQF982997:BQH982997 BGJ982997:BGL982997 AWN982997:AWP982997 AMR982997:AMT982997 ACV982997:ACX982997 SZ982997:TB982997 JD982997:JF982997 H982997:J982997 WVP917461:WVR917461 WLT917461:WLV917461 WBX917461:WBZ917461 VSB917461:VSD917461 VIF917461:VIH917461 UYJ917461:UYL917461 UON917461:UOP917461 UER917461:UET917461 TUV917461:TUX917461 TKZ917461:TLB917461 TBD917461:TBF917461 SRH917461:SRJ917461 SHL917461:SHN917461 RXP917461:RXR917461 RNT917461:RNV917461 RDX917461:RDZ917461 QUB917461:QUD917461 QKF917461:QKH917461 QAJ917461:QAL917461 PQN917461:PQP917461 PGR917461:PGT917461 OWV917461:OWX917461 OMZ917461:ONB917461 ODD917461:ODF917461 NTH917461:NTJ917461 NJL917461:NJN917461 MZP917461:MZR917461 MPT917461:MPV917461 MFX917461:MFZ917461 LWB917461:LWD917461 LMF917461:LMH917461 LCJ917461:LCL917461 KSN917461:KSP917461 KIR917461:KIT917461 JYV917461:JYX917461 JOZ917461:JPB917461 JFD917461:JFF917461 IVH917461:IVJ917461 ILL917461:ILN917461 IBP917461:IBR917461 HRT917461:HRV917461 HHX917461:HHZ917461 GYB917461:GYD917461 GOF917461:GOH917461 GEJ917461:GEL917461 FUN917461:FUP917461 FKR917461:FKT917461 FAV917461:FAX917461 EQZ917461:ERB917461 EHD917461:EHF917461 DXH917461:DXJ917461 DNL917461:DNN917461 DDP917461:DDR917461 CTT917461:CTV917461 CJX917461:CJZ917461 CAB917461:CAD917461 BQF917461:BQH917461 BGJ917461:BGL917461 AWN917461:AWP917461 AMR917461:AMT917461 ACV917461:ACX917461 SZ917461:TB917461 JD917461:JF917461 H917461:J917461 WVP851925:WVR851925 WLT851925:WLV851925 WBX851925:WBZ851925 VSB851925:VSD851925 VIF851925:VIH851925 UYJ851925:UYL851925 UON851925:UOP851925 UER851925:UET851925 TUV851925:TUX851925 TKZ851925:TLB851925 TBD851925:TBF851925 SRH851925:SRJ851925 SHL851925:SHN851925 RXP851925:RXR851925 RNT851925:RNV851925 RDX851925:RDZ851925 QUB851925:QUD851925 QKF851925:QKH851925 QAJ851925:QAL851925 PQN851925:PQP851925 PGR851925:PGT851925 OWV851925:OWX851925 OMZ851925:ONB851925 ODD851925:ODF851925 NTH851925:NTJ851925 NJL851925:NJN851925 MZP851925:MZR851925 MPT851925:MPV851925 MFX851925:MFZ851925 LWB851925:LWD851925 LMF851925:LMH851925 LCJ851925:LCL851925 KSN851925:KSP851925 KIR851925:KIT851925 JYV851925:JYX851925 JOZ851925:JPB851925 JFD851925:JFF851925 IVH851925:IVJ851925 ILL851925:ILN851925 IBP851925:IBR851925 HRT851925:HRV851925 HHX851925:HHZ851925 GYB851925:GYD851925 GOF851925:GOH851925 GEJ851925:GEL851925 FUN851925:FUP851925 FKR851925:FKT851925 FAV851925:FAX851925 EQZ851925:ERB851925 EHD851925:EHF851925 DXH851925:DXJ851925 DNL851925:DNN851925 DDP851925:DDR851925 CTT851925:CTV851925 CJX851925:CJZ851925 CAB851925:CAD851925 BQF851925:BQH851925 BGJ851925:BGL851925 AWN851925:AWP851925 AMR851925:AMT851925 ACV851925:ACX851925 SZ851925:TB851925 JD851925:JF851925 H851925:J851925 WVP786389:WVR786389 WLT786389:WLV786389 WBX786389:WBZ786389 VSB786389:VSD786389 VIF786389:VIH786389 UYJ786389:UYL786389 UON786389:UOP786389 UER786389:UET786389 TUV786389:TUX786389 TKZ786389:TLB786389 TBD786389:TBF786389 SRH786389:SRJ786389 SHL786389:SHN786389 RXP786389:RXR786389 RNT786389:RNV786389 RDX786389:RDZ786389 QUB786389:QUD786389 QKF786389:QKH786389 QAJ786389:QAL786389 PQN786389:PQP786389 PGR786389:PGT786389 OWV786389:OWX786389 OMZ786389:ONB786389 ODD786389:ODF786389 NTH786389:NTJ786389 NJL786389:NJN786389 MZP786389:MZR786389 MPT786389:MPV786389 MFX786389:MFZ786389 LWB786389:LWD786389 LMF786389:LMH786389 LCJ786389:LCL786389 KSN786389:KSP786389 KIR786389:KIT786389 JYV786389:JYX786389 JOZ786389:JPB786389 JFD786389:JFF786389 IVH786389:IVJ786389 ILL786389:ILN786389 IBP786389:IBR786389 HRT786389:HRV786389 HHX786389:HHZ786389 GYB786389:GYD786389 GOF786389:GOH786389 GEJ786389:GEL786389 FUN786389:FUP786389 FKR786389:FKT786389 FAV786389:FAX786389 EQZ786389:ERB786389 EHD786389:EHF786389 DXH786389:DXJ786389 DNL786389:DNN786389 DDP786389:DDR786389 CTT786389:CTV786389 CJX786389:CJZ786389 CAB786389:CAD786389 BQF786389:BQH786389 BGJ786389:BGL786389 AWN786389:AWP786389 AMR786389:AMT786389 ACV786389:ACX786389 SZ786389:TB786389 JD786389:JF786389 H786389:J786389 WVP720853:WVR720853 WLT720853:WLV720853 WBX720853:WBZ720853 VSB720853:VSD720853 VIF720853:VIH720853 UYJ720853:UYL720853 UON720853:UOP720853 UER720853:UET720853 TUV720853:TUX720853 TKZ720853:TLB720853 TBD720853:TBF720853 SRH720853:SRJ720853 SHL720853:SHN720853 RXP720853:RXR720853 RNT720853:RNV720853 RDX720853:RDZ720853 QUB720853:QUD720853 QKF720853:QKH720853 QAJ720853:QAL720853 PQN720853:PQP720853 PGR720853:PGT720853 OWV720853:OWX720853 OMZ720853:ONB720853 ODD720853:ODF720853 NTH720853:NTJ720853 NJL720853:NJN720853 MZP720853:MZR720853 MPT720853:MPV720853 MFX720853:MFZ720853 LWB720853:LWD720853 LMF720853:LMH720853 LCJ720853:LCL720853 KSN720853:KSP720853 KIR720853:KIT720853 JYV720853:JYX720853 JOZ720853:JPB720853 JFD720853:JFF720853 IVH720853:IVJ720853 ILL720853:ILN720853 IBP720853:IBR720853 HRT720853:HRV720853 HHX720853:HHZ720853 GYB720853:GYD720853 GOF720853:GOH720853 GEJ720853:GEL720853 FUN720853:FUP720853 FKR720853:FKT720853 FAV720853:FAX720853 EQZ720853:ERB720853 EHD720853:EHF720853 DXH720853:DXJ720853 DNL720853:DNN720853 DDP720853:DDR720853 CTT720853:CTV720853 CJX720853:CJZ720853 CAB720853:CAD720853 BQF720853:BQH720853 BGJ720853:BGL720853 AWN720853:AWP720853 AMR720853:AMT720853 ACV720853:ACX720853 SZ720853:TB720853 JD720853:JF720853 H720853:J720853 WVP655317:WVR655317 WLT655317:WLV655317 WBX655317:WBZ655317 VSB655317:VSD655317 VIF655317:VIH655317 UYJ655317:UYL655317 UON655317:UOP655317 UER655317:UET655317 TUV655317:TUX655317 TKZ655317:TLB655317 TBD655317:TBF655317 SRH655317:SRJ655317 SHL655317:SHN655317 RXP655317:RXR655317 RNT655317:RNV655317 RDX655317:RDZ655317 QUB655317:QUD655317 QKF655317:QKH655317 QAJ655317:QAL655317 PQN655317:PQP655317 PGR655317:PGT655317 OWV655317:OWX655317 OMZ655317:ONB655317 ODD655317:ODF655317 NTH655317:NTJ655317 NJL655317:NJN655317 MZP655317:MZR655317 MPT655317:MPV655317 MFX655317:MFZ655317 LWB655317:LWD655317 LMF655317:LMH655317 LCJ655317:LCL655317 KSN655317:KSP655317 KIR655317:KIT655317 JYV655317:JYX655317 JOZ655317:JPB655317 JFD655317:JFF655317 IVH655317:IVJ655317 ILL655317:ILN655317 IBP655317:IBR655317 HRT655317:HRV655317 HHX655317:HHZ655317 GYB655317:GYD655317 GOF655317:GOH655317 GEJ655317:GEL655317 FUN655317:FUP655317 FKR655317:FKT655317 FAV655317:FAX655317 EQZ655317:ERB655317 EHD655317:EHF655317 DXH655317:DXJ655317 DNL655317:DNN655317 DDP655317:DDR655317 CTT655317:CTV655317 CJX655317:CJZ655317 CAB655317:CAD655317 BQF655317:BQH655317 BGJ655317:BGL655317 AWN655317:AWP655317 AMR655317:AMT655317 ACV655317:ACX655317 SZ655317:TB655317 JD655317:JF655317 H655317:J655317 WVP589781:WVR589781 WLT589781:WLV589781 WBX589781:WBZ589781 VSB589781:VSD589781 VIF589781:VIH589781 UYJ589781:UYL589781 UON589781:UOP589781 UER589781:UET589781 TUV589781:TUX589781 TKZ589781:TLB589781 TBD589781:TBF589781 SRH589781:SRJ589781 SHL589781:SHN589781 RXP589781:RXR589781 RNT589781:RNV589781 RDX589781:RDZ589781 QUB589781:QUD589781 QKF589781:QKH589781 QAJ589781:QAL589781 PQN589781:PQP589781 PGR589781:PGT589781 OWV589781:OWX589781 OMZ589781:ONB589781 ODD589781:ODF589781 NTH589781:NTJ589781 NJL589781:NJN589781 MZP589781:MZR589781 MPT589781:MPV589781 MFX589781:MFZ589781 LWB589781:LWD589781 LMF589781:LMH589781 LCJ589781:LCL589781 KSN589781:KSP589781 KIR589781:KIT589781 JYV589781:JYX589781 JOZ589781:JPB589781 JFD589781:JFF589781 IVH589781:IVJ589781 ILL589781:ILN589781 IBP589781:IBR589781 HRT589781:HRV589781 HHX589781:HHZ589781 GYB589781:GYD589781 GOF589781:GOH589781 GEJ589781:GEL589781 FUN589781:FUP589781 FKR589781:FKT589781 FAV589781:FAX589781 EQZ589781:ERB589781 EHD589781:EHF589781 DXH589781:DXJ589781 DNL589781:DNN589781 DDP589781:DDR589781 CTT589781:CTV589781 CJX589781:CJZ589781 CAB589781:CAD589781 BQF589781:BQH589781 BGJ589781:BGL589781 AWN589781:AWP589781 AMR589781:AMT589781 ACV589781:ACX589781 SZ589781:TB589781 JD589781:JF589781 H589781:J589781 WVP524245:WVR524245 WLT524245:WLV524245 WBX524245:WBZ524245 VSB524245:VSD524245 VIF524245:VIH524245 UYJ524245:UYL524245 UON524245:UOP524245 UER524245:UET524245 TUV524245:TUX524245 TKZ524245:TLB524245 TBD524245:TBF524245 SRH524245:SRJ524245 SHL524245:SHN524245 RXP524245:RXR524245 RNT524245:RNV524245 RDX524245:RDZ524245 QUB524245:QUD524245 QKF524245:QKH524245 QAJ524245:QAL524245 PQN524245:PQP524245 PGR524245:PGT524245 OWV524245:OWX524245 OMZ524245:ONB524245 ODD524245:ODF524245 NTH524245:NTJ524245 NJL524245:NJN524245 MZP524245:MZR524245 MPT524245:MPV524245 MFX524245:MFZ524245 LWB524245:LWD524245 LMF524245:LMH524245 LCJ524245:LCL524245 KSN524245:KSP524245 KIR524245:KIT524245 JYV524245:JYX524245 JOZ524245:JPB524245 JFD524245:JFF524245 IVH524245:IVJ524245 ILL524245:ILN524245 IBP524245:IBR524245 HRT524245:HRV524245 HHX524245:HHZ524245 GYB524245:GYD524245 GOF524245:GOH524245 GEJ524245:GEL524245 FUN524245:FUP524245 FKR524245:FKT524245 FAV524245:FAX524245 EQZ524245:ERB524245 EHD524245:EHF524245 DXH524245:DXJ524245 DNL524245:DNN524245 DDP524245:DDR524245 CTT524245:CTV524245 CJX524245:CJZ524245 CAB524245:CAD524245 BQF524245:BQH524245 BGJ524245:BGL524245 AWN524245:AWP524245 AMR524245:AMT524245 ACV524245:ACX524245 SZ524245:TB524245 JD524245:JF524245 H524245:J524245 WVP458709:WVR458709 WLT458709:WLV458709 WBX458709:WBZ458709 VSB458709:VSD458709 VIF458709:VIH458709 UYJ458709:UYL458709 UON458709:UOP458709 UER458709:UET458709 TUV458709:TUX458709 TKZ458709:TLB458709 TBD458709:TBF458709 SRH458709:SRJ458709 SHL458709:SHN458709 RXP458709:RXR458709 RNT458709:RNV458709 RDX458709:RDZ458709 QUB458709:QUD458709 QKF458709:QKH458709 QAJ458709:QAL458709 PQN458709:PQP458709 PGR458709:PGT458709 OWV458709:OWX458709 OMZ458709:ONB458709 ODD458709:ODF458709 NTH458709:NTJ458709 NJL458709:NJN458709 MZP458709:MZR458709 MPT458709:MPV458709 MFX458709:MFZ458709 LWB458709:LWD458709 LMF458709:LMH458709 LCJ458709:LCL458709 KSN458709:KSP458709 KIR458709:KIT458709 JYV458709:JYX458709 JOZ458709:JPB458709 JFD458709:JFF458709 IVH458709:IVJ458709 ILL458709:ILN458709 IBP458709:IBR458709 HRT458709:HRV458709 HHX458709:HHZ458709 GYB458709:GYD458709 GOF458709:GOH458709 GEJ458709:GEL458709 FUN458709:FUP458709 FKR458709:FKT458709 FAV458709:FAX458709 EQZ458709:ERB458709 EHD458709:EHF458709 DXH458709:DXJ458709 DNL458709:DNN458709 DDP458709:DDR458709 CTT458709:CTV458709 CJX458709:CJZ458709 CAB458709:CAD458709 BQF458709:BQH458709 BGJ458709:BGL458709 AWN458709:AWP458709 AMR458709:AMT458709 ACV458709:ACX458709 SZ458709:TB458709 JD458709:JF458709 H458709:J458709 WVP393173:WVR393173 WLT393173:WLV393173 WBX393173:WBZ393173 VSB393173:VSD393173 VIF393173:VIH393173 UYJ393173:UYL393173 UON393173:UOP393173 UER393173:UET393173 TUV393173:TUX393173 TKZ393173:TLB393173 TBD393173:TBF393173 SRH393173:SRJ393173 SHL393173:SHN393173 RXP393173:RXR393173 RNT393173:RNV393173 RDX393173:RDZ393173 QUB393173:QUD393173 QKF393173:QKH393173 QAJ393173:QAL393173 PQN393173:PQP393173 PGR393173:PGT393173 OWV393173:OWX393173 OMZ393173:ONB393173 ODD393173:ODF393173 NTH393173:NTJ393173 NJL393173:NJN393173 MZP393173:MZR393173 MPT393173:MPV393173 MFX393173:MFZ393173 LWB393173:LWD393173 LMF393173:LMH393173 LCJ393173:LCL393173 KSN393173:KSP393173 KIR393173:KIT393173 JYV393173:JYX393173 JOZ393173:JPB393173 JFD393173:JFF393173 IVH393173:IVJ393173 ILL393173:ILN393173 IBP393173:IBR393173 HRT393173:HRV393173 HHX393173:HHZ393173 GYB393173:GYD393173 GOF393173:GOH393173 GEJ393173:GEL393173 FUN393173:FUP393173 FKR393173:FKT393173 FAV393173:FAX393173 EQZ393173:ERB393173 EHD393173:EHF393173 DXH393173:DXJ393173 DNL393173:DNN393173 DDP393173:DDR393173 CTT393173:CTV393173 CJX393173:CJZ393173 CAB393173:CAD393173 BQF393173:BQH393173 BGJ393173:BGL393173 AWN393173:AWP393173 AMR393173:AMT393173 ACV393173:ACX393173 SZ393173:TB393173 JD393173:JF393173 H393173:J393173 WVP327637:WVR327637 WLT327637:WLV327637 WBX327637:WBZ327637 VSB327637:VSD327637 VIF327637:VIH327637 UYJ327637:UYL327637 UON327637:UOP327637 UER327637:UET327637 TUV327637:TUX327637 TKZ327637:TLB327637 TBD327637:TBF327637 SRH327637:SRJ327637 SHL327637:SHN327637 RXP327637:RXR327637 RNT327637:RNV327637 RDX327637:RDZ327637 QUB327637:QUD327637 QKF327637:QKH327637 QAJ327637:QAL327637 PQN327637:PQP327637 PGR327637:PGT327637 OWV327637:OWX327637 OMZ327637:ONB327637 ODD327637:ODF327637 NTH327637:NTJ327637 NJL327637:NJN327637 MZP327637:MZR327637 MPT327637:MPV327637 MFX327637:MFZ327637 LWB327637:LWD327637 LMF327637:LMH327637 LCJ327637:LCL327637 KSN327637:KSP327637 KIR327637:KIT327637 JYV327637:JYX327637 JOZ327637:JPB327637 JFD327637:JFF327637 IVH327637:IVJ327637 ILL327637:ILN327637 IBP327637:IBR327637 HRT327637:HRV327637 HHX327637:HHZ327637 GYB327637:GYD327637 GOF327637:GOH327637 GEJ327637:GEL327637 FUN327637:FUP327637 FKR327637:FKT327637 FAV327637:FAX327637 EQZ327637:ERB327637 EHD327637:EHF327637 DXH327637:DXJ327637 DNL327637:DNN327637 DDP327637:DDR327637 CTT327637:CTV327637 CJX327637:CJZ327637 CAB327637:CAD327637 BQF327637:BQH327637 BGJ327637:BGL327637 AWN327637:AWP327637 AMR327637:AMT327637 ACV327637:ACX327637 SZ327637:TB327637 JD327637:JF327637 H327637:J327637 WVP262101:WVR262101 WLT262101:WLV262101 WBX262101:WBZ262101 VSB262101:VSD262101 VIF262101:VIH262101 UYJ262101:UYL262101 UON262101:UOP262101 UER262101:UET262101 TUV262101:TUX262101 TKZ262101:TLB262101 TBD262101:TBF262101 SRH262101:SRJ262101 SHL262101:SHN262101 RXP262101:RXR262101 RNT262101:RNV262101 RDX262101:RDZ262101 QUB262101:QUD262101 QKF262101:QKH262101 QAJ262101:QAL262101 PQN262101:PQP262101 PGR262101:PGT262101 OWV262101:OWX262101 OMZ262101:ONB262101 ODD262101:ODF262101 NTH262101:NTJ262101 NJL262101:NJN262101 MZP262101:MZR262101 MPT262101:MPV262101 MFX262101:MFZ262101 LWB262101:LWD262101 LMF262101:LMH262101 LCJ262101:LCL262101 KSN262101:KSP262101 KIR262101:KIT262101 JYV262101:JYX262101 JOZ262101:JPB262101 JFD262101:JFF262101 IVH262101:IVJ262101 ILL262101:ILN262101 IBP262101:IBR262101 HRT262101:HRV262101 HHX262101:HHZ262101 GYB262101:GYD262101 GOF262101:GOH262101 GEJ262101:GEL262101 FUN262101:FUP262101 FKR262101:FKT262101 FAV262101:FAX262101 EQZ262101:ERB262101 EHD262101:EHF262101 DXH262101:DXJ262101 DNL262101:DNN262101 DDP262101:DDR262101 CTT262101:CTV262101 CJX262101:CJZ262101 CAB262101:CAD262101 BQF262101:BQH262101 BGJ262101:BGL262101 AWN262101:AWP262101 AMR262101:AMT262101 ACV262101:ACX262101 SZ262101:TB262101 JD262101:JF262101 H262101:J262101 WVP196565:WVR196565 WLT196565:WLV196565 WBX196565:WBZ196565 VSB196565:VSD196565 VIF196565:VIH196565 UYJ196565:UYL196565 UON196565:UOP196565 UER196565:UET196565 TUV196565:TUX196565 TKZ196565:TLB196565 TBD196565:TBF196565 SRH196565:SRJ196565 SHL196565:SHN196565 RXP196565:RXR196565 RNT196565:RNV196565 RDX196565:RDZ196565 QUB196565:QUD196565 QKF196565:QKH196565 QAJ196565:QAL196565 PQN196565:PQP196565 PGR196565:PGT196565 OWV196565:OWX196565 OMZ196565:ONB196565 ODD196565:ODF196565 NTH196565:NTJ196565 NJL196565:NJN196565 MZP196565:MZR196565 MPT196565:MPV196565 MFX196565:MFZ196565 LWB196565:LWD196565 LMF196565:LMH196565 LCJ196565:LCL196565 KSN196565:KSP196565 KIR196565:KIT196565 JYV196565:JYX196565 JOZ196565:JPB196565 JFD196565:JFF196565 IVH196565:IVJ196565 ILL196565:ILN196565 IBP196565:IBR196565 HRT196565:HRV196565 HHX196565:HHZ196565 GYB196565:GYD196565 GOF196565:GOH196565 GEJ196565:GEL196565 FUN196565:FUP196565 FKR196565:FKT196565 FAV196565:FAX196565 EQZ196565:ERB196565 EHD196565:EHF196565 DXH196565:DXJ196565 DNL196565:DNN196565 DDP196565:DDR196565 CTT196565:CTV196565 CJX196565:CJZ196565 CAB196565:CAD196565 BQF196565:BQH196565 BGJ196565:BGL196565 AWN196565:AWP196565 AMR196565:AMT196565 ACV196565:ACX196565 SZ196565:TB196565 JD196565:JF196565 H196565:J196565 WVP131029:WVR131029 WLT131029:WLV131029 WBX131029:WBZ131029 VSB131029:VSD131029 VIF131029:VIH131029 UYJ131029:UYL131029 UON131029:UOP131029 UER131029:UET131029 TUV131029:TUX131029 TKZ131029:TLB131029 TBD131029:TBF131029 SRH131029:SRJ131029 SHL131029:SHN131029 RXP131029:RXR131029 RNT131029:RNV131029 RDX131029:RDZ131029 QUB131029:QUD131029 QKF131029:QKH131029 QAJ131029:QAL131029 PQN131029:PQP131029 PGR131029:PGT131029 OWV131029:OWX131029 OMZ131029:ONB131029 ODD131029:ODF131029 NTH131029:NTJ131029 NJL131029:NJN131029 MZP131029:MZR131029 MPT131029:MPV131029 MFX131029:MFZ131029 LWB131029:LWD131029 LMF131029:LMH131029 LCJ131029:LCL131029 KSN131029:KSP131029 KIR131029:KIT131029 JYV131029:JYX131029 JOZ131029:JPB131029 JFD131029:JFF131029 IVH131029:IVJ131029 ILL131029:ILN131029 IBP131029:IBR131029 HRT131029:HRV131029 HHX131029:HHZ131029 GYB131029:GYD131029 GOF131029:GOH131029 GEJ131029:GEL131029 FUN131029:FUP131029 FKR131029:FKT131029 FAV131029:FAX131029 EQZ131029:ERB131029 EHD131029:EHF131029 DXH131029:DXJ131029 DNL131029:DNN131029 DDP131029:DDR131029 CTT131029:CTV131029 CJX131029:CJZ131029 CAB131029:CAD131029 BQF131029:BQH131029 BGJ131029:BGL131029 AWN131029:AWP131029 AMR131029:AMT131029 ACV131029:ACX131029 SZ131029:TB131029 JD131029:JF131029 H131029:J131029 WVP65493:WVR65493 WLT65493:WLV65493 WBX65493:WBZ65493 VSB65493:VSD65493 VIF65493:VIH65493 UYJ65493:UYL65493 UON65493:UOP65493 UER65493:UET65493 TUV65493:TUX65493 TKZ65493:TLB65493 TBD65493:TBF65493 SRH65493:SRJ65493 SHL65493:SHN65493 RXP65493:RXR65493 RNT65493:RNV65493 RDX65493:RDZ65493 QUB65493:QUD65493 QKF65493:QKH65493 QAJ65493:QAL65493 PQN65493:PQP65493 PGR65493:PGT65493 OWV65493:OWX65493 OMZ65493:ONB65493 ODD65493:ODF65493 NTH65493:NTJ65493 NJL65493:NJN65493 MZP65493:MZR65493 MPT65493:MPV65493 MFX65493:MFZ65493 LWB65493:LWD65493 LMF65493:LMH65493 LCJ65493:LCL65493 KSN65493:KSP65493 KIR65493:KIT65493 JYV65493:JYX65493 JOZ65493:JPB65493 JFD65493:JFF65493 IVH65493:IVJ65493 ILL65493:ILN65493 IBP65493:IBR65493 HRT65493:HRV65493 HHX65493:HHZ65493 GYB65493:GYD65493 GOF65493:GOH65493 GEJ65493:GEL65493 FUN65493:FUP65493 FKR65493:FKT65493 FAV65493:FAX65493 EQZ65493:ERB65493 EHD65493:EHF65493 DXH65493:DXJ65493 DNL65493:DNN65493 DDP65493:DDR65493 CTT65493:CTV65493 CJX65493:CJZ65493 CAB65493:CAD65493 BQF65493:BQH65493 BGJ65493:BGL65493 AWN65493:AWP65493 AMR65493:AMT65493 ACV65493:ACX65493 SZ65493:TB65493 JD65493:JF65493 H65493:J65493 WVP982995:WVR982995 WLT982995:WLV982995 WBX982995:WBZ982995 VSB982995:VSD982995 VIF982995:VIH982995 UYJ982995:UYL982995 UON982995:UOP982995 UER982995:UET982995 TUV982995:TUX982995 TKZ982995:TLB982995 TBD982995:TBF982995 SRH982995:SRJ982995 SHL982995:SHN982995 RXP982995:RXR982995 RNT982995:RNV982995 RDX982995:RDZ982995 QUB982995:QUD982995 QKF982995:QKH982995 QAJ982995:QAL982995 PQN982995:PQP982995 PGR982995:PGT982995 OWV982995:OWX982995 OMZ982995:ONB982995 ODD982995:ODF982995 NTH982995:NTJ982995 NJL982995:NJN982995 MZP982995:MZR982995 MPT982995:MPV982995 MFX982995:MFZ982995 LWB982995:LWD982995 LMF982995:LMH982995 LCJ982995:LCL982995 KSN982995:KSP982995 KIR982995:KIT982995 JYV982995:JYX982995 JOZ982995:JPB982995 JFD982995:JFF982995 IVH982995:IVJ982995 ILL982995:ILN982995 IBP982995:IBR982995 HRT982995:HRV982995 HHX982995:HHZ982995 GYB982995:GYD982995 GOF982995:GOH982995 GEJ982995:GEL982995 FUN982995:FUP982995 FKR982995:FKT982995 FAV982995:FAX982995 EQZ982995:ERB982995 EHD982995:EHF982995 DXH982995:DXJ982995 DNL982995:DNN982995 DDP982995:DDR982995 CTT982995:CTV982995 CJX982995:CJZ982995 CAB982995:CAD982995 BQF982995:BQH982995 BGJ982995:BGL982995 AWN982995:AWP982995 AMR982995:AMT982995 ACV982995:ACX982995 SZ982995:TB982995 JD982995:JF982995 H982995:J982995 WVP917459:WVR917459 WLT917459:WLV917459 WBX917459:WBZ917459 VSB917459:VSD917459 VIF917459:VIH917459 UYJ917459:UYL917459 UON917459:UOP917459 UER917459:UET917459 TUV917459:TUX917459 TKZ917459:TLB917459 TBD917459:TBF917459 SRH917459:SRJ917459 SHL917459:SHN917459 RXP917459:RXR917459 RNT917459:RNV917459 RDX917459:RDZ917459 QUB917459:QUD917459 QKF917459:QKH917459 QAJ917459:QAL917459 PQN917459:PQP917459 PGR917459:PGT917459 OWV917459:OWX917459 OMZ917459:ONB917459 ODD917459:ODF917459 NTH917459:NTJ917459 NJL917459:NJN917459 MZP917459:MZR917459 MPT917459:MPV917459 MFX917459:MFZ917459 LWB917459:LWD917459 LMF917459:LMH917459 LCJ917459:LCL917459 KSN917459:KSP917459 KIR917459:KIT917459 JYV917459:JYX917459 JOZ917459:JPB917459 JFD917459:JFF917459 IVH917459:IVJ917459 ILL917459:ILN917459 IBP917459:IBR917459 HRT917459:HRV917459 HHX917459:HHZ917459 GYB917459:GYD917459 GOF917459:GOH917459 GEJ917459:GEL917459 FUN917459:FUP917459 FKR917459:FKT917459 FAV917459:FAX917459 EQZ917459:ERB917459 EHD917459:EHF917459 DXH917459:DXJ917459 DNL917459:DNN917459 DDP917459:DDR917459 CTT917459:CTV917459 CJX917459:CJZ917459 CAB917459:CAD917459 BQF917459:BQH917459 BGJ917459:BGL917459 AWN917459:AWP917459 AMR917459:AMT917459 ACV917459:ACX917459 SZ917459:TB917459 JD917459:JF917459 H917459:J917459 WVP851923:WVR851923 WLT851923:WLV851923 WBX851923:WBZ851923 VSB851923:VSD851923 VIF851923:VIH851923 UYJ851923:UYL851923 UON851923:UOP851923 UER851923:UET851923 TUV851923:TUX851923 TKZ851923:TLB851923 TBD851923:TBF851923 SRH851923:SRJ851923 SHL851923:SHN851923 RXP851923:RXR851923 RNT851923:RNV851923 RDX851923:RDZ851923 QUB851923:QUD851923 QKF851923:QKH851923 QAJ851923:QAL851923 PQN851923:PQP851923 PGR851923:PGT851923 OWV851923:OWX851923 OMZ851923:ONB851923 ODD851923:ODF851923 NTH851923:NTJ851923 NJL851923:NJN851923 MZP851923:MZR851923 MPT851923:MPV851923 MFX851923:MFZ851923 LWB851923:LWD851923 LMF851923:LMH851923 LCJ851923:LCL851923 KSN851923:KSP851923 KIR851923:KIT851923 JYV851923:JYX851923 JOZ851923:JPB851923 JFD851923:JFF851923 IVH851923:IVJ851923 ILL851923:ILN851923 IBP851923:IBR851923 HRT851923:HRV851923 HHX851923:HHZ851923 GYB851923:GYD851923 GOF851923:GOH851923 GEJ851923:GEL851923 FUN851923:FUP851923 FKR851923:FKT851923 FAV851923:FAX851923 EQZ851923:ERB851923 EHD851923:EHF851923 DXH851923:DXJ851923 DNL851923:DNN851923 DDP851923:DDR851923 CTT851923:CTV851923 CJX851923:CJZ851923 CAB851923:CAD851923 BQF851923:BQH851923 BGJ851923:BGL851923 AWN851923:AWP851923 AMR851923:AMT851923 ACV851923:ACX851923 SZ851923:TB851923 JD851923:JF851923 H851923:J851923 WVP786387:WVR786387 WLT786387:WLV786387 WBX786387:WBZ786387 VSB786387:VSD786387 VIF786387:VIH786387 UYJ786387:UYL786387 UON786387:UOP786387 UER786387:UET786387 TUV786387:TUX786387 TKZ786387:TLB786387 TBD786387:TBF786387 SRH786387:SRJ786387 SHL786387:SHN786387 RXP786387:RXR786387 RNT786387:RNV786387 RDX786387:RDZ786387 QUB786387:QUD786387 QKF786387:QKH786387 QAJ786387:QAL786387 PQN786387:PQP786387 PGR786387:PGT786387 OWV786387:OWX786387 OMZ786387:ONB786387 ODD786387:ODF786387 NTH786387:NTJ786387 NJL786387:NJN786387 MZP786387:MZR786387 MPT786387:MPV786387 MFX786387:MFZ786387 LWB786387:LWD786387 LMF786387:LMH786387 LCJ786387:LCL786387 KSN786387:KSP786387 KIR786387:KIT786387 JYV786387:JYX786387 JOZ786387:JPB786387 JFD786387:JFF786387 IVH786387:IVJ786387 ILL786387:ILN786387 IBP786387:IBR786387 HRT786387:HRV786387 HHX786387:HHZ786387 GYB786387:GYD786387 GOF786387:GOH786387 GEJ786387:GEL786387 FUN786387:FUP786387 FKR786387:FKT786387 FAV786387:FAX786387 EQZ786387:ERB786387 EHD786387:EHF786387 DXH786387:DXJ786387 DNL786387:DNN786387 DDP786387:DDR786387 CTT786387:CTV786387 CJX786387:CJZ786387 CAB786387:CAD786387 BQF786387:BQH786387 BGJ786387:BGL786387 AWN786387:AWP786387 AMR786387:AMT786387 ACV786387:ACX786387 SZ786387:TB786387 JD786387:JF786387 H786387:J786387 WVP720851:WVR720851 WLT720851:WLV720851 WBX720851:WBZ720851 VSB720851:VSD720851 VIF720851:VIH720851 UYJ720851:UYL720851 UON720851:UOP720851 UER720851:UET720851 TUV720851:TUX720851 TKZ720851:TLB720851 TBD720851:TBF720851 SRH720851:SRJ720851 SHL720851:SHN720851 RXP720851:RXR720851 RNT720851:RNV720851 RDX720851:RDZ720851 QUB720851:QUD720851 QKF720851:QKH720851 QAJ720851:QAL720851 PQN720851:PQP720851 PGR720851:PGT720851 OWV720851:OWX720851 OMZ720851:ONB720851 ODD720851:ODF720851 NTH720851:NTJ720851 NJL720851:NJN720851 MZP720851:MZR720851 MPT720851:MPV720851 MFX720851:MFZ720851 LWB720851:LWD720851 LMF720851:LMH720851 LCJ720851:LCL720851 KSN720851:KSP720851 KIR720851:KIT720851 JYV720851:JYX720851 JOZ720851:JPB720851 JFD720851:JFF720851 IVH720851:IVJ720851 ILL720851:ILN720851 IBP720851:IBR720851 HRT720851:HRV720851 HHX720851:HHZ720851 GYB720851:GYD720851 GOF720851:GOH720851 GEJ720851:GEL720851 FUN720851:FUP720851 FKR720851:FKT720851 FAV720851:FAX720851 EQZ720851:ERB720851 EHD720851:EHF720851 DXH720851:DXJ720851 DNL720851:DNN720851 DDP720851:DDR720851 CTT720851:CTV720851 CJX720851:CJZ720851 CAB720851:CAD720851 BQF720851:BQH720851 BGJ720851:BGL720851 AWN720851:AWP720851 AMR720851:AMT720851 ACV720851:ACX720851 SZ720851:TB720851 JD720851:JF720851 H720851:J720851 WVP655315:WVR655315 WLT655315:WLV655315 WBX655315:WBZ655315 VSB655315:VSD655315 VIF655315:VIH655315 UYJ655315:UYL655315 UON655315:UOP655315 UER655315:UET655315 TUV655315:TUX655315 TKZ655315:TLB655315 TBD655315:TBF655315 SRH655315:SRJ655315 SHL655315:SHN655315 RXP655315:RXR655315 RNT655315:RNV655315 RDX655315:RDZ655315 QUB655315:QUD655315 QKF655315:QKH655315 QAJ655315:QAL655315 PQN655315:PQP655315 PGR655315:PGT655315 OWV655315:OWX655315 OMZ655315:ONB655315 ODD655315:ODF655315 NTH655315:NTJ655315 NJL655315:NJN655315 MZP655315:MZR655315 MPT655315:MPV655315 MFX655315:MFZ655315 LWB655315:LWD655315 LMF655315:LMH655315 LCJ655315:LCL655315 KSN655315:KSP655315 KIR655315:KIT655315 JYV655315:JYX655315 JOZ655315:JPB655315 JFD655315:JFF655315 IVH655315:IVJ655315 ILL655315:ILN655315 IBP655315:IBR655315 HRT655315:HRV655315 HHX655315:HHZ655315 GYB655315:GYD655315 GOF655315:GOH655315 GEJ655315:GEL655315 FUN655315:FUP655315 FKR655315:FKT655315 FAV655315:FAX655315 EQZ655315:ERB655315 EHD655315:EHF655315 DXH655315:DXJ655315 DNL655315:DNN655315 DDP655315:DDR655315 CTT655315:CTV655315 CJX655315:CJZ655315 CAB655315:CAD655315 BQF655315:BQH655315 BGJ655315:BGL655315 AWN655315:AWP655315 AMR655315:AMT655315 ACV655315:ACX655315 SZ655315:TB655315 JD655315:JF655315 H655315:J655315 WVP589779:WVR589779 WLT589779:WLV589779 WBX589779:WBZ589779 VSB589779:VSD589779 VIF589779:VIH589779 UYJ589779:UYL589779 UON589779:UOP589779 UER589779:UET589779 TUV589779:TUX589779 TKZ589779:TLB589779 TBD589779:TBF589779 SRH589779:SRJ589779 SHL589779:SHN589779 RXP589779:RXR589779 RNT589779:RNV589779 RDX589779:RDZ589779 QUB589779:QUD589779 QKF589779:QKH589779 QAJ589779:QAL589779 PQN589779:PQP589779 PGR589779:PGT589779 OWV589779:OWX589779 OMZ589779:ONB589779 ODD589779:ODF589779 NTH589779:NTJ589779 NJL589779:NJN589779 MZP589779:MZR589779 MPT589779:MPV589779 MFX589779:MFZ589779 LWB589779:LWD589779 LMF589779:LMH589779 LCJ589779:LCL589779 KSN589779:KSP589779 KIR589779:KIT589779 JYV589779:JYX589779 JOZ589779:JPB589779 JFD589779:JFF589779 IVH589779:IVJ589779 ILL589779:ILN589779 IBP589779:IBR589779 HRT589779:HRV589779 HHX589779:HHZ589779 GYB589779:GYD589779 GOF589779:GOH589779 GEJ589779:GEL589779 FUN589779:FUP589779 FKR589779:FKT589779 FAV589779:FAX589779 EQZ589779:ERB589779 EHD589779:EHF589779 DXH589779:DXJ589779 DNL589779:DNN589779 DDP589779:DDR589779 CTT589779:CTV589779 CJX589779:CJZ589779 CAB589779:CAD589779 BQF589779:BQH589779 BGJ589779:BGL589779 AWN589779:AWP589779 AMR589779:AMT589779 ACV589779:ACX589779 SZ589779:TB589779 JD589779:JF589779 H589779:J589779 WVP524243:WVR524243 WLT524243:WLV524243 WBX524243:WBZ524243 VSB524243:VSD524243 VIF524243:VIH524243 UYJ524243:UYL524243 UON524243:UOP524243 UER524243:UET524243 TUV524243:TUX524243 TKZ524243:TLB524243 TBD524243:TBF524243 SRH524243:SRJ524243 SHL524243:SHN524243 RXP524243:RXR524243 RNT524243:RNV524243 RDX524243:RDZ524243 QUB524243:QUD524243 QKF524243:QKH524243 QAJ524243:QAL524243 PQN524243:PQP524243 PGR524243:PGT524243 OWV524243:OWX524243 OMZ524243:ONB524243 ODD524243:ODF524243 NTH524243:NTJ524243 NJL524243:NJN524243 MZP524243:MZR524243 MPT524243:MPV524243 MFX524243:MFZ524243 LWB524243:LWD524243 LMF524243:LMH524243 LCJ524243:LCL524243 KSN524243:KSP524243 KIR524243:KIT524243 JYV524243:JYX524243 JOZ524243:JPB524243 JFD524243:JFF524243 IVH524243:IVJ524243 ILL524243:ILN524243 IBP524243:IBR524243 HRT524243:HRV524243 HHX524243:HHZ524243 GYB524243:GYD524243 GOF524243:GOH524243 GEJ524243:GEL524243 FUN524243:FUP524243 FKR524243:FKT524243 FAV524243:FAX524243 EQZ524243:ERB524243 EHD524243:EHF524243 DXH524243:DXJ524243 DNL524243:DNN524243 DDP524243:DDR524243 CTT524243:CTV524243 CJX524243:CJZ524243 CAB524243:CAD524243 BQF524243:BQH524243 BGJ524243:BGL524243 AWN524243:AWP524243 AMR524243:AMT524243 ACV524243:ACX524243 SZ524243:TB524243 JD524243:JF524243 H524243:J524243 WVP458707:WVR458707 WLT458707:WLV458707 WBX458707:WBZ458707 VSB458707:VSD458707 VIF458707:VIH458707 UYJ458707:UYL458707 UON458707:UOP458707 UER458707:UET458707 TUV458707:TUX458707 TKZ458707:TLB458707 TBD458707:TBF458707 SRH458707:SRJ458707 SHL458707:SHN458707 RXP458707:RXR458707 RNT458707:RNV458707 RDX458707:RDZ458707 QUB458707:QUD458707 QKF458707:QKH458707 QAJ458707:QAL458707 PQN458707:PQP458707 PGR458707:PGT458707 OWV458707:OWX458707 OMZ458707:ONB458707 ODD458707:ODF458707 NTH458707:NTJ458707 NJL458707:NJN458707 MZP458707:MZR458707 MPT458707:MPV458707 MFX458707:MFZ458707 LWB458707:LWD458707 LMF458707:LMH458707 LCJ458707:LCL458707 KSN458707:KSP458707 KIR458707:KIT458707 JYV458707:JYX458707 JOZ458707:JPB458707 JFD458707:JFF458707 IVH458707:IVJ458707 ILL458707:ILN458707 IBP458707:IBR458707 HRT458707:HRV458707 HHX458707:HHZ458707 GYB458707:GYD458707 GOF458707:GOH458707 GEJ458707:GEL458707 FUN458707:FUP458707 FKR458707:FKT458707 FAV458707:FAX458707 EQZ458707:ERB458707 EHD458707:EHF458707 DXH458707:DXJ458707 DNL458707:DNN458707 DDP458707:DDR458707 CTT458707:CTV458707 CJX458707:CJZ458707 CAB458707:CAD458707 BQF458707:BQH458707 BGJ458707:BGL458707 AWN458707:AWP458707 AMR458707:AMT458707 ACV458707:ACX458707 SZ458707:TB458707 JD458707:JF458707 H458707:J458707 WVP393171:WVR393171 WLT393171:WLV393171 WBX393171:WBZ393171 VSB393171:VSD393171 VIF393171:VIH393171 UYJ393171:UYL393171 UON393171:UOP393171 UER393171:UET393171 TUV393171:TUX393171 TKZ393171:TLB393171 TBD393171:TBF393171 SRH393171:SRJ393171 SHL393171:SHN393171 RXP393171:RXR393171 RNT393171:RNV393171 RDX393171:RDZ393171 QUB393171:QUD393171 QKF393171:QKH393171 QAJ393171:QAL393171 PQN393171:PQP393171 PGR393171:PGT393171 OWV393171:OWX393171 OMZ393171:ONB393171 ODD393171:ODF393171 NTH393171:NTJ393171 NJL393171:NJN393171 MZP393171:MZR393171 MPT393171:MPV393171 MFX393171:MFZ393171 LWB393171:LWD393171 LMF393171:LMH393171 LCJ393171:LCL393171 KSN393171:KSP393171 KIR393171:KIT393171 JYV393171:JYX393171 JOZ393171:JPB393171 JFD393171:JFF393171 IVH393171:IVJ393171 ILL393171:ILN393171 IBP393171:IBR393171 HRT393171:HRV393171 HHX393171:HHZ393171 GYB393171:GYD393171 GOF393171:GOH393171 GEJ393171:GEL393171 FUN393171:FUP393171 FKR393171:FKT393171 FAV393171:FAX393171 EQZ393171:ERB393171 EHD393171:EHF393171 DXH393171:DXJ393171 DNL393171:DNN393171 DDP393171:DDR393171 CTT393171:CTV393171 CJX393171:CJZ393171 CAB393171:CAD393171 BQF393171:BQH393171 BGJ393171:BGL393171 AWN393171:AWP393171 AMR393171:AMT393171 ACV393171:ACX393171 SZ393171:TB393171 JD393171:JF393171 H393171:J393171 WVP327635:WVR327635 WLT327635:WLV327635 WBX327635:WBZ327635 VSB327635:VSD327635 VIF327635:VIH327635 UYJ327635:UYL327635 UON327635:UOP327635 UER327635:UET327635 TUV327635:TUX327635 TKZ327635:TLB327635 TBD327635:TBF327635 SRH327635:SRJ327635 SHL327635:SHN327635 RXP327635:RXR327635 RNT327635:RNV327635 RDX327635:RDZ327635 QUB327635:QUD327635 QKF327635:QKH327635 QAJ327635:QAL327635 PQN327635:PQP327635 PGR327635:PGT327635 OWV327635:OWX327635 OMZ327635:ONB327635 ODD327635:ODF327635 NTH327635:NTJ327635 NJL327635:NJN327635 MZP327635:MZR327635 MPT327635:MPV327635 MFX327635:MFZ327635 LWB327635:LWD327635 LMF327635:LMH327635 LCJ327635:LCL327635 KSN327635:KSP327635 KIR327635:KIT327635 JYV327635:JYX327635 JOZ327635:JPB327635 JFD327635:JFF327635 IVH327635:IVJ327635 ILL327635:ILN327635 IBP327635:IBR327635 HRT327635:HRV327635 HHX327635:HHZ327635 GYB327635:GYD327635 GOF327635:GOH327635 GEJ327635:GEL327635 FUN327635:FUP327635 FKR327635:FKT327635 FAV327635:FAX327635 EQZ327635:ERB327635 EHD327635:EHF327635 DXH327635:DXJ327635 DNL327635:DNN327635 DDP327635:DDR327635 CTT327635:CTV327635 CJX327635:CJZ327635 CAB327635:CAD327635 BQF327635:BQH327635 BGJ327635:BGL327635 AWN327635:AWP327635 AMR327635:AMT327635 ACV327635:ACX327635 SZ327635:TB327635 JD327635:JF327635 H327635:J327635 WVP262099:WVR262099 WLT262099:WLV262099 WBX262099:WBZ262099 VSB262099:VSD262099 VIF262099:VIH262099 UYJ262099:UYL262099 UON262099:UOP262099 UER262099:UET262099 TUV262099:TUX262099 TKZ262099:TLB262099 TBD262099:TBF262099 SRH262099:SRJ262099 SHL262099:SHN262099 RXP262099:RXR262099 RNT262099:RNV262099 RDX262099:RDZ262099 QUB262099:QUD262099 QKF262099:QKH262099 QAJ262099:QAL262099 PQN262099:PQP262099 PGR262099:PGT262099 OWV262099:OWX262099 OMZ262099:ONB262099 ODD262099:ODF262099 NTH262099:NTJ262099 NJL262099:NJN262099 MZP262099:MZR262099 MPT262099:MPV262099 MFX262099:MFZ262099 LWB262099:LWD262099 LMF262099:LMH262099 LCJ262099:LCL262099 KSN262099:KSP262099 KIR262099:KIT262099 JYV262099:JYX262099 JOZ262099:JPB262099 JFD262099:JFF262099 IVH262099:IVJ262099 ILL262099:ILN262099 IBP262099:IBR262099 HRT262099:HRV262099 HHX262099:HHZ262099 GYB262099:GYD262099 GOF262099:GOH262099 GEJ262099:GEL262099 FUN262099:FUP262099 FKR262099:FKT262099 FAV262099:FAX262099 EQZ262099:ERB262099 EHD262099:EHF262099 DXH262099:DXJ262099 DNL262099:DNN262099 DDP262099:DDR262099 CTT262099:CTV262099 CJX262099:CJZ262099 CAB262099:CAD262099 BQF262099:BQH262099 BGJ262099:BGL262099 AWN262099:AWP262099 AMR262099:AMT262099 ACV262099:ACX262099 SZ262099:TB262099 JD262099:JF262099 H262099:J262099 WVP196563:WVR196563 WLT196563:WLV196563 WBX196563:WBZ196563 VSB196563:VSD196563 VIF196563:VIH196563 UYJ196563:UYL196563 UON196563:UOP196563 UER196563:UET196563 TUV196563:TUX196563 TKZ196563:TLB196563 TBD196563:TBF196563 SRH196563:SRJ196563 SHL196563:SHN196563 RXP196563:RXR196563 RNT196563:RNV196563 RDX196563:RDZ196563 QUB196563:QUD196563 QKF196563:QKH196563 QAJ196563:QAL196563 PQN196563:PQP196563 PGR196563:PGT196563 OWV196563:OWX196563 OMZ196563:ONB196563 ODD196563:ODF196563 NTH196563:NTJ196563 NJL196563:NJN196563 MZP196563:MZR196563 MPT196563:MPV196563 MFX196563:MFZ196563 LWB196563:LWD196563 LMF196563:LMH196563 LCJ196563:LCL196563 KSN196563:KSP196563 KIR196563:KIT196563 JYV196563:JYX196563 JOZ196563:JPB196563 JFD196563:JFF196563 IVH196563:IVJ196563 ILL196563:ILN196563 IBP196563:IBR196563 HRT196563:HRV196563 HHX196563:HHZ196563 GYB196563:GYD196563 GOF196563:GOH196563 GEJ196563:GEL196563 FUN196563:FUP196563 FKR196563:FKT196563 FAV196563:FAX196563 EQZ196563:ERB196563 EHD196563:EHF196563 DXH196563:DXJ196563 DNL196563:DNN196563 DDP196563:DDR196563 CTT196563:CTV196563 CJX196563:CJZ196563 CAB196563:CAD196563 BQF196563:BQH196563 BGJ196563:BGL196563 AWN196563:AWP196563 AMR196563:AMT196563 ACV196563:ACX196563 SZ196563:TB196563 JD196563:JF196563 H196563:J196563 WVP131027:WVR131027 WLT131027:WLV131027 WBX131027:WBZ131027 VSB131027:VSD131027 VIF131027:VIH131027 UYJ131027:UYL131027 UON131027:UOP131027 UER131027:UET131027 TUV131027:TUX131027 TKZ131027:TLB131027 TBD131027:TBF131027 SRH131027:SRJ131027 SHL131027:SHN131027 RXP131027:RXR131027 RNT131027:RNV131027 RDX131027:RDZ131027 QUB131027:QUD131027 QKF131027:QKH131027 QAJ131027:QAL131027 PQN131027:PQP131027 PGR131027:PGT131027 OWV131027:OWX131027 OMZ131027:ONB131027 ODD131027:ODF131027 NTH131027:NTJ131027 NJL131027:NJN131027 MZP131027:MZR131027 MPT131027:MPV131027 MFX131027:MFZ131027 LWB131027:LWD131027 LMF131027:LMH131027 LCJ131027:LCL131027 KSN131027:KSP131027 KIR131027:KIT131027 JYV131027:JYX131027 JOZ131027:JPB131027 JFD131027:JFF131027 IVH131027:IVJ131027 ILL131027:ILN131027 IBP131027:IBR131027 HRT131027:HRV131027 HHX131027:HHZ131027 GYB131027:GYD131027 GOF131027:GOH131027 GEJ131027:GEL131027 FUN131027:FUP131027 FKR131027:FKT131027 FAV131027:FAX131027 EQZ131027:ERB131027 EHD131027:EHF131027 DXH131027:DXJ131027 DNL131027:DNN131027 DDP131027:DDR131027 CTT131027:CTV131027 CJX131027:CJZ131027 CAB131027:CAD131027 BQF131027:BQH131027 BGJ131027:BGL131027 AWN131027:AWP131027 AMR131027:AMT131027 ACV131027:ACX131027 SZ131027:TB131027 JD131027:JF131027 H131027:J131027 WVP65491:WVR65491 WLT65491:WLV65491 WBX65491:WBZ65491 VSB65491:VSD65491 VIF65491:VIH65491 UYJ65491:UYL65491 UON65491:UOP65491 UER65491:UET65491 TUV65491:TUX65491 TKZ65491:TLB65491 TBD65491:TBF65491 SRH65491:SRJ65491 SHL65491:SHN65491 RXP65491:RXR65491 RNT65491:RNV65491 RDX65491:RDZ65491 QUB65491:QUD65491 QKF65491:QKH65491 QAJ65491:QAL65491 PQN65491:PQP65491 PGR65491:PGT65491 OWV65491:OWX65491 OMZ65491:ONB65491 ODD65491:ODF65491 NTH65491:NTJ65491 NJL65491:NJN65491 MZP65491:MZR65491 MPT65491:MPV65491 MFX65491:MFZ65491 LWB65491:LWD65491 LMF65491:LMH65491 LCJ65491:LCL65491 KSN65491:KSP65491 KIR65491:KIT65491 JYV65491:JYX65491 JOZ65491:JPB65491 JFD65491:JFF65491 IVH65491:IVJ65491 ILL65491:ILN65491 IBP65491:IBR65491 HRT65491:HRV65491 HHX65491:HHZ65491 GYB65491:GYD65491 GOF65491:GOH65491 GEJ65491:GEL65491 FUN65491:FUP65491 FKR65491:FKT65491 FAV65491:FAX65491 EQZ65491:ERB65491 EHD65491:EHF65491 DXH65491:DXJ65491 DNL65491:DNN65491 DDP65491:DDR65491 CTT65491:CTV65491 CJX65491:CJZ65491 CAB65491:CAD65491 BQF65491:BQH65491 BGJ65491:BGL65491 AWN65491:AWP65491 AMR65491:AMT65491">
      <formula1>#REF!</formula1>
    </dataValidation>
    <dataValidation type="list" allowBlank="1" showInputMessage="1" showErrorMessage="1" sqref="N65491:Q65491 WVV983112:WVY983112 WLZ983112:WMC983112 WCD983112:WCG983112 VSH983112:VSK983112 VIL983112:VIO983112 UYP983112:UYS983112 UOT983112:UOW983112 UEX983112:UFA983112 TVB983112:TVE983112 TLF983112:TLI983112 TBJ983112:TBM983112 SRN983112:SRQ983112 SHR983112:SHU983112 RXV983112:RXY983112 RNZ983112:ROC983112 RED983112:REG983112 QUH983112:QUK983112 QKL983112:QKO983112 QAP983112:QAS983112 PQT983112:PQW983112 PGX983112:PHA983112 OXB983112:OXE983112 ONF983112:ONI983112 ODJ983112:ODM983112 NTN983112:NTQ983112 NJR983112:NJU983112 MZV983112:MZY983112 MPZ983112:MQC983112 MGD983112:MGG983112 LWH983112:LWK983112 LML983112:LMO983112 LCP983112:LCS983112 KST983112:KSW983112 KIX983112:KJA983112 JZB983112:JZE983112 JPF983112:JPI983112 JFJ983112:JFM983112 IVN983112:IVQ983112 ILR983112:ILU983112 IBV983112:IBY983112 HRZ983112:HSC983112 HID983112:HIG983112 GYH983112:GYK983112 GOL983112:GOO983112 GEP983112:GES983112 FUT983112:FUW983112 FKX983112:FLA983112 FBB983112:FBE983112 ERF983112:ERI983112 EHJ983112:EHM983112 DXN983112:DXQ983112 DNR983112:DNU983112 DDV983112:DDY983112 CTZ983112:CUC983112 CKD983112:CKG983112 CAH983112:CAK983112 BQL983112:BQO983112 BGP983112:BGS983112 AWT983112:AWW983112 AMX983112:ANA983112 ADB983112:ADE983112 TF983112:TI983112 JJ983112:JM983112 N983112:Q983112 WVV917576:WVY917576 WLZ917576:WMC917576 WCD917576:WCG917576 VSH917576:VSK917576 VIL917576:VIO917576 UYP917576:UYS917576 UOT917576:UOW917576 UEX917576:UFA917576 TVB917576:TVE917576 TLF917576:TLI917576 TBJ917576:TBM917576 SRN917576:SRQ917576 SHR917576:SHU917576 RXV917576:RXY917576 RNZ917576:ROC917576 RED917576:REG917576 QUH917576:QUK917576 QKL917576:QKO917576 QAP917576:QAS917576 PQT917576:PQW917576 PGX917576:PHA917576 OXB917576:OXE917576 ONF917576:ONI917576 ODJ917576:ODM917576 NTN917576:NTQ917576 NJR917576:NJU917576 MZV917576:MZY917576 MPZ917576:MQC917576 MGD917576:MGG917576 LWH917576:LWK917576 LML917576:LMO917576 LCP917576:LCS917576 KST917576:KSW917576 KIX917576:KJA917576 JZB917576:JZE917576 JPF917576:JPI917576 JFJ917576:JFM917576 IVN917576:IVQ917576 ILR917576:ILU917576 IBV917576:IBY917576 HRZ917576:HSC917576 HID917576:HIG917576 GYH917576:GYK917576 GOL917576:GOO917576 GEP917576:GES917576 FUT917576:FUW917576 FKX917576:FLA917576 FBB917576:FBE917576 ERF917576:ERI917576 EHJ917576:EHM917576 DXN917576:DXQ917576 DNR917576:DNU917576 DDV917576:DDY917576 CTZ917576:CUC917576 CKD917576:CKG917576 CAH917576:CAK917576 BQL917576:BQO917576 BGP917576:BGS917576 AWT917576:AWW917576 AMX917576:ANA917576 ADB917576:ADE917576 TF917576:TI917576 JJ917576:JM917576 N917576:Q917576 WVV852040:WVY852040 WLZ852040:WMC852040 WCD852040:WCG852040 VSH852040:VSK852040 VIL852040:VIO852040 UYP852040:UYS852040 UOT852040:UOW852040 UEX852040:UFA852040 TVB852040:TVE852040 TLF852040:TLI852040 TBJ852040:TBM852040 SRN852040:SRQ852040 SHR852040:SHU852040 RXV852040:RXY852040 RNZ852040:ROC852040 RED852040:REG852040 QUH852040:QUK852040 QKL852040:QKO852040 QAP852040:QAS852040 PQT852040:PQW852040 PGX852040:PHA852040 OXB852040:OXE852040 ONF852040:ONI852040 ODJ852040:ODM852040 NTN852040:NTQ852040 NJR852040:NJU852040 MZV852040:MZY852040 MPZ852040:MQC852040 MGD852040:MGG852040 LWH852040:LWK852040 LML852040:LMO852040 LCP852040:LCS852040 KST852040:KSW852040 KIX852040:KJA852040 JZB852040:JZE852040 JPF852040:JPI852040 JFJ852040:JFM852040 IVN852040:IVQ852040 ILR852040:ILU852040 IBV852040:IBY852040 HRZ852040:HSC852040 HID852040:HIG852040 GYH852040:GYK852040 GOL852040:GOO852040 GEP852040:GES852040 FUT852040:FUW852040 FKX852040:FLA852040 FBB852040:FBE852040 ERF852040:ERI852040 EHJ852040:EHM852040 DXN852040:DXQ852040 DNR852040:DNU852040 DDV852040:DDY852040 CTZ852040:CUC852040 CKD852040:CKG852040 CAH852040:CAK852040 BQL852040:BQO852040 BGP852040:BGS852040 AWT852040:AWW852040 AMX852040:ANA852040 ADB852040:ADE852040 TF852040:TI852040 JJ852040:JM852040 N852040:Q852040 WVV786504:WVY786504 WLZ786504:WMC786504 WCD786504:WCG786504 VSH786504:VSK786504 VIL786504:VIO786504 UYP786504:UYS786504 UOT786504:UOW786504 UEX786504:UFA786504 TVB786504:TVE786504 TLF786504:TLI786504 TBJ786504:TBM786504 SRN786504:SRQ786504 SHR786504:SHU786504 RXV786504:RXY786504 RNZ786504:ROC786504 RED786504:REG786504 QUH786504:QUK786504 QKL786504:QKO786504 QAP786504:QAS786504 PQT786504:PQW786504 PGX786504:PHA786504 OXB786504:OXE786504 ONF786504:ONI786504 ODJ786504:ODM786504 NTN786504:NTQ786504 NJR786504:NJU786504 MZV786504:MZY786504 MPZ786504:MQC786504 MGD786504:MGG786504 LWH786504:LWK786504 LML786504:LMO786504 LCP786504:LCS786504 KST786504:KSW786504 KIX786504:KJA786504 JZB786504:JZE786504 JPF786504:JPI786504 JFJ786504:JFM786504 IVN786504:IVQ786504 ILR786504:ILU786504 IBV786504:IBY786504 HRZ786504:HSC786504 HID786504:HIG786504 GYH786504:GYK786504 GOL786504:GOO786504 GEP786504:GES786504 FUT786504:FUW786504 FKX786504:FLA786504 FBB786504:FBE786504 ERF786504:ERI786504 EHJ786504:EHM786504 DXN786504:DXQ786504 DNR786504:DNU786504 DDV786504:DDY786504 CTZ786504:CUC786504 CKD786504:CKG786504 CAH786504:CAK786504 BQL786504:BQO786504 BGP786504:BGS786504 AWT786504:AWW786504 AMX786504:ANA786504 ADB786504:ADE786504 TF786504:TI786504 JJ786504:JM786504 N786504:Q786504 WVV720968:WVY720968 WLZ720968:WMC720968 WCD720968:WCG720968 VSH720968:VSK720968 VIL720968:VIO720968 UYP720968:UYS720968 UOT720968:UOW720968 UEX720968:UFA720968 TVB720968:TVE720968 TLF720968:TLI720968 TBJ720968:TBM720968 SRN720968:SRQ720968 SHR720968:SHU720968 RXV720968:RXY720968 RNZ720968:ROC720968 RED720968:REG720968 QUH720968:QUK720968 QKL720968:QKO720968 QAP720968:QAS720968 PQT720968:PQW720968 PGX720968:PHA720968 OXB720968:OXE720968 ONF720968:ONI720968 ODJ720968:ODM720968 NTN720968:NTQ720968 NJR720968:NJU720968 MZV720968:MZY720968 MPZ720968:MQC720968 MGD720968:MGG720968 LWH720968:LWK720968 LML720968:LMO720968 LCP720968:LCS720968 KST720968:KSW720968 KIX720968:KJA720968 JZB720968:JZE720968 JPF720968:JPI720968 JFJ720968:JFM720968 IVN720968:IVQ720968 ILR720968:ILU720968 IBV720968:IBY720968 HRZ720968:HSC720968 HID720968:HIG720968 GYH720968:GYK720968 GOL720968:GOO720968 GEP720968:GES720968 FUT720968:FUW720968 FKX720968:FLA720968 FBB720968:FBE720968 ERF720968:ERI720968 EHJ720968:EHM720968 DXN720968:DXQ720968 DNR720968:DNU720968 DDV720968:DDY720968 CTZ720968:CUC720968 CKD720968:CKG720968 CAH720968:CAK720968 BQL720968:BQO720968 BGP720968:BGS720968 AWT720968:AWW720968 AMX720968:ANA720968 ADB720968:ADE720968 TF720968:TI720968 JJ720968:JM720968 N720968:Q720968 WVV655432:WVY655432 WLZ655432:WMC655432 WCD655432:WCG655432 VSH655432:VSK655432 VIL655432:VIO655432 UYP655432:UYS655432 UOT655432:UOW655432 UEX655432:UFA655432 TVB655432:TVE655432 TLF655432:TLI655432 TBJ655432:TBM655432 SRN655432:SRQ655432 SHR655432:SHU655432 RXV655432:RXY655432 RNZ655432:ROC655432 RED655432:REG655432 QUH655432:QUK655432 QKL655432:QKO655432 QAP655432:QAS655432 PQT655432:PQW655432 PGX655432:PHA655432 OXB655432:OXE655432 ONF655432:ONI655432 ODJ655432:ODM655432 NTN655432:NTQ655432 NJR655432:NJU655432 MZV655432:MZY655432 MPZ655432:MQC655432 MGD655432:MGG655432 LWH655432:LWK655432 LML655432:LMO655432 LCP655432:LCS655432 KST655432:KSW655432 KIX655432:KJA655432 JZB655432:JZE655432 JPF655432:JPI655432 JFJ655432:JFM655432 IVN655432:IVQ655432 ILR655432:ILU655432 IBV655432:IBY655432 HRZ655432:HSC655432 HID655432:HIG655432 GYH655432:GYK655432 GOL655432:GOO655432 GEP655432:GES655432 FUT655432:FUW655432 FKX655432:FLA655432 FBB655432:FBE655432 ERF655432:ERI655432 EHJ655432:EHM655432 DXN655432:DXQ655432 DNR655432:DNU655432 DDV655432:DDY655432 CTZ655432:CUC655432 CKD655432:CKG655432 CAH655432:CAK655432 BQL655432:BQO655432 BGP655432:BGS655432 AWT655432:AWW655432 AMX655432:ANA655432 ADB655432:ADE655432 TF655432:TI655432 JJ655432:JM655432 N655432:Q655432 WVV589896:WVY589896 WLZ589896:WMC589896 WCD589896:WCG589896 VSH589896:VSK589896 VIL589896:VIO589896 UYP589896:UYS589896 UOT589896:UOW589896 UEX589896:UFA589896 TVB589896:TVE589896 TLF589896:TLI589896 TBJ589896:TBM589896 SRN589896:SRQ589896 SHR589896:SHU589896 RXV589896:RXY589896 RNZ589896:ROC589896 RED589896:REG589896 QUH589896:QUK589896 QKL589896:QKO589896 QAP589896:QAS589896 PQT589896:PQW589896 PGX589896:PHA589896 OXB589896:OXE589896 ONF589896:ONI589896 ODJ589896:ODM589896 NTN589896:NTQ589896 NJR589896:NJU589896 MZV589896:MZY589896 MPZ589896:MQC589896 MGD589896:MGG589896 LWH589896:LWK589896 LML589896:LMO589896 LCP589896:LCS589896 KST589896:KSW589896 KIX589896:KJA589896 JZB589896:JZE589896 JPF589896:JPI589896 JFJ589896:JFM589896 IVN589896:IVQ589896 ILR589896:ILU589896 IBV589896:IBY589896 HRZ589896:HSC589896 HID589896:HIG589896 GYH589896:GYK589896 GOL589896:GOO589896 GEP589896:GES589896 FUT589896:FUW589896 FKX589896:FLA589896 FBB589896:FBE589896 ERF589896:ERI589896 EHJ589896:EHM589896 DXN589896:DXQ589896 DNR589896:DNU589896 DDV589896:DDY589896 CTZ589896:CUC589896 CKD589896:CKG589896 CAH589896:CAK589896 BQL589896:BQO589896 BGP589896:BGS589896 AWT589896:AWW589896 AMX589896:ANA589896 ADB589896:ADE589896 TF589896:TI589896 JJ589896:JM589896 N589896:Q589896 WVV524360:WVY524360 WLZ524360:WMC524360 WCD524360:WCG524360 VSH524360:VSK524360 VIL524360:VIO524360 UYP524360:UYS524360 UOT524360:UOW524360 UEX524360:UFA524360 TVB524360:TVE524360 TLF524360:TLI524360 TBJ524360:TBM524360 SRN524360:SRQ524360 SHR524360:SHU524360 RXV524360:RXY524360 RNZ524360:ROC524360 RED524360:REG524360 QUH524360:QUK524360 QKL524360:QKO524360 QAP524360:QAS524360 PQT524360:PQW524360 PGX524360:PHA524360 OXB524360:OXE524360 ONF524360:ONI524360 ODJ524360:ODM524360 NTN524360:NTQ524360 NJR524360:NJU524360 MZV524360:MZY524360 MPZ524360:MQC524360 MGD524360:MGG524360 LWH524360:LWK524360 LML524360:LMO524360 LCP524360:LCS524360 KST524360:KSW524360 KIX524360:KJA524360 JZB524360:JZE524360 JPF524360:JPI524360 JFJ524360:JFM524360 IVN524360:IVQ524360 ILR524360:ILU524360 IBV524360:IBY524360 HRZ524360:HSC524360 HID524360:HIG524360 GYH524360:GYK524360 GOL524360:GOO524360 GEP524360:GES524360 FUT524360:FUW524360 FKX524360:FLA524360 FBB524360:FBE524360 ERF524360:ERI524360 EHJ524360:EHM524360 DXN524360:DXQ524360 DNR524360:DNU524360 DDV524360:DDY524360 CTZ524360:CUC524360 CKD524360:CKG524360 CAH524360:CAK524360 BQL524360:BQO524360 BGP524360:BGS524360 AWT524360:AWW524360 AMX524360:ANA524360 ADB524360:ADE524360 TF524360:TI524360 JJ524360:JM524360 N524360:Q524360 WVV458824:WVY458824 WLZ458824:WMC458824 WCD458824:WCG458824 VSH458824:VSK458824 VIL458824:VIO458824 UYP458824:UYS458824 UOT458824:UOW458824 UEX458824:UFA458824 TVB458824:TVE458824 TLF458824:TLI458824 TBJ458824:TBM458824 SRN458824:SRQ458824 SHR458824:SHU458824 RXV458824:RXY458824 RNZ458824:ROC458824 RED458824:REG458824 QUH458824:QUK458824 QKL458824:QKO458824 QAP458824:QAS458824 PQT458824:PQW458824 PGX458824:PHA458824 OXB458824:OXE458824 ONF458824:ONI458824 ODJ458824:ODM458824 NTN458824:NTQ458824 NJR458824:NJU458824 MZV458824:MZY458824 MPZ458824:MQC458824 MGD458824:MGG458824 LWH458824:LWK458824 LML458824:LMO458824 LCP458824:LCS458824 KST458824:KSW458824 KIX458824:KJA458824 JZB458824:JZE458824 JPF458824:JPI458824 JFJ458824:JFM458824 IVN458824:IVQ458824 ILR458824:ILU458824 IBV458824:IBY458824 HRZ458824:HSC458824 HID458824:HIG458824 GYH458824:GYK458824 GOL458824:GOO458824 GEP458824:GES458824 FUT458824:FUW458824 FKX458824:FLA458824 FBB458824:FBE458824 ERF458824:ERI458824 EHJ458824:EHM458824 DXN458824:DXQ458824 DNR458824:DNU458824 DDV458824:DDY458824 CTZ458824:CUC458824 CKD458824:CKG458824 CAH458824:CAK458824 BQL458824:BQO458824 BGP458824:BGS458824 AWT458824:AWW458824 AMX458824:ANA458824 ADB458824:ADE458824 TF458824:TI458824 JJ458824:JM458824 N458824:Q458824 WVV393288:WVY393288 WLZ393288:WMC393288 WCD393288:WCG393288 VSH393288:VSK393288 VIL393288:VIO393288 UYP393288:UYS393288 UOT393288:UOW393288 UEX393288:UFA393288 TVB393288:TVE393288 TLF393288:TLI393288 TBJ393288:TBM393288 SRN393288:SRQ393288 SHR393288:SHU393288 RXV393288:RXY393288 RNZ393288:ROC393288 RED393288:REG393288 QUH393288:QUK393288 QKL393288:QKO393288 QAP393288:QAS393288 PQT393288:PQW393288 PGX393288:PHA393288 OXB393288:OXE393288 ONF393288:ONI393288 ODJ393288:ODM393288 NTN393288:NTQ393288 NJR393288:NJU393288 MZV393288:MZY393288 MPZ393288:MQC393288 MGD393288:MGG393288 LWH393288:LWK393288 LML393288:LMO393288 LCP393288:LCS393288 KST393288:KSW393288 KIX393288:KJA393288 JZB393288:JZE393288 JPF393288:JPI393288 JFJ393288:JFM393288 IVN393288:IVQ393288 ILR393288:ILU393288 IBV393288:IBY393288 HRZ393288:HSC393288 HID393288:HIG393288 GYH393288:GYK393288 GOL393288:GOO393288 GEP393288:GES393288 FUT393288:FUW393288 FKX393288:FLA393288 FBB393288:FBE393288 ERF393288:ERI393288 EHJ393288:EHM393288 DXN393288:DXQ393288 DNR393288:DNU393288 DDV393288:DDY393288 CTZ393288:CUC393288 CKD393288:CKG393288 CAH393288:CAK393288 BQL393288:BQO393288 BGP393288:BGS393288 AWT393288:AWW393288 AMX393288:ANA393288 ADB393288:ADE393288 TF393288:TI393288 JJ393288:JM393288 N393288:Q393288 WVV327752:WVY327752 WLZ327752:WMC327752 WCD327752:WCG327752 VSH327752:VSK327752 VIL327752:VIO327752 UYP327752:UYS327752 UOT327752:UOW327752 UEX327752:UFA327752 TVB327752:TVE327752 TLF327752:TLI327752 TBJ327752:TBM327752 SRN327752:SRQ327752 SHR327752:SHU327752 RXV327752:RXY327752 RNZ327752:ROC327752 RED327752:REG327752 QUH327752:QUK327752 QKL327752:QKO327752 QAP327752:QAS327752 PQT327752:PQW327752 PGX327752:PHA327752 OXB327752:OXE327752 ONF327752:ONI327752 ODJ327752:ODM327752 NTN327752:NTQ327752 NJR327752:NJU327752 MZV327752:MZY327752 MPZ327752:MQC327752 MGD327752:MGG327752 LWH327752:LWK327752 LML327752:LMO327752 LCP327752:LCS327752 KST327752:KSW327752 KIX327752:KJA327752 JZB327752:JZE327752 JPF327752:JPI327752 JFJ327752:JFM327752 IVN327752:IVQ327752 ILR327752:ILU327752 IBV327752:IBY327752 HRZ327752:HSC327752 HID327752:HIG327752 GYH327752:GYK327752 GOL327752:GOO327752 GEP327752:GES327752 FUT327752:FUW327752 FKX327752:FLA327752 FBB327752:FBE327752 ERF327752:ERI327752 EHJ327752:EHM327752 DXN327752:DXQ327752 DNR327752:DNU327752 DDV327752:DDY327752 CTZ327752:CUC327752 CKD327752:CKG327752 CAH327752:CAK327752 BQL327752:BQO327752 BGP327752:BGS327752 AWT327752:AWW327752 AMX327752:ANA327752 ADB327752:ADE327752 TF327752:TI327752 JJ327752:JM327752 N327752:Q327752 WVV262216:WVY262216 WLZ262216:WMC262216 WCD262216:WCG262216 VSH262216:VSK262216 VIL262216:VIO262216 UYP262216:UYS262216 UOT262216:UOW262216 UEX262216:UFA262216 TVB262216:TVE262216 TLF262216:TLI262216 TBJ262216:TBM262216 SRN262216:SRQ262216 SHR262216:SHU262216 RXV262216:RXY262216 RNZ262216:ROC262216 RED262216:REG262216 QUH262216:QUK262216 QKL262216:QKO262216 QAP262216:QAS262216 PQT262216:PQW262216 PGX262216:PHA262216 OXB262216:OXE262216 ONF262216:ONI262216 ODJ262216:ODM262216 NTN262216:NTQ262216 NJR262216:NJU262216 MZV262216:MZY262216 MPZ262216:MQC262216 MGD262216:MGG262216 LWH262216:LWK262216 LML262216:LMO262216 LCP262216:LCS262216 KST262216:KSW262216 KIX262216:KJA262216 JZB262216:JZE262216 JPF262216:JPI262216 JFJ262216:JFM262216 IVN262216:IVQ262216 ILR262216:ILU262216 IBV262216:IBY262216 HRZ262216:HSC262216 HID262216:HIG262216 GYH262216:GYK262216 GOL262216:GOO262216 GEP262216:GES262216 FUT262216:FUW262216 FKX262216:FLA262216 FBB262216:FBE262216 ERF262216:ERI262216 EHJ262216:EHM262216 DXN262216:DXQ262216 DNR262216:DNU262216 DDV262216:DDY262216 CTZ262216:CUC262216 CKD262216:CKG262216 CAH262216:CAK262216 BQL262216:BQO262216 BGP262216:BGS262216 AWT262216:AWW262216 AMX262216:ANA262216 ADB262216:ADE262216 TF262216:TI262216 JJ262216:JM262216 N262216:Q262216 WVV196680:WVY196680 WLZ196680:WMC196680 WCD196680:WCG196680 VSH196680:VSK196680 VIL196680:VIO196680 UYP196680:UYS196680 UOT196680:UOW196680 UEX196680:UFA196680 TVB196680:TVE196680 TLF196680:TLI196680 TBJ196680:TBM196680 SRN196680:SRQ196680 SHR196680:SHU196680 RXV196680:RXY196680 RNZ196680:ROC196680 RED196680:REG196680 QUH196680:QUK196680 QKL196680:QKO196680 QAP196680:QAS196680 PQT196680:PQW196680 PGX196680:PHA196680 OXB196680:OXE196680 ONF196680:ONI196680 ODJ196680:ODM196680 NTN196680:NTQ196680 NJR196680:NJU196680 MZV196680:MZY196680 MPZ196680:MQC196680 MGD196680:MGG196680 LWH196680:LWK196680 LML196680:LMO196680 LCP196680:LCS196680 KST196680:KSW196680 KIX196680:KJA196680 JZB196680:JZE196680 JPF196680:JPI196680 JFJ196680:JFM196680 IVN196680:IVQ196680 ILR196680:ILU196680 IBV196680:IBY196680 HRZ196680:HSC196680 HID196680:HIG196680 GYH196680:GYK196680 GOL196680:GOO196680 GEP196680:GES196680 FUT196680:FUW196680 FKX196680:FLA196680 FBB196680:FBE196680 ERF196680:ERI196680 EHJ196680:EHM196680 DXN196680:DXQ196680 DNR196680:DNU196680 DDV196680:DDY196680 CTZ196680:CUC196680 CKD196680:CKG196680 CAH196680:CAK196680 BQL196680:BQO196680 BGP196680:BGS196680 AWT196680:AWW196680 AMX196680:ANA196680 ADB196680:ADE196680 TF196680:TI196680 JJ196680:JM196680 N196680:Q196680 WVV131144:WVY131144 WLZ131144:WMC131144 WCD131144:WCG131144 VSH131144:VSK131144 VIL131144:VIO131144 UYP131144:UYS131144 UOT131144:UOW131144 UEX131144:UFA131144 TVB131144:TVE131144 TLF131144:TLI131144 TBJ131144:TBM131144 SRN131144:SRQ131144 SHR131144:SHU131144 RXV131144:RXY131144 RNZ131144:ROC131144 RED131144:REG131144 QUH131144:QUK131144 QKL131144:QKO131144 QAP131144:QAS131144 PQT131144:PQW131144 PGX131144:PHA131144 OXB131144:OXE131144 ONF131144:ONI131144 ODJ131144:ODM131144 NTN131144:NTQ131144 NJR131144:NJU131144 MZV131144:MZY131144 MPZ131144:MQC131144 MGD131144:MGG131144 LWH131144:LWK131144 LML131144:LMO131144 LCP131144:LCS131144 KST131144:KSW131144 KIX131144:KJA131144 JZB131144:JZE131144 JPF131144:JPI131144 JFJ131144:JFM131144 IVN131144:IVQ131144 ILR131144:ILU131144 IBV131144:IBY131144 HRZ131144:HSC131144 HID131144:HIG131144 GYH131144:GYK131144 GOL131144:GOO131144 GEP131144:GES131144 FUT131144:FUW131144 FKX131144:FLA131144 FBB131144:FBE131144 ERF131144:ERI131144 EHJ131144:EHM131144 DXN131144:DXQ131144 DNR131144:DNU131144 DDV131144:DDY131144 CTZ131144:CUC131144 CKD131144:CKG131144 CAH131144:CAK131144 BQL131144:BQO131144 BGP131144:BGS131144 AWT131144:AWW131144 AMX131144:ANA131144 ADB131144:ADE131144 TF131144:TI131144 JJ131144:JM131144 N131144:Q131144 WVV65608:WVY65608 WLZ65608:WMC65608 WCD65608:WCG65608 VSH65608:VSK65608 VIL65608:VIO65608 UYP65608:UYS65608 UOT65608:UOW65608 UEX65608:UFA65608 TVB65608:TVE65608 TLF65608:TLI65608 TBJ65608:TBM65608 SRN65608:SRQ65608 SHR65608:SHU65608 RXV65608:RXY65608 RNZ65608:ROC65608 RED65608:REG65608 QUH65608:QUK65608 QKL65608:QKO65608 QAP65608:QAS65608 PQT65608:PQW65608 PGX65608:PHA65608 OXB65608:OXE65608 ONF65608:ONI65608 ODJ65608:ODM65608 NTN65608:NTQ65608 NJR65608:NJU65608 MZV65608:MZY65608 MPZ65608:MQC65608 MGD65608:MGG65608 LWH65608:LWK65608 LML65608:LMO65608 LCP65608:LCS65608 KST65608:KSW65608 KIX65608:KJA65608 JZB65608:JZE65608 JPF65608:JPI65608 JFJ65608:JFM65608 IVN65608:IVQ65608 ILR65608:ILU65608 IBV65608:IBY65608 HRZ65608:HSC65608 HID65608:HIG65608 GYH65608:GYK65608 GOL65608:GOO65608 GEP65608:GES65608 FUT65608:FUW65608 FKX65608:FLA65608 FBB65608:FBE65608 ERF65608:ERI65608 EHJ65608:EHM65608 DXN65608:DXQ65608 DNR65608:DNU65608 DDV65608:DDY65608 CTZ65608:CUC65608 CKD65608:CKG65608 CAH65608:CAK65608 BQL65608:BQO65608 BGP65608:BGS65608 AWT65608:AWW65608 AMX65608:ANA65608 ADB65608:ADE65608 TF65608:TI65608 JJ65608:JM65608 N65608:Q65608 WVV72:WVY72 WLZ72:WMC72 WCD72:WCG72 VSH72:VSK72 VIL72:VIO72 UYP72:UYS72 UOT72:UOW72 UEX72:UFA72 TVB72:TVE72 TLF72:TLI72 TBJ72:TBM72 SRN72:SRQ72 SHR72:SHU72 RXV72:RXY72 RNZ72:ROC72 RED72:REG72 QUH72:QUK72 QKL72:QKO72 QAP72:QAS72 PQT72:PQW72 PGX72:PHA72 OXB72:OXE72 ONF72:ONI72 ODJ72:ODM72 NTN72:NTQ72 NJR72:NJU72 MZV72:MZY72 MPZ72:MQC72 MGD72:MGG72 LWH72:LWK72 LML72:LMO72 LCP72:LCS72 KST72:KSW72 KIX72:KJA72 JZB72:JZE72 JPF72:JPI72 JFJ72:JFM72 IVN72:IVQ72 ILR72:ILU72 IBV72:IBY72 HRZ72:HSC72 HID72:HIG72 GYH72:GYK72 GOL72:GOO72 GEP72:GES72 FUT72:FUW72 FKX72:FLA72 FBB72:FBE72 ERF72:ERI72 EHJ72:EHM72 DXN72:DXQ72 DNR72:DNU72 DDV72:DDY72 CTZ72:CUC72 CKD72:CKG72 CAH72:CAK72 BQL72:BQO72 BGP72:BGS72 AWT72:AWW72 AMX72:ANA72 ADB72:ADE72 TF72:TI72 JJ72:JM72 TF65491:TI65491 WVV983110:WVY983110 WLZ983110:WMC983110 WCD983110:WCG983110 VSH983110:VSK983110 VIL983110:VIO983110 UYP983110:UYS983110 UOT983110:UOW983110 UEX983110:UFA983110 TVB983110:TVE983110 TLF983110:TLI983110 TBJ983110:TBM983110 SRN983110:SRQ983110 SHR983110:SHU983110 RXV983110:RXY983110 RNZ983110:ROC983110 RED983110:REG983110 QUH983110:QUK983110 QKL983110:QKO983110 QAP983110:QAS983110 PQT983110:PQW983110 PGX983110:PHA983110 OXB983110:OXE983110 ONF983110:ONI983110 ODJ983110:ODM983110 NTN983110:NTQ983110 NJR983110:NJU983110 MZV983110:MZY983110 MPZ983110:MQC983110 MGD983110:MGG983110 LWH983110:LWK983110 LML983110:LMO983110 LCP983110:LCS983110 KST983110:KSW983110 KIX983110:KJA983110 JZB983110:JZE983110 JPF983110:JPI983110 JFJ983110:JFM983110 IVN983110:IVQ983110 ILR983110:ILU983110 IBV983110:IBY983110 HRZ983110:HSC983110 HID983110:HIG983110 GYH983110:GYK983110 GOL983110:GOO983110 GEP983110:GES983110 FUT983110:FUW983110 FKX983110:FLA983110 FBB983110:FBE983110 ERF983110:ERI983110 EHJ983110:EHM983110 DXN983110:DXQ983110 DNR983110:DNU983110 DDV983110:DDY983110 CTZ983110:CUC983110 CKD983110:CKG983110 CAH983110:CAK983110 BQL983110:BQO983110 BGP983110:BGS983110 AWT983110:AWW983110 AMX983110:ANA983110 ADB983110:ADE983110 TF983110:TI983110 JJ983110:JM983110 N983110:Q983110 WVV917574:WVY917574 WLZ917574:WMC917574 WCD917574:WCG917574 VSH917574:VSK917574 VIL917574:VIO917574 UYP917574:UYS917574 UOT917574:UOW917574 UEX917574:UFA917574 TVB917574:TVE917574 TLF917574:TLI917574 TBJ917574:TBM917574 SRN917574:SRQ917574 SHR917574:SHU917574 RXV917574:RXY917574 RNZ917574:ROC917574 RED917574:REG917574 QUH917574:QUK917574 QKL917574:QKO917574 QAP917574:QAS917574 PQT917574:PQW917574 PGX917574:PHA917574 OXB917574:OXE917574 ONF917574:ONI917574 ODJ917574:ODM917574 NTN917574:NTQ917574 NJR917574:NJU917574 MZV917574:MZY917574 MPZ917574:MQC917574 MGD917574:MGG917574 LWH917574:LWK917574 LML917574:LMO917574 LCP917574:LCS917574 KST917574:KSW917574 KIX917574:KJA917574 JZB917574:JZE917574 JPF917574:JPI917574 JFJ917574:JFM917574 IVN917574:IVQ917574 ILR917574:ILU917574 IBV917574:IBY917574 HRZ917574:HSC917574 HID917574:HIG917574 GYH917574:GYK917574 GOL917574:GOO917574 GEP917574:GES917574 FUT917574:FUW917574 FKX917574:FLA917574 FBB917574:FBE917574 ERF917574:ERI917574 EHJ917574:EHM917574 DXN917574:DXQ917574 DNR917574:DNU917574 DDV917574:DDY917574 CTZ917574:CUC917574 CKD917574:CKG917574 CAH917574:CAK917574 BQL917574:BQO917574 BGP917574:BGS917574 AWT917574:AWW917574 AMX917574:ANA917574 ADB917574:ADE917574 TF917574:TI917574 JJ917574:JM917574 N917574:Q917574 WVV852038:WVY852038 WLZ852038:WMC852038 WCD852038:WCG852038 VSH852038:VSK852038 VIL852038:VIO852038 UYP852038:UYS852038 UOT852038:UOW852038 UEX852038:UFA852038 TVB852038:TVE852038 TLF852038:TLI852038 TBJ852038:TBM852038 SRN852038:SRQ852038 SHR852038:SHU852038 RXV852038:RXY852038 RNZ852038:ROC852038 RED852038:REG852038 QUH852038:QUK852038 QKL852038:QKO852038 QAP852038:QAS852038 PQT852038:PQW852038 PGX852038:PHA852038 OXB852038:OXE852038 ONF852038:ONI852038 ODJ852038:ODM852038 NTN852038:NTQ852038 NJR852038:NJU852038 MZV852038:MZY852038 MPZ852038:MQC852038 MGD852038:MGG852038 LWH852038:LWK852038 LML852038:LMO852038 LCP852038:LCS852038 KST852038:KSW852038 KIX852038:KJA852038 JZB852038:JZE852038 JPF852038:JPI852038 JFJ852038:JFM852038 IVN852038:IVQ852038 ILR852038:ILU852038 IBV852038:IBY852038 HRZ852038:HSC852038 HID852038:HIG852038 GYH852038:GYK852038 GOL852038:GOO852038 GEP852038:GES852038 FUT852038:FUW852038 FKX852038:FLA852038 FBB852038:FBE852038 ERF852038:ERI852038 EHJ852038:EHM852038 DXN852038:DXQ852038 DNR852038:DNU852038 DDV852038:DDY852038 CTZ852038:CUC852038 CKD852038:CKG852038 CAH852038:CAK852038 BQL852038:BQO852038 BGP852038:BGS852038 AWT852038:AWW852038 AMX852038:ANA852038 ADB852038:ADE852038 TF852038:TI852038 JJ852038:JM852038 N852038:Q852038 WVV786502:WVY786502 WLZ786502:WMC786502 WCD786502:WCG786502 VSH786502:VSK786502 VIL786502:VIO786502 UYP786502:UYS786502 UOT786502:UOW786502 UEX786502:UFA786502 TVB786502:TVE786502 TLF786502:TLI786502 TBJ786502:TBM786502 SRN786502:SRQ786502 SHR786502:SHU786502 RXV786502:RXY786502 RNZ786502:ROC786502 RED786502:REG786502 QUH786502:QUK786502 QKL786502:QKO786502 QAP786502:QAS786502 PQT786502:PQW786502 PGX786502:PHA786502 OXB786502:OXE786502 ONF786502:ONI786502 ODJ786502:ODM786502 NTN786502:NTQ786502 NJR786502:NJU786502 MZV786502:MZY786502 MPZ786502:MQC786502 MGD786502:MGG786502 LWH786502:LWK786502 LML786502:LMO786502 LCP786502:LCS786502 KST786502:KSW786502 KIX786502:KJA786502 JZB786502:JZE786502 JPF786502:JPI786502 JFJ786502:JFM786502 IVN786502:IVQ786502 ILR786502:ILU786502 IBV786502:IBY786502 HRZ786502:HSC786502 HID786502:HIG786502 GYH786502:GYK786502 GOL786502:GOO786502 GEP786502:GES786502 FUT786502:FUW786502 FKX786502:FLA786502 FBB786502:FBE786502 ERF786502:ERI786502 EHJ786502:EHM786502 DXN786502:DXQ786502 DNR786502:DNU786502 DDV786502:DDY786502 CTZ786502:CUC786502 CKD786502:CKG786502 CAH786502:CAK786502 BQL786502:BQO786502 BGP786502:BGS786502 AWT786502:AWW786502 AMX786502:ANA786502 ADB786502:ADE786502 TF786502:TI786502 JJ786502:JM786502 N786502:Q786502 WVV720966:WVY720966 WLZ720966:WMC720966 WCD720966:WCG720966 VSH720966:VSK720966 VIL720966:VIO720966 UYP720966:UYS720966 UOT720966:UOW720966 UEX720966:UFA720966 TVB720966:TVE720966 TLF720966:TLI720966 TBJ720966:TBM720966 SRN720966:SRQ720966 SHR720966:SHU720966 RXV720966:RXY720966 RNZ720966:ROC720966 RED720966:REG720966 QUH720966:QUK720966 QKL720966:QKO720966 QAP720966:QAS720966 PQT720966:PQW720966 PGX720966:PHA720966 OXB720966:OXE720966 ONF720966:ONI720966 ODJ720966:ODM720966 NTN720966:NTQ720966 NJR720966:NJU720966 MZV720966:MZY720966 MPZ720966:MQC720966 MGD720966:MGG720966 LWH720966:LWK720966 LML720966:LMO720966 LCP720966:LCS720966 KST720966:KSW720966 KIX720966:KJA720966 JZB720966:JZE720966 JPF720966:JPI720966 JFJ720966:JFM720966 IVN720966:IVQ720966 ILR720966:ILU720966 IBV720966:IBY720966 HRZ720966:HSC720966 HID720966:HIG720966 GYH720966:GYK720966 GOL720966:GOO720966 GEP720966:GES720966 FUT720966:FUW720966 FKX720966:FLA720966 FBB720966:FBE720966 ERF720966:ERI720966 EHJ720966:EHM720966 DXN720966:DXQ720966 DNR720966:DNU720966 DDV720966:DDY720966 CTZ720966:CUC720966 CKD720966:CKG720966 CAH720966:CAK720966 BQL720966:BQO720966 BGP720966:BGS720966 AWT720966:AWW720966 AMX720966:ANA720966 ADB720966:ADE720966 TF720966:TI720966 JJ720966:JM720966 N720966:Q720966 WVV655430:WVY655430 WLZ655430:WMC655430 WCD655430:WCG655430 VSH655430:VSK655430 VIL655430:VIO655430 UYP655430:UYS655430 UOT655430:UOW655430 UEX655430:UFA655430 TVB655430:TVE655430 TLF655430:TLI655430 TBJ655430:TBM655430 SRN655430:SRQ655430 SHR655430:SHU655430 RXV655430:RXY655430 RNZ655430:ROC655430 RED655430:REG655430 QUH655430:QUK655430 QKL655430:QKO655430 QAP655430:QAS655430 PQT655430:PQW655430 PGX655430:PHA655430 OXB655430:OXE655430 ONF655430:ONI655430 ODJ655430:ODM655430 NTN655430:NTQ655430 NJR655430:NJU655430 MZV655430:MZY655430 MPZ655430:MQC655430 MGD655430:MGG655430 LWH655430:LWK655430 LML655430:LMO655430 LCP655430:LCS655430 KST655430:KSW655430 KIX655430:KJA655430 JZB655430:JZE655430 JPF655430:JPI655430 JFJ655430:JFM655430 IVN655430:IVQ655430 ILR655430:ILU655430 IBV655430:IBY655430 HRZ655430:HSC655430 HID655430:HIG655430 GYH655430:GYK655430 GOL655430:GOO655430 GEP655430:GES655430 FUT655430:FUW655430 FKX655430:FLA655430 FBB655430:FBE655430 ERF655430:ERI655430 EHJ655430:EHM655430 DXN655430:DXQ655430 DNR655430:DNU655430 DDV655430:DDY655430 CTZ655430:CUC655430 CKD655430:CKG655430 CAH655430:CAK655430 BQL655430:BQO655430 BGP655430:BGS655430 AWT655430:AWW655430 AMX655430:ANA655430 ADB655430:ADE655430 TF655430:TI655430 JJ655430:JM655430 N655430:Q655430 WVV589894:WVY589894 WLZ589894:WMC589894 WCD589894:WCG589894 VSH589894:VSK589894 VIL589894:VIO589894 UYP589894:UYS589894 UOT589894:UOW589894 UEX589894:UFA589894 TVB589894:TVE589894 TLF589894:TLI589894 TBJ589894:TBM589894 SRN589894:SRQ589894 SHR589894:SHU589894 RXV589894:RXY589894 RNZ589894:ROC589894 RED589894:REG589894 QUH589894:QUK589894 QKL589894:QKO589894 QAP589894:QAS589894 PQT589894:PQW589894 PGX589894:PHA589894 OXB589894:OXE589894 ONF589894:ONI589894 ODJ589894:ODM589894 NTN589894:NTQ589894 NJR589894:NJU589894 MZV589894:MZY589894 MPZ589894:MQC589894 MGD589894:MGG589894 LWH589894:LWK589894 LML589894:LMO589894 LCP589894:LCS589894 KST589894:KSW589894 KIX589894:KJA589894 JZB589894:JZE589894 JPF589894:JPI589894 JFJ589894:JFM589894 IVN589894:IVQ589894 ILR589894:ILU589894 IBV589894:IBY589894 HRZ589894:HSC589894 HID589894:HIG589894 GYH589894:GYK589894 GOL589894:GOO589894 GEP589894:GES589894 FUT589894:FUW589894 FKX589894:FLA589894 FBB589894:FBE589894 ERF589894:ERI589894 EHJ589894:EHM589894 DXN589894:DXQ589894 DNR589894:DNU589894 DDV589894:DDY589894 CTZ589894:CUC589894 CKD589894:CKG589894 CAH589894:CAK589894 BQL589894:BQO589894 BGP589894:BGS589894 AWT589894:AWW589894 AMX589894:ANA589894 ADB589894:ADE589894 TF589894:TI589894 JJ589894:JM589894 N589894:Q589894 WVV524358:WVY524358 WLZ524358:WMC524358 WCD524358:WCG524358 VSH524358:VSK524358 VIL524358:VIO524358 UYP524358:UYS524358 UOT524358:UOW524358 UEX524358:UFA524358 TVB524358:TVE524358 TLF524358:TLI524358 TBJ524358:TBM524358 SRN524358:SRQ524358 SHR524358:SHU524358 RXV524358:RXY524358 RNZ524358:ROC524358 RED524358:REG524358 QUH524358:QUK524358 QKL524358:QKO524358 QAP524358:QAS524358 PQT524358:PQW524358 PGX524358:PHA524358 OXB524358:OXE524358 ONF524358:ONI524358 ODJ524358:ODM524358 NTN524358:NTQ524358 NJR524358:NJU524358 MZV524358:MZY524358 MPZ524358:MQC524358 MGD524358:MGG524358 LWH524358:LWK524358 LML524358:LMO524358 LCP524358:LCS524358 KST524358:KSW524358 KIX524358:KJA524358 JZB524358:JZE524358 JPF524358:JPI524358 JFJ524358:JFM524358 IVN524358:IVQ524358 ILR524358:ILU524358 IBV524358:IBY524358 HRZ524358:HSC524358 HID524358:HIG524358 GYH524358:GYK524358 GOL524358:GOO524358 GEP524358:GES524358 FUT524358:FUW524358 FKX524358:FLA524358 FBB524358:FBE524358 ERF524358:ERI524358 EHJ524358:EHM524358 DXN524358:DXQ524358 DNR524358:DNU524358 DDV524358:DDY524358 CTZ524358:CUC524358 CKD524358:CKG524358 CAH524358:CAK524358 BQL524358:BQO524358 BGP524358:BGS524358 AWT524358:AWW524358 AMX524358:ANA524358 ADB524358:ADE524358 TF524358:TI524358 JJ524358:JM524358 N524358:Q524358 WVV458822:WVY458822 WLZ458822:WMC458822 WCD458822:WCG458822 VSH458822:VSK458822 VIL458822:VIO458822 UYP458822:UYS458822 UOT458822:UOW458822 UEX458822:UFA458822 TVB458822:TVE458822 TLF458822:TLI458822 TBJ458822:TBM458822 SRN458822:SRQ458822 SHR458822:SHU458822 RXV458822:RXY458822 RNZ458822:ROC458822 RED458822:REG458822 QUH458822:QUK458822 QKL458822:QKO458822 QAP458822:QAS458822 PQT458822:PQW458822 PGX458822:PHA458822 OXB458822:OXE458822 ONF458822:ONI458822 ODJ458822:ODM458822 NTN458822:NTQ458822 NJR458822:NJU458822 MZV458822:MZY458822 MPZ458822:MQC458822 MGD458822:MGG458822 LWH458822:LWK458822 LML458822:LMO458822 LCP458822:LCS458822 KST458822:KSW458822 KIX458822:KJA458822 JZB458822:JZE458822 JPF458822:JPI458822 JFJ458822:JFM458822 IVN458822:IVQ458822 ILR458822:ILU458822 IBV458822:IBY458822 HRZ458822:HSC458822 HID458822:HIG458822 GYH458822:GYK458822 GOL458822:GOO458822 GEP458822:GES458822 FUT458822:FUW458822 FKX458822:FLA458822 FBB458822:FBE458822 ERF458822:ERI458822 EHJ458822:EHM458822 DXN458822:DXQ458822 DNR458822:DNU458822 DDV458822:DDY458822 CTZ458822:CUC458822 CKD458822:CKG458822 CAH458822:CAK458822 BQL458822:BQO458822 BGP458822:BGS458822 AWT458822:AWW458822 AMX458822:ANA458822 ADB458822:ADE458822 TF458822:TI458822 JJ458822:JM458822 N458822:Q458822 WVV393286:WVY393286 WLZ393286:WMC393286 WCD393286:WCG393286 VSH393286:VSK393286 VIL393286:VIO393286 UYP393286:UYS393286 UOT393286:UOW393286 UEX393286:UFA393286 TVB393286:TVE393286 TLF393286:TLI393286 TBJ393286:TBM393286 SRN393286:SRQ393286 SHR393286:SHU393286 RXV393286:RXY393286 RNZ393286:ROC393286 RED393286:REG393286 QUH393286:QUK393286 QKL393286:QKO393286 QAP393286:QAS393286 PQT393286:PQW393286 PGX393286:PHA393286 OXB393286:OXE393286 ONF393286:ONI393286 ODJ393286:ODM393286 NTN393286:NTQ393286 NJR393286:NJU393286 MZV393286:MZY393286 MPZ393286:MQC393286 MGD393286:MGG393286 LWH393286:LWK393286 LML393286:LMO393286 LCP393286:LCS393286 KST393286:KSW393286 KIX393286:KJA393286 JZB393286:JZE393286 JPF393286:JPI393286 JFJ393286:JFM393286 IVN393286:IVQ393286 ILR393286:ILU393286 IBV393286:IBY393286 HRZ393286:HSC393286 HID393286:HIG393286 GYH393286:GYK393286 GOL393286:GOO393286 GEP393286:GES393286 FUT393286:FUW393286 FKX393286:FLA393286 FBB393286:FBE393286 ERF393286:ERI393286 EHJ393286:EHM393286 DXN393286:DXQ393286 DNR393286:DNU393286 DDV393286:DDY393286 CTZ393286:CUC393286 CKD393286:CKG393286 CAH393286:CAK393286 BQL393286:BQO393286 BGP393286:BGS393286 AWT393286:AWW393286 AMX393286:ANA393286 ADB393286:ADE393286 TF393286:TI393286 JJ393286:JM393286 N393286:Q393286 WVV327750:WVY327750 WLZ327750:WMC327750 WCD327750:WCG327750 VSH327750:VSK327750 VIL327750:VIO327750 UYP327750:UYS327750 UOT327750:UOW327750 UEX327750:UFA327750 TVB327750:TVE327750 TLF327750:TLI327750 TBJ327750:TBM327750 SRN327750:SRQ327750 SHR327750:SHU327750 RXV327750:RXY327750 RNZ327750:ROC327750 RED327750:REG327750 QUH327750:QUK327750 QKL327750:QKO327750 QAP327750:QAS327750 PQT327750:PQW327750 PGX327750:PHA327750 OXB327750:OXE327750 ONF327750:ONI327750 ODJ327750:ODM327750 NTN327750:NTQ327750 NJR327750:NJU327750 MZV327750:MZY327750 MPZ327750:MQC327750 MGD327750:MGG327750 LWH327750:LWK327750 LML327750:LMO327750 LCP327750:LCS327750 KST327750:KSW327750 KIX327750:KJA327750 JZB327750:JZE327750 JPF327750:JPI327750 JFJ327750:JFM327750 IVN327750:IVQ327750 ILR327750:ILU327750 IBV327750:IBY327750 HRZ327750:HSC327750 HID327750:HIG327750 GYH327750:GYK327750 GOL327750:GOO327750 GEP327750:GES327750 FUT327750:FUW327750 FKX327750:FLA327750 FBB327750:FBE327750 ERF327750:ERI327750 EHJ327750:EHM327750 DXN327750:DXQ327750 DNR327750:DNU327750 DDV327750:DDY327750 CTZ327750:CUC327750 CKD327750:CKG327750 CAH327750:CAK327750 BQL327750:BQO327750 BGP327750:BGS327750 AWT327750:AWW327750 AMX327750:ANA327750 ADB327750:ADE327750 TF327750:TI327750 JJ327750:JM327750 N327750:Q327750 WVV262214:WVY262214 WLZ262214:WMC262214 WCD262214:WCG262214 VSH262214:VSK262214 VIL262214:VIO262214 UYP262214:UYS262214 UOT262214:UOW262214 UEX262214:UFA262214 TVB262214:TVE262214 TLF262214:TLI262214 TBJ262214:TBM262214 SRN262214:SRQ262214 SHR262214:SHU262214 RXV262214:RXY262214 RNZ262214:ROC262214 RED262214:REG262214 QUH262214:QUK262214 QKL262214:QKO262214 QAP262214:QAS262214 PQT262214:PQW262214 PGX262214:PHA262214 OXB262214:OXE262214 ONF262214:ONI262214 ODJ262214:ODM262214 NTN262214:NTQ262214 NJR262214:NJU262214 MZV262214:MZY262214 MPZ262214:MQC262214 MGD262214:MGG262214 LWH262214:LWK262214 LML262214:LMO262214 LCP262214:LCS262214 KST262214:KSW262214 KIX262214:KJA262214 JZB262214:JZE262214 JPF262214:JPI262214 JFJ262214:JFM262214 IVN262214:IVQ262214 ILR262214:ILU262214 IBV262214:IBY262214 HRZ262214:HSC262214 HID262214:HIG262214 GYH262214:GYK262214 GOL262214:GOO262214 GEP262214:GES262214 FUT262214:FUW262214 FKX262214:FLA262214 FBB262214:FBE262214 ERF262214:ERI262214 EHJ262214:EHM262214 DXN262214:DXQ262214 DNR262214:DNU262214 DDV262214:DDY262214 CTZ262214:CUC262214 CKD262214:CKG262214 CAH262214:CAK262214 BQL262214:BQO262214 BGP262214:BGS262214 AWT262214:AWW262214 AMX262214:ANA262214 ADB262214:ADE262214 TF262214:TI262214 JJ262214:JM262214 N262214:Q262214 WVV196678:WVY196678 WLZ196678:WMC196678 WCD196678:WCG196678 VSH196678:VSK196678 VIL196678:VIO196678 UYP196678:UYS196678 UOT196678:UOW196678 UEX196678:UFA196678 TVB196678:TVE196678 TLF196678:TLI196678 TBJ196678:TBM196678 SRN196678:SRQ196678 SHR196678:SHU196678 RXV196678:RXY196678 RNZ196678:ROC196678 RED196678:REG196678 QUH196678:QUK196678 QKL196678:QKO196678 QAP196678:QAS196678 PQT196678:PQW196678 PGX196678:PHA196678 OXB196678:OXE196678 ONF196678:ONI196678 ODJ196678:ODM196678 NTN196678:NTQ196678 NJR196678:NJU196678 MZV196678:MZY196678 MPZ196678:MQC196678 MGD196678:MGG196678 LWH196678:LWK196678 LML196678:LMO196678 LCP196678:LCS196678 KST196678:KSW196678 KIX196678:KJA196678 JZB196678:JZE196678 JPF196678:JPI196678 JFJ196678:JFM196678 IVN196678:IVQ196678 ILR196678:ILU196678 IBV196678:IBY196678 HRZ196678:HSC196678 HID196678:HIG196678 GYH196678:GYK196678 GOL196678:GOO196678 GEP196678:GES196678 FUT196678:FUW196678 FKX196678:FLA196678 FBB196678:FBE196678 ERF196678:ERI196678 EHJ196678:EHM196678 DXN196678:DXQ196678 DNR196678:DNU196678 DDV196678:DDY196678 CTZ196678:CUC196678 CKD196678:CKG196678 CAH196678:CAK196678 BQL196678:BQO196678 BGP196678:BGS196678 AWT196678:AWW196678 AMX196678:ANA196678 ADB196678:ADE196678 TF196678:TI196678 JJ196678:JM196678 N196678:Q196678 WVV131142:WVY131142 WLZ131142:WMC131142 WCD131142:WCG131142 VSH131142:VSK131142 VIL131142:VIO131142 UYP131142:UYS131142 UOT131142:UOW131142 UEX131142:UFA131142 TVB131142:TVE131142 TLF131142:TLI131142 TBJ131142:TBM131142 SRN131142:SRQ131142 SHR131142:SHU131142 RXV131142:RXY131142 RNZ131142:ROC131142 RED131142:REG131142 QUH131142:QUK131142 QKL131142:QKO131142 QAP131142:QAS131142 PQT131142:PQW131142 PGX131142:PHA131142 OXB131142:OXE131142 ONF131142:ONI131142 ODJ131142:ODM131142 NTN131142:NTQ131142 NJR131142:NJU131142 MZV131142:MZY131142 MPZ131142:MQC131142 MGD131142:MGG131142 LWH131142:LWK131142 LML131142:LMO131142 LCP131142:LCS131142 KST131142:KSW131142 KIX131142:KJA131142 JZB131142:JZE131142 JPF131142:JPI131142 JFJ131142:JFM131142 IVN131142:IVQ131142 ILR131142:ILU131142 IBV131142:IBY131142 HRZ131142:HSC131142 HID131142:HIG131142 GYH131142:GYK131142 GOL131142:GOO131142 GEP131142:GES131142 FUT131142:FUW131142 FKX131142:FLA131142 FBB131142:FBE131142 ERF131142:ERI131142 EHJ131142:EHM131142 DXN131142:DXQ131142 DNR131142:DNU131142 DDV131142:DDY131142 CTZ131142:CUC131142 CKD131142:CKG131142 CAH131142:CAK131142 BQL131142:BQO131142 BGP131142:BGS131142 AWT131142:AWW131142 AMX131142:ANA131142 ADB131142:ADE131142 TF131142:TI131142 JJ131142:JM131142 N131142:Q131142 WVV65606:WVY65606 WLZ65606:WMC65606 WCD65606:WCG65606 VSH65606:VSK65606 VIL65606:VIO65606 UYP65606:UYS65606 UOT65606:UOW65606 UEX65606:UFA65606 TVB65606:TVE65606 TLF65606:TLI65606 TBJ65606:TBM65606 SRN65606:SRQ65606 SHR65606:SHU65606 RXV65606:RXY65606 RNZ65606:ROC65606 RED65606:REG65606 QUH65606:QUK65606 QKL65606:QKO65606 QAP65606:QAS65606 PQT65606:PQW65606 PGX65606:PHA65606 OXB65606:OXE65606 ONF65606:ONI65606 ODJ65606:ODM65606 NTN65606:NTQ65606 NJR65606:NJU65606 MZV65606:MZY65606 MPZ65606:MQC65606 MGD65606:MGG65606 LWH65606:LWK65606 LML65606:LMO65606 LCP65606:LCS65606 KST65606:KSW65606 KIX65606:KJA65606 JZB65606:JZE65606 JPF65606:JPI65606 JFJ65606:JFM65606 IVN65606:IVQ65606 ILR65606:ILU65606 IBV65606:IBY65606 HRZ65606:HSC65606 HID65606:HIG65606 GYH65606:GYK65606 GOL65606:GOO65606 GEP65606:GES65606 FUT65606:FUW65606 FKX65606:FLA65606 FBB65606:FBE65606 ERF65606:ERI65606 EHJ65606:EHM65606 DXN65606:DXQ65606 DNR65606:DNU65606 DDV65606:DDY65606 CTZ65606:CUC65606 CKD65606:CKG65606 CAH65606:CAK65606 BQL65606:BQO65606 BGP65606:BGS65606 AWT65606:AWW65606 AMX65606:ANA65606 ADB65606:ADE65606 TF65606:TI65606 JJ65606:JM65606 N65606:Q65606 WVV70:WVY70 WLZ70:WMC70 WCD70:WCG70 VSH70:VSK70 VIL70:VIO70 UYP70:UYS70 UOT70:UOW70 UEX70:UFA70 TVB70:TVE70 TLF70:TLI70 TBJ70:TBM70 SRN70:SRQ70 SHR70:SHU70 RXV70:RXY70 RNZ70:ROC70 RED70:REG70 QUH70:QUK70 QKL70:QKO70 QAP70:QAS70 PQT70:PQW70 PGX70:PHA70 OXB70:OXE70 ONF70:ONI70 ODJ70:ODM70 NTN70:NTQ70 NJR70:NJU70 MZV70:MZY70 MPZ70:MQC70 MGD70:MGG70 LWH70:LWK70 LML70:LMO70 LCP70:LCS70 KST70:KSW70 KIX70:KJA70 JZB70:JZE70 JPF70:JPI70 JFJ70:JFM70 IVN70:IVQ70 ILR70:ILU70 IBV70:IBY70 HRZ70:HSC70 HID70:HIG70 GYH70:GYK70 GOL70:GOO70 GEP70:GES70 FUT70:FUW70 FKX70:FLA70 FBB70:FBE70 ERF70:ERI70 EHJ70:EHM70 DXN70:DXQ70 DNR70:DNU70 DDV70:DDY70 CTZ70:CUC70 CKD70:CKG70 CAH70:CAK70 BQL70:BQO70 BGP70:BGS70 AWT70:AWW70 AMX70:ANA70 ADB70:ADE70 TF70:TI70 JJ70:JM70 JJ65491:JM65491 WVV983033:WVY983033 WLZ983033:WMC983033 WCD983033:WCG983033 VSH983033:VSK983033 VIL983033:VIO983033 UYP983033:UYS983033 UOT983033:UOW983033 UEX983033:UFA983033 TVB983033:TVE983033 TLF983033:TLI983033 TBJ983033:TBM983033 SRN983033:SRQ983033 SHR983033:SHU983033 RXV983033:RXY983033 RNZ983033:ROC983033 RED983033:REG983033 QUH983033:QUK983033 QKL983033:QKO983033 QAP983033:QAS983033 PQT983033:PQW983033 PGX983033:PHA983033 OXB983033:OXE983033 ONF983033:ONI983033 ODJ983033:ODM983033 NTN983033:NTQ983033 NJR983033:NJU983033 MZV983033:MZY983033 MPZ983033:MQC983033 MGD983033:MGG983033 LWH983033:LWK983033 LML983033:LMO983033 LCP983033:LCS983033 KST983033:KSW983033 KIX983033:KJA983033 JZB983033:JZE983033 JPF983033:JPI983033 JFJ983033:JFM983033 IVN983033:IVQ983033 ILR983033:ILU983033 IBV983033:IBY983033 HRZ983033:HSC983033 HID983033:HIG983033 GYH983033:GYK983033 GOL983033:GOO983033 GEP983033:GES983033 FUT983033:FUW983033 FKX983033:FLA983033 FBB983033:FBE983033 ERF983033:ERI983033 EHJ983033:EHM983033 DXN983033:DXQ983033 DNR983033:DNU983033 DDV983033:DDY983033 CTZ983033:CUC983033 CKD983033:CKG983033 CAH983033:CAK983033 BQL983033:BQO983033 BGP983033:BGS983033 AWT983033:AWW983033 AMX983033:ANA983033 ADB983033:ADE983033 TF983033:TI983033 JJ983033:JM983033 N983033:Q983033 WVV917497:WVY917497 WLZ917497:WMC917497 WCD917497:WCG917497 VSH917497:VSK917497 VIL917497:VIO917497 UYP917497:UYS917497 UOT917497:UOW917497 UEX917497:UFA917497 TVB917497:TVE917497 TLF917497:TLI917497 TBJ917497:TBM917497 SRN917497:SRQ917497 SHR917497:SHU917497 RXV917497:RXY917497 RNZ917497:ROC917497 RED917497:REG917497 QUH917497:QUK917497 QKL917497:QKO917497 QAP917497:QAS917497 PQT917497:PQW917497 PGX917497:PHA917497 OXB917497:OXE917497 ONF917497:ONI917497 ODJ917497:ODM917497 NTN917497:NTQ917497 NJR917497:NJU917497 MZV917497:MZY917497 MPZ917497:MQC917497 MGD917497:MGG917497 LWH917497:LWK917497 LML917497:LMO917497 LCP917497:LCS917497 KST917497:KSW917497 KIX917497:KJA917497 JZB917497:JZE917497 JPF917497:JPI917497 JFJ917497:JFM917497 IVN917497:IVQ917497 ILR917497:ILU917497 IBV917497:IBY917497 HRZ917497:HSC917497 HID917497:HIG917497 GYH917497:GYK917497 GOL917497:GOO917497 GEP917497:GES917497 FUT917497:FUW917497 FKX917497:FLA917497 FBB917497:FBE917497 ERF917497:ERI917497 EHJ917497:EHM917497 DXN917497:DXQ917497 DNR917497:DNU917497 DDV917497:DDY917497 CTZ917497:CUC917497 CKD917497:CKG917497 CAH917497:CAK917497 BQL917497:BQO917497 BGP917497:BGS917497 AWT917497:AWW917497 AMX917497:ANA917497 ADB917497:ADE917497 TF917497:TI917497 JJ917497:JM917497 N917497:Q917497 WVV851961:WVY851961 WLZ851961:WMC851961 WCD851961:WCG851961 VSH851961:VSK851961 VIL851961:VIO851961 UYP851961:UYS851961 UOT851961:UOW851961 UEX851961:UFA851961 TVB851961:TVE851961 TLF851961:TLI851961 TBJ851961:TBM851961 SRN851961:SRQ851961 SHR851961:SHU851961 RXV851961:RXY851961 RNZ851961:ROC851961 RED851961:REG851961 QUH851961:QUK851961 QKL851961:QKO851961 QAP851961:QAS851961 PQT851961:PQW851961 PGX851961:PHA851961 OXB851961:OXE851961 ONF851961:ONI851961 ODJ851961:ODM851961 NTN851961:NTQ851961 NJR851961:NJU851961 MZV851961:MZY851961 MPZ851961:MQC851961 MGD851961:MGG851961 LWH851961:LWK851961 LML851961:LMO851961 LCP851961:LCS851961 KST851961:KSW851961 KIX851961:KJA851961 JZB851961:JZE851961 JPF851961:JPI851961 JFJ851961:JFM851961 IVN851961:IVQ851961 ILR851961:ILU851961 IBV851961:IBY851961 HRZ851961:HSC851961 HID851961:HIG851961 GYH851961:GYK851961 GOL851961:GOO851961 GEP851961:GES851961 FUT851961:FUW851961 FKX851961:FLA851961 FBB851961:FBE851961 ERF851961:ERI851961 EHJ851961:EHM851961 DXN851961:DXQ851961 DNR851961:DNU851961 DDV851961:DDY851961 CTZ851961:CUC851961 CKD851961:CKG851961 CAH851961:CAK851961 BQL851961:BQO851961 BGP851961:BGS851961 AWT851961:AWW851961 AMX851961:ANA851961 ADB851961:ADE851961 TF851961:TI851961 JJ851961:JM851961 N851961:Q851961 WVV786425:WVY786425 WLZ786425:WMC786425 WCD786425:WCG786425 VSH786425:VSK786425 VIL786425:VIO786425 UYP786425:UYS786425 UOT786425:UOW786425 UEX786425:UFA786425 TVB786425:TVE786425 TLF786425:TLI786425 TBJ786425:TBM786425 SRN786425:SRQ786425 SHR786425:SHU786425 RXV786425:RXY786425 RNZ786425:ROC786425 RED786425:REG786425 QUH786425:QUK786425 QKL786425:QKO786425 QAP786425:QAS786425 PQT786425:PQW786425 PGX786425:PHA786425 OXB786425:OXE786425 ONF786425:ONI786425 ODJ786425:ODM786425 NTN786425:NTQ786425 NJR786425:NJU786425 MZV786425:MZY786425 MPZ786425:MQC786425 MGD786425:MGG786425 LWH786425:LWK786425 LML786425:LMO786425 LCP786425:LCS786425 KST786425:KSW786425 KIX786425:KJA786425 JZB786425:JZE786425 JPF786425:JPI786425 JFJ786425:JFM786425 IVN786425:IVQ786425 ILR786425:ILU786425 IBV786425:IBY786425 HRZ786425:HSC786425 HID786425:HIG786425 GYH786425:GYK786425 GOL786425:GOO786425 GEP786425:GES786425 FUT786425:FUW786425 FKX786425:FLA786425 FBB786425:FBE786425 ERF786425:ERI786425 EHJ786425:EHM786425 DXN786425:DXQ786425 DNR786425:DNU786425 DDV786425:DDY786425 CTZ786425:CUC786425 CKD786425:CKG786425 CAH786425:CAK786425 BQL786425:BQO786425 BGP786425:BGS786425 AWT786425:AWW786425 AMX786425:ANA786425 ADB786425:ADE786425 TF786425:TI786425 JJ786425:JM786425 N786425:Q786425 WVV720889:WVY720889 WLZ720889:WMC720889 WCD720889:WCG720889 VSH720889:VSK720889 VIL720889:VIO720889 UYP720889:UYS720889 UOT720889:UOW720889 UEX720889:UFA720889 TVB720889:TVE720889 TLF720889:TLI720889 TBJ720889:TBM720889 SRN720889:SRQ720889 SHR720889:SHU720889 RXV720889:RXY720889 RNZ720889:ROC720889 RED720889:REG720889 QUH720889:QUK720889 QKL720889:QKO720889 QAP720889:QAS720889 PQT720889:PQW720889 PGX720889:PHA720889 OXB720889:OXE720889 ONF720889:ONI720889 ODJ720889:ODM720889 NTN720889:NTQ720889 NJR720889:NJU720889 MZV720889:MZY720889 MPZ720889:MQC720889 MGD720889:MGG720889 LWH720889:LWK720889 LML720889:LMO720889 LCP720889:LCS720889 KST720889:KSW720889 KIX720889:KJA720889 JZB720889:JZE720889 JPF720889:JPI720889 JFJ720889:JFM720889 IVN720889:IVQ720889 ILR720889:ILU720889 IBV720889:IBY720889 HRZ720889:HSC720889 HID720889:HIG720889 GYH720889:GYK720889 GOL720889:GOO720889 GEP720889:GES720889 FUT720889:FUW720889 FKX720889:FLA720889 FBB720889:FBE720889 ERF720889:ERI720889 EHJ720889:EHM720889 DXN720889:DXQ720889 DNR720889:DNU720889 DDV720889:DDY720889 CTZ720889:CUC720889 CKD720889:CKG720889 CAH720889:CAK720889 BQL720889:BQO720889 BGP720889:BGS720889 AWT720889:AWW720889 AMX720889:ANA720889 ADB720889:ADE720889 TF720889:TI720889 JJ720889:JM720889 N720889:Q720889 WVV655353:WVY655353 WLZ655353:WMC655353 WCD655353:WCG655353 VSH655353:VSK655353 VIL655353:VIO655353 UYP655353:UYS655353 UOT655353:UOW655353 UEX655353:UFA655353 TVB655353:TVE655353 TLF655353:TLI655353 TBJ655353:TBM655353 SRN655353:SRQ655353 SHR655353:SHU655353 RXV655353:RXY655353 RNZ655353:ROC655353 RED655353:REG655353 QUH655353:QUK655353 QKL655353:QKO655353 QAP655353:QAS655353 PQT655353:PQW655353 PGX655353:PHA655353 OXB655353:OXE655353 ONF655353:ONI655353 ODJ655353:ODM655353 NTN655353:NTQ655353 NJR655353:NJU655353 MZV655353:MZY655353 MPZ655353:MQC655353 MGD655353:MGG655353 LWH655353:LWK655353 LML655353:LMO655353 LCP655353:LCS655353 KST655353:KSW655353 KIX655353:KJA655353 JZB655353:JZE655353 JPF655353:JPI655353 JFJ655353:JFM655353 IVN655353:IVQ655353 ILR655353:ILU655353 IBV655353:IBY655353 HRZ655353:HSC655353 HID655353:HIG655353 GYH655353:GYK655353 GOL655353:GOO655353 GEP655353:GES655353 FUT655353:FUW655353 FKX655353:FLA655353 FBB655353:FBE655353 ERF655353:ERI655353 EHJ655353:EHM655353 DXN655353:DXQ655353 DNR655353:DNU655353 DDV655353:DDY655353 CTZ655353:CUC655353 CKD655353:CKG655353 CAH655353:CAK655353 BQL655353:BQO655353 BGP655353:BGS655353 AWT655353:AWW655353 AMX655353:ANA655353 ADB655353:ADE655353 TF655353:TI655353 JJ655353:JM655353 N655353:Q655353 WVV589817:WVY589817 WLZ589817:WMC589817 WCD589817:WCG589817 VSH589817:VSK589817 VIL589817:VIO589817 UYP589817:UYS589817 UOT589817:UOW589817 UEX589817:UFA589817 TVB589817:TVE589817 TLF589817:TLI589817 TBJ589817:TBM589817 SRN589817:SRQ589817 SHR589817:SHU589817 RXV589817:RXY589817 RNZ589817:ROC589817 RED589817:REG589817 QUH589817:QUK589817 QKL589817:QKO589817 QAP589817:QAS589817 PQT589817:PQW589817 PGX589817:PHA589817 OXB589817:OXE589817 ONF589817:ONI589817 ODJ589817:ODM589817 NTN589817:NTQ589817 NJR589817:NJU589817 MZV589817:MZY589817 MPZ589817:MQC589817 MGD589817:MGG589817 LWH589817:LWK589817 LML589817:LMO589817 LCP589817:LCS589817 KST589817:KSW589817 KIX589817:KJA589817 JZB589817:JZE589817 JPF589817:JPI589817 JFJ589817:JFM589817 IVN589817:IVQ589817 ILR589817:ILU589817 IBV589817:IBY589817 HRZ589817:HSC589817 HID589817:HIG589817 GYH589817:GYK589817 GOL589817:GOO589817 GEP589817:GES589817 FUT589817:FUW589817 FKX589817:FLA589817 FBB589817:FBE589817 ERF589817:ERI589817 EHJ589817:EHM589817 DXN589817:DXQ589817 DNR589817:DNU589817 DDV589817:DDY589817 CTZ589817:CUC589817 CKD589817:CKG589817 CAH589817:CAK589817 BQL589817:BQO589817 BGP589817:BGS589817 AWT589817:AWW589817 AMX589817:ANA589817 ADB589817:ADE589817 TF589817:TI589817 JJ589817:JM589817 N589817:Q589817 WVV524281:WVY524281 WLZ524281:WMC524281 WCD524281:WCG524281 VSH524281:VSK524281 VIL524281:VIO524281 UYP524281:UYS524281 UOT524281:UOW524281 UEX524281:UFA524281 TVB524281:TVE524281 TLF524281:TLI524281 TBJ524281:TBM524281 SRN524281:SRQ524281 SHR524281:SHU524281 RXV524281:RXY524281 RNZ524281:ROC524281 RED524281:REG524281 QUH524281:QUK524281 QKL524281:QKO524281 QAP524281:QAS524281 PQT524281:PQW524281 PGX524281:PHA524281 OXB524281:OXE524281 ONF524281:ONI524281 ODJ524281:ODM524281 NTN524281:NTQ524281 NJR524281:NJU524281 MZV524281:MZY524281 MPZ524281:MQC524281 MGD524281:MGG524281 LWH524281:LWK524281 LML524281:LMO524281 LCP524281:LCS524281 KST524281:KSW524281 KIX524281:KJA524281 JZB524281:JZE524281 JPF524281:JPI524281 JFJ524281:JFM524281 IVN524281:IVQ524281 ILR524281:ILU524281 IBV524281:IBY524281 HRZ524281:HSC524281 HID524281:HIG524281 GYH524281:GYK524281 GOL524281:GOO524281 GEP524281:GES524281 FUT524281:FUW524281 FKX524281:FLA524281 FBB524281:FBE524281 ERF524281:ERI524281 EHJ524281:EHM524281 DXN524281:DXQ524281 DNR524281:DNU524281 DDV524281:DDY524281 CTZ524281:CUC524281 CKD524281:CKG524281 CAH524281:CAK524281 BQL524281:BQO524281 BGP524281:BGS524281 AWT524281:AWW524281 AMX524281:ANA524281 ADB524281:ADE524281 TF524281:TI524281 JJ524281:JM524281 N524281:Q524281 WVV458745:WVY458745 WLZ458745:WMC458745 WCD458745:WCG458745 VSH458745:VSK458745 VIL458745:VIO458745 UYP458745:UYS458745 UOT458745:UOW458745 UEX458745:UFA458745 TVB458745:TVE458745 TLF458745:TLI458745 TBJ458745:TBM458745 SRN458745:SRQ458745 SHR458745:SHU458745 RXV458745:RXY458745 RNZ458745:ROC458745 RED458745:REG458745 QUH458745:QUK458745 QKL458745:QKO458745 QAP458745:QAS458745 PQT458745:PQW458745 PGX458745:PHA458745 OXB458745:OXE458745 ONF458745:ONI458745 ODJ458745:ODM458745 NTN458745:NTQ458745 NJR458745:NJU458745 MZV458745:MZY458745 MPZ458745:MQC458745 MGD458745:MGG458745 LWH458745:LWK458745 LML458745:LMO458745 LCP458745:LCS458745 KST458745:KSW458745 KIX458745:KJA458745 JZB458745:JZE458745 JPF458745:JPI458745 JFJ458745:JFM458745 IVN458745:IVQ458745 ILR458745:ILU458745 IBV458745:IBY458745 HRZ458745:HSC458745 HID458745:HIG458745 GYH458745:GYK458745 GOL458745:GOO458745 GEP458745:GES458745 FUT458745:FUW458745 FKX458745:FLA458745 FBB458745:FBE458745 ERF458745:ERI458745 EHJ458745:EHM458745 DXN458745:DXQ458745 DNR458745:DNU458745 DDV458745:DDY458745 CTZ458745:CUC458745 CKD458745:CKG458745 CAH458745:CAK458745 BQL458745:BQO458745 BGP458745:BGS458745 AWT458745:AWW458745 AMX458745:ANA458745 ADB458745:ADE458745 TF458745:TI458745 JJ458745:JM458745 N458745:Q458745 WVV393209:WVY393209 WLZ393209:WMC393209 WCD393209:WCG393209 VSH393209:VSK393209 VIL393209:VIO393209 UYP393209:UYS393209 UOT393209:UOW393209 UEX393209:UFA393209 TVB393209:TVE393209 TLF393209:TLI393209 TBJ393209:TBM393209 SRN393209:SRQ393209 SHR393209:SHU393209 RXV393209:RXY393209 RNZ393209:ROC393209 RED393209:REG393209 QUH393209:QUK393209 QKL393209:QKO393209 QAP393209:QAS393209 PQT393209:PQW393209 PGX393209:PHA393209 OXB393209:OXE393209 ONF393209:ONI393209 ODJ393209:ODM393209 NTN393209:NTQ393209 NJR393209:NJU393209 MZV393209:MZY393209 MPZ393209:MQC393209 MGD393209:MGG393209 LWH393209:LWK393209 LML393209:LMO393209 LCP393209:LCS393209 KST393209:KSW393209 KIX393209:KJA393209 JZB393209:JZE393209 JPF393209:JPI393209 JFJ393209:JFM393209 IVN393209:IVQ393209 ILR393209:ILU393209 IBV393209:IBY393209 HRZ393209:HSC393209 HID393209:HIG393209 GYH393209:GYK393209 GOL393209:GOO393209 GEP393209:GES393209 FUT393209:FUW393209 FKX393209:FLA393209 FBB393209:FBE393209 ERF393209:ERI393209 EHJ393209:EHM393209 DXN393209:DXQ393209 DNR393209:DNU393209 DDV393209:DDY393209 CTZ393209:CUC393209 CKD393209:CKG393209 CAH393209:CAK393209 BQL393209:BQO393209 BGP393209:BGS393209 AWT393209:AWW393209 AMX393209:ANA393209 ADB393209:ADE393209 TF393209:TI393209 JJ393209:JM393209 N393209:Q393209 WVV327673:WVY327673 WLZ327673:WMC327673 WCD327673:WCG327673 VSH327673:VSK327673 VIL327673:VIO327673 UYP327673:UYS327673 UOT327673:UOW327673 UEX327673:UFA327673 TVB327673:TVE327673 TLF327673:TLI327673 TBJ327673:TBM327673 SRN327673:SRQ327673 SHR327673:SHU327673 RXV327673:RXY327673 RNZ327673:ROC327673 RED327673:REG327673 QUH327673:QUK327673 QKL327673:QKO327673 QAP327673:QAS327673 PQT327673:PQW327673 PGX327673:PHA327673 OXB327673:OXE327673 ONF327673:ONI327673 ODJ327673:ODM327673 NTN327673:NTQ327673 NJR327673:NJU327673 MZV327673:MZY327673 MPZ327673:MQC327673 MGD327673:MGG327673 LWH327673:LWK327673 LML327673:LMO327673 LCP327673:LCS327673 KST327673:KSW327673 KIX327673:KJA327673 JZB327673:JZE327673 JPF327673:JPI327673 JFJ327673:JFM327673 IVN327673:IVQ327673 ILR327673:ILU327673 IBV327673:IBY327673 HRZ327673:HSC327673 HID327673:HIG327673 GYH327673:GYK327673 GOL327673:GOO327673 GEP327673:GES327673 FUT327673:FUW327673 FKX327673:FLA327673 FBB327673:FBE327673 ERF327673:ERI327673 EHJ327673:EHM327673 DXN327673:DXQ327673 DNR327673:DNU327673 DDV327673:DDY327673 CTZ327673:CUC327673 CKD327673:CKG327673 CAH327673:CAK327673 BQL327673:BQO327673 BGP327673:BGS327673 AWT327673:AWW327673 AMX327673:ANA327673 ADB327673:ADE327673 TF327673:TI327673 JJ327673:JM327673 N327673:Q327673 WVV262137:WVY262137 WLZ262137:WMC262137 WCD262137:WCG262137 VSH262137:VSK262137 VIL262137:VIO262137 UYP262137:UYS262137 UOT262137:UOW262137 UEX262137:UFA262137 TVB262137:TVE262137 TLF262137:TLI262137 TBJ262137:TBM262137 SRN262137:SRQ262137 SHR262137:SHU262137 RXV262137:RXY262137 RNZ262137:ROC262137 RED262137:REG262137 QUH262137:QUK262137 QKL262137:QKO262137 QAP262137:QAS262137 PQT262137:PQW262137 PGX262137:PHA262137 OXB262137:OXE262137 ONF262137:ONI262137 ODJ262137:ODM262137 NTN262137:NTQ262137 NJR262137:NJU262137 MZV262137:MZY262137 MPZ262137:MQC262137 MGD262137:MGG262137 LWH262137:LWK262137 LML262137:LMO262137 LCP262137:LCS262137 KST262137:KSW262137 KIX262137:KJA262137 JZB262137:JZE262137 JPF262137:JPI262137 JFJ262137:JFM262137 IVN262137:IVQ262137 ILR262137:ILU262137 IBV262137:IBY262137 HRZ262137:HSC262137 HID262137:HIG262137 GYH262137:GYK262137 GOL262137:GOO262137 GEP262137:GES262137 FUT262137:FUW262137 FKX262137:FLA262137 FBB262137:FBE262137 ERF262137:ERI262137 EHJ262137:EHM262137 DXN262137:DXQ262137 DNR262137:DNU262137 DDV262137:DDY262137 CTZ262137:CUC262137 CKD262137:CKG262137 CAH262137:CAK262137 BQL262137:BQO262137 BGP262137:BGS262137 AWT262137:AWW262137 AMX262137:ANA262137 ADB262137:ADE262137 TF262137:TI262137 JJ262137:JM262137 N262137:Q262137 WVV196601:WVY196601 WLZ196601:WMC196601 WCD196601:WCG196601 VSH196601:VSK196601 VIL196601:VIO196601 UYP196601:UYS196601 UOT196601:UOW196601 UEX196601:UFA196601 TVB196601:TVE196601 TLF196601:TLI196601 TBJ196601:TBM196601 SRN196601:SRQ196601 SHR196601:SHU196601 RXV196601:RXY196601 RNZ196601:ROC196601 RED196601:REG196601 QUH196601:QUK196601 QKL196601:QKO196601 QAP196601:QAS196601 PQT196601:PQW196601 PGX196601:PHA196601 OXB196601:OXE196601 ONF196601:ONI196601 ODJ196601:ODM196601 NTN196601:NTQ196601 NJR196601:NJU196601 MZV196601:MZY196601 MPZ196601:MQC196601 MGD196601:MGG196601 LWH196601:LWK196601 LML196601:LMO196601 LCP196601:LCS196601 KST196601:KSW196601 KIX196601:KJA196601 JZB196601:JZE196601 JPF196601:JPI196601 JFJ196601:JFM196601 IVN196601:IVQ196601 ILR196601:ILU196601 IBV196601:IBY196601 HRZ196601:HSC196601 HID196601:HIG196601 GYH196601:GYK196601 GOL196601:GOO196601 GEP196601:GES196601 FUT196601:FUW196601 FKX196601:FLA196601 FBB196601:FBE196601 ERF196601:ERI196601 EHJ196601:EHM196601 DXN196601:DXQ196601 DNR196601:DNU196601 DDV196601:DDY196601 CTZ196601:CUC196601 CKD196601:CKG196601 CAH196601:CAK196601 BQL196601:BQO196601 BGP196601:BGS196601 AWT196601:AWW196601 AMX196601:ANA196601 ADB196601:ADE196601 TF196601:TI196601 JJ196601:JM196601 N196601:Q196601 WVV131065:WVY131065 WLZ131065:WMC131065 WCD131065:WCG131065 VSH131065:VSK131065 VIL131065:VIO131065 UYP131065:UYS131065 UOT131065:UOW131065 UEX131065:UFA131065 TVB131065:TVE131065 TLF131065:TLI131065 TBJ131065:TBM131065 SRN131065:SRQ131065 SHR131065:SHU131065 RXV131065:RXY131065 RNZ131065:ROC131065 RED131065:REG131065 QUH131065:QUK131065 QKL131065:QKO131065 QAP131065:QAS131065 PQT131065:PQW131065 PGX131065:PHA131065 OXB131065:OXE131065 ONF131065:ONI131065 ODJ131065:ODM131065 NTN131065:NTQ131065 NJR131065:NJU131065 MZV131065:MZY131065 MPZ131065:MQC131065 MGD131065:MGG131065 LWH131065:LWK131065 LML131065:LMO131065 LCP131065:LCS131065 KST131065:KSW131065 KIX131065:KJA131065 JZB131065:JZE131065 JPF131065:JPI131065 JFJ131065:JFM131065 IVN131065:IVQ131065 ILR131065:ILU131065 IBV131065:IBY131065 HRZ131065:HSC131065 HID131065:HIG131065 GYH131065:GYK131065 GOL131065:GOO131065 GEP131065:GES131065 FUT131065:FUW131065 FKX131065:FLA131065 FBB131065:FBE131065 ERF131065:ERI131065 EHJ131065:EHM131065 DXN131065:DXQ131065 DNR131065:DNU131065 DDV131065:DDY131065 CTZ131065:CUC131065 CKD131065:CKG131065 CAH131065:CAK131065 BQL131065:BQO131065 BGP131065:BGS131065 AWT131065:AWW131065 AMX131065:ANA131065 ADB131065:ADE131065 TF131065:TI131065 JJ131065:JM131065 N131065:Q131065 WVV65529:WVY65529 WLZ65529:WMC65529 WCD65529:WCG65529 VSH65529:VSK65529 VIL65529:VIO65529 UYP65529:UYS65529 UOT65529:UOW65529 UEX65529:UFA65529 TVB65529:TVE65529 TLF65529:TLI65529 TBJ65529:TBM65529 SRN65529:SRQ65529 SHR65529:SHU65529 RXV65529:RXY65529 RNZ65529:ROC65529 RED65529:REG65529 QUH65529:QUK65529 QKL65529:QKO65529 QAP65529:QAS65529 PQT65529:PQW65529 PGX65529:PHA65529 OXB65529:OXE65529 ONF65529:ONI65529 ODJ65529:ODM65529 NTN65529:NTQ65529 NJR65529:NJU65529 MZV65529:MZY65529 MPZ65529:MQC65529 MGD65529:MGG65529 LWH65529:LWK65529 LML65529:LMO65529 LCP65529:LCS65529 KST65529:KSW65529 KIX65529:KJA65529 JZB65529:JZE65529 JPF65529:JPI65529 JFJ65529:JFM65529 IVN65529:IVQ65529 ILR65529:ILU65529 IBV65529:IBY65529 HRZ65529:HSC65529 HID65529:HIG65529 GYH65529:GYK65529 GOL65529:GOO65529 GEP65529:GES65529 FUT65529:FUW65529 FKX65529:FLA65529 FBB65529:FBE65529 ERF65529:ERI65529 EHJ65529:EHM65529 DXN65529:DXQ65529 DNR65529:DNU65529 DDV65529:DDY65529 CTZ65529:CUC65529 CKD65529:CKG65529 CAH65529:CAK65529 BQL65529:BQO65529 BGP65529:BGS65529 AWT65529:AWW65529 AMX65529:ANA65529 ADB65529:ADE65529 TF65529:TI65529 JJ65529:JM65529 N65529:Q65529 WVV31:WVY31 WLZ31:WMC31 WCD31:WCG31 VSH31:VSK31 VIL31:VIO31 UYP31:UYS31 UOT31:UOW31 UEX31:UFA31 TVB31:TVE31 TLF31:TLI31 TBJ31:TBM31 SRN31:SRQ31 SHR31:SHU31 RXV31:RXY31 RNZ31:ROC31 RED31:REG31 QUH31:QUK31 QKL31:QKO31 QAP31:QAS31 PQT31:PQW31 PGX31:PHA31 OXB31:OXE31 ONF31:ONI31 ODJ31:ODM31 NTN31:NTQ31 NJR31:NJU31 MZV31:MZY31 MPZ31:MQC31 MGD31:MGG31 LWH31:LWK31 LML31:LMO31 LCP31:LCS31 KST31:KSW31 KIX31:KJA31 JZB31:JZE31 JPF31:JPI31 JFJ31:JFM31 IVN31:IVQ31 ILR31:ILU31 IBV31:IBY31 HRZ31:HSC31 HID31:HIG31 GYH31:GYK31 GOL31:GOO31 GEP31:GES31 FUT31:FUW31 FKX31:FLA31 FBB31:FBE31 ERF31:ERI31 EHJ31:EHM31 DXN31:DXQ31 DNR31:DNU31 DDV31:DDY31 CTZ31:CUC31 CKD31:CKG31 CAH31:CAK31 BQL31:BQO31 BGP31:BGS31 AWT31:AWW31 AMX31:ANA31 ADB31:ADE31 TF31:TI31 JJ31:JM31 AMX65491:ANA65491 WVV983031:WVY983031 WLZ983031:WMC983031 WCD983031:WCG983031 VSH983031:VSK983031 VIL983031:VIO983031 UYP983031:UYS983031 UOT983031:UOW983031 UEX983031:UFA983031 TVB983031:TVE983031 TLF983031:TLI983031 TBJ983031:TBM983031 SRN983031:SRQ983031 SHR983031:SHU983031 RXV983031:RXY983031 RNZ983031:ROC983031 RED983031:REG983031 QUH983031:QUK983031 QKL983031:QKO983031 QAP983031:QAS983031 PQT983031:PQW983031 PGX983031:PHA983031 OXB983031:OXE983031 ONF983031:ONI983031 ODJ983031:ODM983031 NTN983031:NTQ983031 NJR983031:NJU983031 MZV983031:MZY983031 MPZ983031:MQC983031 MGD983031:MGG983031 LWH983031:LWK983031 LML983031:LMO983031 LCP983031:LCS983031 KST983031:KSW983031 KIX983031:KJA983031 JZB983031:JZE983031 JPF983031:JPI983031 JFJ983031:JFM983031 IVN983031:IVQ983031 ILR983031:ILU983031 IBV983031:IBY983031 HRZ983031:HSC983031 HID983031:HIG983031 GYH983031:GYK983031 GOL983031:GOO983031 GEP983031:GES983031 FUT983031:FUW983031 FKX983031:FLA983031 FBB983031:FBE983031 ERF983031:ERI983031 EHJ983031:EHM983031 DXN983031:DXQ983031 DNR983031:DNU983031 DDV983031:DDY983031 CTZ983031:CUC983031 CKD983031:CKG983031 CAH983031:CAK983031 BQL983031:BQO983031 BGP983031:BGS983031 AWT983031:AWW983031 AMX983031:ANA983031 ADB983031:ADE983031 TF983031:TI983031 JJ983031:JM983031 N983031:Q983031 WVV917495:WVY917495 WLZ917495:WMC917495 WCD917495:WCG917495 VSH917495:VSK917495 VIL917495:VIO917495 UYP917495:UYS917495 UOT917495:UOW917495 UEX917495:UFA917495 TVB917495:TVE917495 TLF917495:TLI917495 TBJ917495:TBM917495 SRN917495:SRQ917495 SHR917495:SHU917495 RXV917495:RXY917495 RNZ917495:ROC917495 RED917495:REG917495 QUH917495:QUK917495 QKL917495:QKO917495 QAP917495:QAS917495 PQT917495:PQW917495 PGX917495:PHA917495 OXB917495:OXE917495 ONF917495:ONI917495 ODJ917495:ODM917495 NTN917495:NTQ917495 NJR917495:NJU917495 MZV917495:MZY917495 MPZ917495:MQC917495 MGD917495:MGG917495 LWH917495:LWK917495 LML917495:LMO917495 LCP917495:LCS917495 KST917495:KSW917495 KIX917495:KJA917495 JZB917495:JZE917495 JPF917495:JPI917495 JFJ917495:JFM917495 IVN917495:IVQ917495 ILR917495:ILU917495 IBV917495:IBY917495 HRZ917495:HSC917495 HID917495:HIG917495 GYH917495:GYK917495 GOL917495:GOO917495 GEP917495:GES917495 FUT917495:FUW917495 FKX917495:FLA917495 FBB917495:FBE917495 ERF917495:ERI917495 EHJ917495:EHM917495 DXN917495:DXQ917495 DNR917495:DNU917495 DDV917495:DDY917495 CTZ917495:CUC917495 CKD917495:CKG917495 CAH917495:CAK917495 BQL917495:BQO917495 BGP917495:BGS917495 AWT917495:AWW917495 AMX917495:ANA917495 ADB917495:ADE917495 TF917495:TI917495 JJ917495:JM917495 N917495:Q917495 WVV851959:WVY851959 WLZ851959:WMC851959 WCD851959:WCG851959 VSH851959:VSK851959 VIL851959:VIO851959 UYP851959:UYS851959 UOT851959:UOW851959 UEX851959:UFA851959 TVB851959:TVE851959 TLF851959:TLI851959 TBJ851959:TBM851959 SRN851959:SRQ851959 SHR851959:SHU851959 RXV851959:RXY851959 RNZ851959:ROC851959 RED851959:REG851959 QUH851959:QUK851959 QKL851959:QKO851959 QAP851959:QAS851959 PQT851959:PQW851959 PGX851959:PHA851959 OXB851959:OXE851959 ONF851959:ONI851959 ODJ851959:ODM851959 NTN851959:NTQ851959 NJR851959:NJU851959 MZV851959:MZY851959 MPZ851959:MQC851959 MGD851959:MGG851959 LWH851959:LWK851959 LML851959:LMO851959 LCP851959:LCS851959 KST851959:KSW851959 KIX851959:KJA851959 JZB851959:JZE851959 JPF851959:JPI851959 JFJ851959:JFM851959 IVN851959:IVQ851959 ILR851959:ILU851959 IBV851959:IBY851959 HRZ851959:HSC851959 HID851959:HIG851959 GYH851959:GYK851959 GOL851959:GOO851959 GEP851959:GES851959 FUT851959:FUW851959 FKX851959:FLA851959 FBB851959:FBE851959 ERF851959:ERI851959 EHJ851959:EHM851959 DXN851959:DXQ851959 DNR851959:DNU851959 DDV851959:DDY851959 CTZ851959:CUC851959 CKD851959:CKG851959 CAH851959:CAK851959 BQL851959:BQO851959 BGP851959:BGS851959 AWT851959:AWW851959 AMX851959:ANA851959 ADB851959:ADE851959 TF851959:TI851959 JJ851959:JM851959 N851959:Q851959 WVV786423:WVY786423 WLZ786423:WMC786423 WCD786423:WCG786423 VSH786423:VSK786423 VIL786423:VIO786423 UYP786423:UYS786423 UOT786423:UOW786423 UEX786423:UFA786423 TVB786423:TVE786423 TLF786423:TLI786423 TBJ786423:TBM786423 SRN786423:SRQ786423 SHR786423:SHU786423 RXV786423:RXY786423 RNZ786423:ROC786423 RED786423:REG786423 QUH786423:QUK786423 QKL786423:QKO786423 QAP786423:QAS786423 PQT786423:PQW786423 PGX786423:PHA786423 OXB786423:OXE786423 ONF786423:ONI786423 ODJ786423:ODM786423 NTN786423:NTQ786423 NJR786423:NJU786423 MZV786423:MZY786423 MPZ786423:MQC786423 MGD786423:MGG786423 LWH786423:LWK786423 LML786423:LMO786423 LCP786423:LCS786423 KST786423:KSW786423 KIX786423:KJA786423 JZB786423:JZE786423 JPF786423:JPI786423 JFJ786423:JFM786423 IVN786423:IVQ786423 ILR786423:ILU786423 IBV786423:IBY786423 HRZ786423:HSC786423 HID786423:HIG786423 GYH786423:GYK786423 GOL786423:GOO786423 GEP786423:GES786423 FUT786423:FUW786423 FKX786423:FLA786423 FBB786423:FBE786423 ERF786423:ERI786423 EHJ786423:EHM786423 DXN786423:DXQ786423 DNR786423:DNU786423 DDV786423:DDY786423 CTZ786423:CUC786423 CKD786423:CKG786423 CAH786423:CAK786423 BQL786423:BQO786423 BGP786423:BGS786423 AWT786423:AWW786423 AMX786423:ANA786423 ADB786423:ADE786423 TF786423:TI786423 JJ786423:JM786423 N786423:Q786423 WVV720887:WVY720887 WLZ720887:WMC720887 WCD720887:WCG720887 VSH720887:VSK720887 VIL720887:VIO720887 UYP720887:UYS720887 UOT720887:UOW720887 UEX720887:UFA720887 TVB720887:TVE720887 TLF720887:TLI720887 TBJ720887:TBM720887 SRN720887:SRQ720887 SHR720887:SHU720887 RXV720887:RXY720887 RNZ720887:ROC720887 RED720887:REG720887 QUH720887:QUK720887 QKL720887:QKO720887 QAP720887:QAS720887 PQT720887:PQW720887 PGX720887:PHA720887 OXB720887:OXE720887 ONF720887:ONI720887 ODJ720887:ODM720887 NTN720887:NTQ720887 NJR720887:NJU720887 MZV720887:MZY720887 MPZ720887:MQC720887 MGD720887:MGG720887 LWH720887:LWK720887 LML720887:LMO720887 LCP720887:LCS720887 KST720887:KSW720887 KIX720887:KJA720887 JZB720887:JZE720887 JPF720887:JPI720887 JFJ720887:JFM720887 IVN720887:IVQ720887 ILR720887:ILU720887 IBV720887:IBY720887 HRZ720887:HSC720887 HID720887:HIG720887 GYH720887:GYK720887 GOL720887:GOO720887 GEP720887:GES720887 FUT720887:FUW720887 FKX720887:FLA720887 FBB720887:FBE720887 ERF720887:ERI720887 EHJ720887:EHM720887 DXN720887:DXQ720887 DNR720887:DNU720887 DDV720887:DDY720887 CTZ720887:CUC720887 CKD720887:CKG720887 CAH720887:CAK720887 BQL720887:BQO720887 BGP720887:BGS720887 AWT720887:AWW720887 AMX720887:ANA720887 ADB720887:ADE720887 TF720887:TI720887 JJ720887:JM720887 N720887:Q720887 WVV655351:WVY655351 WLZ655351:WMC655351 WCD655351:WCG655351 VSH655351:VSK655351 VIL655351:VIO655351 UYP655351:UYS655351 UOT655351:UOW655351 UEX655351:UFA655351 TVB655351:TVE655351 TLF655351:TLI655351 TBJ655351:TBM655351 SRN655351:SRQ655351 SHR655351:SHU655351 RXV655351:RXY655351 RNZ655351:ROC655351 RED655351:REG655351 QUH655351:QUK655351 QKL655351:QKO655351 QAP655351:QAS655351 PQT655351:PQW655351 PGX655351:PHA655351 OXB655351:OXE655351 ONF655351:ONI655351 ODJ655351:ODM655351 NTN655351:NTQ655351 NJR655351:NJU655351 MZV655351:MZY655351 MPZ655351:MQC655351 MGD655351:MGG655351 LWH655351:LWK655351 LML655351:LMO655351 LCP655351:LCS655351 KST655351:KSW655351 KIX655351:KJA655351 JZB655351:JZE655351 JPF655351:JPI655351 JFJ655351:JFM655351 IVN655351:IVQ655351 ILR655351:ILU655351 IBV655351:IBY655351 HRZ655351:HSC655351 HID655351:HIG655351 GYH655351:GYK655351 GOL655351:GOO655351 GEP655351:GES655351 FUT655351:FUW655351 FKX655351:FLA655351 FBB655351:FBE655351 ERF655351:ERI655351 EHJ655351:EHM655351 DXN655351:DXQ655351 DNR655351:DNU655351 DDV655351:DDY655351 CTZ655351:CUC655351 CKD655351:CKG655351 CAH655351:CAK655351 BQL655351:BQO655351 BGP655351:BGS655351 AWT655351:AWW655351 AMX655351:ANA655351 ADB655351:ADE655351 TF655351:TI655351 JJ655351:JM655351 N655351:Q655351 WVV589815:WVY589815 WLZ589815:WMC589815 WCD589815:WCG589815 VSH589815:VSK589815 VIL589815:VIO589815 UYP589815:UYS589815 UOT589815:UOW589815 UEX589815:UFA589815 TVB589815:TVE589815 TLF589815:TLI589815 TBJ589815:TBM589815 SRN589815:SRQ589815 SHR589815:SHU589815 RXV589815:RXY589815 RNZ589815:ROC589815 RED589815:REG589815 QUH589815:QUK589815 QKL589815:QKO589815 QAP589815:QAS589815 PQT589815:PQW589815 PGX589815:PHA589815 OXB589815:OXE589815 ONF589815:ONI589815 ODJ589815:ODM589815 NTN589815:NTQ589815 NJR589815:NJU589815 MZV589815:MZY589815 MPZ589815:MQC589815 MGD589815:MGG589815 LWH589815:LWK589815 LML589815:LMO589815 LCP589815:LCS589815 KST589815:KSW589815 KIX589815:KJA589815 JZB589815:JZE589815 JPF589815:JPI589815 JFJ589815:JFM589815 IVN589815:IVQ589815 ILR589815:ILU589815 IBV589815:IBY589815 HRZ589815:HSC589815 HID589815:HIG589815 GYH589815:GYK589815 GOL589815:GOO589815 GEP589815:GES589815 FUT589815:FUW589815 FKX589815:FLA589815 FBB589815:FBE589815 ERF589815:ERI589815 EHJ589815:EHM589815 DXN589815:DXQ589815 DNR589815:DNU589815 DDV589815:DDY589815 CTZ589815:CUC589815 CKD589815:CKG589815 CAH589815:CAK589815 BQL589815:BQO589815 BGP589815:BGS589815 AWT589815:AWW589815 AMX589815:ANA589815 ADB589815:ADE589815 TF589815:TI589815 JJ589815:JM589815 N589815:Q589815 WVV524279:WVY524279 WLZ524279:WMC524279 WCD524279:WCG524279 VSH524279:VSK524279 VIL524279:VIO524279 UYP524279:UYS524279 UOT524279:UOW524279 UEX524279:UFA524279 TVB524279:TVE524279 TLF524279:TLI524279 TBJ524279:TBM524279 SRN524279:SRQ524279 SHR524279:SHU524279 RXV524279:RXY524279 RNZ524279:ROC524279 RED524279:REG524279 QUH524279:QUK524279 QKL524279:QKO524279 QAP524279:QAS524279 PQT524279:PQW524279 PGX524279:PHA524279 OXB524279:OXE524279 ONF524279:ONI524279 ODJ524279:ODM524279 NTN524279:NTQ524279 NJR524279:NJU524279 MZV524279:MZY524279 MPZ524279:MQC524279 MGD524279:MGG524279 LWH524279:LWK524279 LML524279:LMO524279 LCP524279:LCS524279 KST524279:KSW524279 KIX524279:KJA524279 JZB524279:JZE524279 JPF524279:JPI524279 JFJ524279:JFM524279 IVN524279:IVQ524279 ILR524279:ILU524279 IBV524279:IBY524279 HRZ524279:HSC524279 HID524279:HIG524279 GYH524279:GYK524279 GOL524279:GOO524279 GEP524279:GES524279 FUT524279:FUW524279 FKX524279:FLA524279 FBB524279:FBE524279 ERF524279:ERI524279 EHJ524279:EHM524279 DXN524279:DXQ524279 DNR524279:DNU524279 DDV524279:DDY524279 CTZ524279:CUC524279 CKD524279:CKG524279 CAH524279:CAK524279 BQL524279:BQO524279 BGP524279:BGS524279 AWT524279:AWW524279 AMX524279:ANA524279 ADB524279:ADE524279 TF524279:TI524279 JJ524279:JM524279 N524279:Q524279 WVV458743:WVY458743 WLZ458743:WMC458743 WCD458743:WCG458743 VSH458743:VSK458743 VIL458743:VIO458743 UYP458743:UYS458743 UOT458743:UOW458743 UEX458743:UFA458743 TVB458743:TVE458743 TLF458743:TLI458743 TBJ458743:TBM458743 SRN458743:SRQ458743 SHR458743:SHU458743 RXV458743:RXY458743 RNZ458743:ROC458743 RED458743:REG458743 QUH458743:QUK458743 QKL458743:QKO458743 QAP458743:QAS458743 PQT458743:PQW458743 PGX458743:PHA458743 OXB458743:OXE458743 ONF458743:ONI458743 ODJ458743:ODM458743 NTN458743:NTQ458743 NJR458743:NJU458743 MZV458743:MZY458743 MPZ458743:MQC458743 MGD458743:MGG458743 LWH458743:LWK458743 LML458743:LMO458743 LCP458743:LCS458743 KST458743:KSW458743 KIX458743:KJA458743 JZB458743:JZE458743 JPF458743:JPI458743 JFJ458743:JFM458743 IVN458743:IVQ458743 ILR458743:ILU458743 IBV458743:IBY458743 HRZ458743:HSC458743 HID458743:HIG458743 GYH458743:GYK458743 GOL458743:GOO458743 GEP458743:GES458743 FUT458743:FUW458743 FKX458743:FLA458743 FBB458743:FBE458743 ERF458743:ERI458743 EHJ458743:EHM458743 DXN458743:DXQ458743 DNR458743:DNU458743 DDV458743:DDY458743 CTZ458743:CUC458743 CKD458743:CKG458743 CAH458743:CAK458743 BQL458743:BQO458743 BGP458743:BGS458743 AWT458743:AWW458743 AMX458743:ANA458743 ADB458743:ADE458743 TF458743:TI458743 JJ458743:JM458743 N458743:Q458743 WVV393207:WVY393207 WLZ393207:WMC393207 WCD393207:WCG393207 VSH393207:VSK393207 VIL393207:VIO393207 UYP393207:UYS393207 UOT393207:UOW393207 UEX393207:UFA393207 TVB393207:TVE393207 TLF393207:TLI393207 TBJ393207:TBM393207 SRN393207:SRQ393207 SHR393207:SHU393207 RXV393207:RXY393207 RNZ393207:ROC393207 RED393207:REG393207 QUH393207:QUK393207 QKL393207:QKO393207 QAP393207:QAS393207 PQT393207:PQW393207 PGX393207:PHA393207 OXB393207:OXE393207 ONF393207:ONI393207 ODJ393207:ODM393207 NTN393207:NTQ393207 NJR393207:NJU393207 MZV393207:MZY393207 MPZ393207:MQC393207 MGD393207:MGG393207 LWH393207:LWK393207 LML393207:LMO393207 LCP393207:LCS393207 KST393207:KSW393207 KIX393207:KJA393207 JZB393207:JZE393207 JPF393207:JPI393207 JFJ393207:JFM393207 IVN393207:IVQ393207 ILR393207:ILU393207 IBV393207:IBY393207 HRZ393207:HSC393207 HID393207:HIG393207 GYH393207:GYK393207 GOL393207:GOO393207 GEP393207:GES393207 FUT393207:FUW393207 FKX393207:FLA393207 FBB393207:FBE393207 ERF393207:ERI393207 EHJ393207:EHM393207 DXN393207:DXQ393207 DNR393207:DNU393207 DDV393207:DDY393207 CTZ393207:CUC393207 CKD393207:CKG393207 CAH393207:CAK393207 BQL393207:BQO393207 BGP393207:BGS393207 AWT393207:AWW393207 AMX393207:ANA393207 ADB393207:ADE393207 TF393207:TI393207 JJ393207:JM393207 N393207:Q393207 WVV327671:WVY327671 WLZ327671:WMC327671 WCD327671:WCG327671 VSH327671:VSK327671 VIL327671:VIO327671 UYP327671:UYS327671 UOT327671:UOW327671 UEX327671:UFA327671 TVB327671:TVE327671 TLF327671:TLI327671 TBJ327671:TBM327671 SRN327671:SRQ327671 SHR327671:SHU327671 RXV327671:RXY327671 RNZ327671:ROC327671 RED327671:REG327671 QUH327671:QUK327671 QKL327671:QKO327671 QAP327671:QAS327671 PQT327671:PQW327671 PGX327671:PHA327671 OXB327671:OXE327671 ONF327671:ONI327671 ODJ327671:ODM327671 NTN327671:NTQ327671 NJR327671:NJU327671 MZV327671:MZY327671 MPZ327671:MQC327671 MGD327671:MGG327671 LWH327671:LWK327671 LML327671:LMO327671 LCP327671:LCS327671 KST327671:KSW327671 KIX327671:KJA327671 JZB327671:JZE327671 JPF327671:JPI327671 JFJ327671:JFM327671 IVN327671:IVQ327671 ILR327671:ILU327671 IBV327671:IBY327671 HRZ327671:HSC327671 HID327671:HIG327671 GYH327671:GYK327671 GOL327671:GOO327671 GEP327671:GES327671 FUT327671:FUW327671 FKX327671:FLA327671 FBB327671:FBE327671 ERF327671:ERI327671 EHJ327671:EHM327671 DXN327671:DXQ327671 DNR327671:DNU327671 DDV327671:DDY327671 CTZ327671:CUC327671 CKD327671:CKG327671 CAH327671:CAK327671 BQL327671:BQO327671 BGP327671:BGS327671 AWT327671:AWW327671 AMX327671:ANA327671 ADB327671:ADE327671 TF327671:TI327671 JJ327671:JM327671 N327671:Q327671 WVV262135:WVY262135 WLZ262135:WMC262135 WCD262135:WCG262135 VSH262135:VSK262135 VIL262135:VIO262135 UYP262135:UYS262135 UOT262135:UOW262135 UEX262135:UFA262135 TVB262135:TVE262135 TLF262135:TLI262135 TBJ262135:TBM262135 SRN262135:SRQ262135 SHR262135:SHU262135 RXV262135:RXY262135 RNZ262135:ROC262135 RED262135:REG262135 QUH262135:QUK262135 QKL262135:QKO262135 QAP262135:QAS262135 PQT262135:PQW262135 PGX262135:PHA262135 OXB262135:OXE262135 ONF262135:ONI262135 ODJ262135:ODM262135 NTN262135:NTQ262135 NJR262135:NJU262135 MZV262135:MZY262135 MPZ262135:MQC262135 MGD262135:MGG262135 LWH262135:LWK262135 LML262135:LMO262135 LCP262135:LCS262135 KST262135:KSW262135 KIX262135:KJA262135 JZB262135:JZE262135 JPF262135:JPI262135 JFJ262135:JFM262135 IVN262135:IVQ262135 ILR262135:ILU262135 IBV262135:IBY262135 HRZ262135:HSC262135 HID262135:HIG262135 GYH262135:GYK262135 GOL262135:GOO262135 GEP262135:GES262135 FUT262135:FUW262135 FKX262135:FLA262135 FBB262135:FBE262135 ERF262135:ERI262135 EHJ262135:EHM262135 DXN262135:DXQ262135 DNR262135:DNU262135 DDV262135:DDY262135 CTZ262135:CUC262135 CKD262135:CKG262135 CAH262135:CAK262135 BQL262135:BQO262135 BGP262135:BGS262135 AWT262135:AWW262135 AMX262135:ANA262135 ADB262135:ADE262135 TF262135:TI262135 JJ262135:JM262135 N262135:Q262135 WVV196599:WVY196599 WLZ196599:WMC196599 WCD196599:WCG196599 VSH196599:VSK196599 VIL196599:VIO196599 UYP196599:UYS196599 UOT196599:UOW196599 UEX196599:UFA196599 TVB196599:TVE196599 TLF196599:TLI196599 TBJ196599:TBM196599 SRN196599:SRQ196599 SHR196599:SHU196599 RXV196599:RXY196599 RNZ196599:ROC196599 RED196599:REG196599 QUH196599:QUK196599 QKL196599:QKO196599 QAP196599:QAS196599 PQT196599:PQW196599 PGX196599:PHA196599 OXB196599:OXE196599 ONF196599:ONI196599 ODJ196599:ODM196599 NTN196599:NTQ196599 NJR196599:NJU196599 MZV196599:MZY196599 MPZ196599:MQC196599 MGD196599:MGG196599 LWH196599:LWK196599 LML196599:LMO196599 LCP196599:LCS196599 KST196599:KSW196599 KIX196599:KJA196599 JZB196599:JZE196599 JPF196599:JPI196599 JFJ196599:JFM196599 IVN196599:IVQ196599 ILR196599:ILU196599 IBV196599:IBY196599 HRZ196599:HSC196599 HID196599:HIG196599 GYH196599:GYK196599 GOL196599:GOO196599 GEP196599:GES196599 FUT196599:FUW196599 FKX196599:FLA196599 FBB196599:FBE196599 ERF196599:ERI196599 EHJ196599:EHM196599 DXN196599:DXQ196599 DNR196599:DNU196599 DDV196599:DDY196599 CTZ196599:CUC196599 CKD196599:CKG196599 CAH196599:CAK196599 BQL196599:BQO196599 BGP196599:BGS196599 AWT196599:AWW196599 AMX196599:ANA196599 ADB196599:ADE196599 TF196599:TI196599 JJ196599:JM196599 N196599:Q196599 WVV131063:WVY131063 WLZ131063:WMC131063 WCD131063:WCG131063 VSH131063:VSK131063 VIL131063:VIO131063 UYP131063:UYS131063 UOT131063:UOW131063 UEX131063:UFA131063 TVB131063:TVE131063 TLF131063:TLI131063 TBJ131063:TBM131063 SRN131063:SRQ131063 SHR131063:SHU131063 RXV131063:RXY131063 RNZ131063:ROC131063 RED131063:REG131063 QUH131063:QUK131063 QKL131063:QKO131063 QAP131063:QAS131063 PQT131063:PQW131063 PGX131063:PHA131063 OXB131063:OXE131063 ONF131063:ONI131063 ODJ131063:ODM131063 NTN131063:NTQ131063 NJR131063:NJU131063 MZV131063:MZY131063 MPZ131063:MQC131063 MGD131063:MGG131063 LWH131063:LWK131063 LML131063:LMO131063 LCP131063:LCS131063 KST131063:KSW131063 KIX131063:KJA131063 JZB131063:JZE131063 JPF131063:JPI131063 JFJ131063:JFM131063 IVN131063:IVQ131063 ILR131063:ILU131063 IBV131063:IBY131063 HRZ131063:HSC131063 HID131063:HIG131063 GYH131063:GYK131063 GOL131063:GOO131063 GEP131063:GES131063 FUT131063:FUW131063 FKX131063:FLA131063 FBB131063:FBE131063 ERF131063:ERI131063 EHJ131063:EHM131063 DXN131063:DXQ131063 DNR131063:DNU131063 DDV131063:DDY131063 CTZ131063:CUC131063 CKD131063:CKG131063 CAH131063:CAK131063 BQL131063:BQO131063 BGP131063:BGS131063 AWT131063:AWW131063 AMX131063:ANA131063 ADB131063:ADE131063 TF131063:TI131063 JJ131063:JM131063 N131063:Q131063 WVV65527:WVY65527 WLZ65527:WMC65527 WCD65527:WCG65527 VSH65527:VSK65527 VIL65527:VIO65527 UYP65527:UYS65527 UOT65527:UOW65527 UEX65527:UFA65527 TVB65527:TVE65527 TLF65527:TLI65527 TBJ65527:TBM65527 SRN65527:SRQ65527 SHR65527:SHU65527 RXV65527:RXY65527 RNZ65527:ROC65527 RED65527:REG65527 QUH65527:QUK65527 QKL65527:QKO65527 QAP65527:QAS65527 PQT65527:PQW65527 PGX65527:PHA65527 OXB65527:OXE65527 ONF65527:ONI65527 ODJ65527:ODM65527 NTN65527:NTQ65527 NJR65527:NJU65527 MZV65527:MZY65527 MPZ65527:MQC65527 MGD65527:MGG65527 LWH65527:LWK65527 LML65527:LMO65527 LCP65527:LCS65527 KST65527:KSW65527 KIX65527:KJA65527 JZB65527:JZE65527 JPF65527:JPI65527 JFJ65527:JFM65527 IVN65527:IVQ65527 ILR65527:ILU65527 IBV65527:IBY65527 HRZ65527:HSC65527 HID65527:HIG65527 GYH65527:GYK65527 GOL65527:GOO65527 GEP65527:GES65527 FUT65527:FUW65527 FKX65527:FLA65527 FBB65527:FBE65527 ERF65527:ERI65527 EHJ65527:EHM65527 DXN65527:DXQ65527 DNR65527:DNU65527 DDV65527:DDY65527 CTZ65527:CUC65527 CKD65527:CKG65527 CAH65527:CAK65527 BQL65527:BQO65527 BGP65527:BGS65527 AWT65527:AWW65527 AMX65527:ANA65527 ADB65527:ADE65527 TF65527:TI65527 JJ65527:JM65527 N65527:Q65527 WVV29:WVY29 WLZ29:WMC29 WCD29:WCG29 VSH29:VSK29 VIL29:VIO29 UYP29:UYS29 UOT29:UOW29 UEX29:UFA29 TVB29:TVE29 TLF29:TLI29 TBJ29:TBM29 SRN29:SRQ29 SHR29:SHU29 RXV29:RXY29 RNZ29:ROC29 RED29:REG29 QUH29:QUK29 QKL29:QKO29 QAP29:QAS29 PQT29:PQW29 PGX29:PHA29 OXB29:OXE29 ONF29:ONI29 ODJ29:ODM29 NTN29:NTQ29 NJR29:NJU29 MZV29:MZY29 MPZ29:MQC29 MGD29:MGG29 LWH29:LWK29 LML29:LMO29 LCP29:LCS29 KST29:KSW29 KIX29:KJA29 JZB29:JZE29 JPF29:JPI29 JFJ29:JFM29 IVN29:IVQ29 ILR29:ILU29 IBV29:IBY29 HRZ29:HSC29 HID29:HIG29 GYH29:GYK29 GOL29:GOO29 GEP29:GES29 FUT29:FUW29 FKX29:FLA29 FBB29:FBE29 ERF29:ERI29 EHJ29:EHM29 DXN29:DXQ29 DNR29:DNU29 DDV29:DDY29 CTZ29:CUC29 CKD29:CKG29 CAH29:CAK29 BQL29:BQO29 BGP29:BGS29 AWT29:AWW29 AMX29:ANA29 ADB29:ADE29 TF29:TI29 JJ29:JM29 ADB65491:ADE65491 WVV983074:WVY983074 WLZ983074:WMC983074 WCD983074:WCG983074 VSH983074:VSK983074 VIL983074:VIO983074 UYP983074:UYS983074 UOT983074:UOW983074 UEX983074:UFA983074 TVB983074:TVE983074 TLF983074:TLI983074 TBJ983074:TBM983074 SRN983074:SRQ983074 SHR983074:SHU983074 RXV983074:RXY983074 RNZ983074:ROC983074 RED983074:REG983074 QUH983074:QUK983074 QKL983074:QKO983074 QAP983074:QAS983074 PQT983074:PQW983074 PGX983074:PHA983074 OXB983074:OXE983074 ONF983074:ONI983074 ODJ983074:ODM983074 NTN983074:NTQ983074 NJR983074:NJU983074 MZV983074:MZY983074 MPZ983074:MQC983074 MGD983074:MGG983074 LWH983074:LWK983074 LML983074:LMO983074 LCP983074:LCS983074 KST983074:KSW983074 KIX983074:KJA983074 JZB983074:JZE983074 JPF983074:JPI983074 JFJ983074:JFM983074 IVN983074:IVQ983074 ILR983074:ILU983074 IBV983074:IBY983074 HRZ983074:HSC983074 HID983074:HIG983074 GYH983074:GYK983074 GOL983074:GOO983074 GEP983074:GES983074 FUT983074:FUW983074 FKX983074:FLA983074 FBB983074:FBE983074 ERF983074:ERI983074 EHJ983074:EHM983074 DXN983074:DXQ983074 DNR983074:DNU983074 DDV983074:DDY983074 CTZ983074:CUC983074 CKD983074:CKG983074 CAH983074:CAK983074 BQL983074:BQO983074 BGP983074:BGS983074 AWT983074:AWW983074 AMX983074:ANA983074 ADB983074:ADE983074 TF983074:TI983074 JJ983074:JM983074 N983074:Q983074 WVV917538:WVY917538 WLZ917538:WMC917538 WCD917538:WCG917538 VSH917538:VSK917538 VIL917538:VIO917538 UYP917538:UYS917538 UOT917538:UOW917538 UEX917538:UFA917538 TVB917538:TVE917538 TLF917538:TLI917538 TBJ917538:TBM917538 SRN917538:SRQ917538 SHR917538:SHU917538 RXV917538:RXY917538 RNZ917538:ROC917538 RED917538:REG917538 QUH917538:QUK917538 QKL917538:QKO917538 QAP917538:QAS917538 PQT917538:PQW917538 PGX917538:PHA917538 OXB917538:OXE917538 ONF917538:ONI917538 ODJ917538:ODM917538 NTN917538:NTQ917538 NJR917538:NJU917538 MZV917538:MZY917538 MPZ917538:MQC917538 MGD917538:MGG917538 LWH917538:LWK917538 LML917538:LMO917538 LCP917538:LCS917538 KST917538:KSW917538 KIX917538:KJA917538 JZB917538:JZE917538 JPF917538:JPI917538 JFJ917538:JFM917538 IVN917538:IVQ917538 ILR917538:ILU917538 IBV917538:IBY917538 HRZ917538:HSC917538 HID917538:HIG917538 GYH917538:GYK917538 GOL917538:GOO917538 GEP917538:GES917538 FUT917538:FUW917538 FKX917538:FLA917538 FBB917538:FBE917538 ERF917538:ERI917538 EHJ917538:EHM917538 DXN917538:DXQ917538 DNR917538:DNU917538 DDV917538:DDY917538 CTZ917538:CUC917538 CKD917538:CKG917538 CAH917538:CAK917538 BQL917538:BQO917538 BGP917538:BGS917538 AWT917538:AWW917538 AMX917538:ANA917538 ADB917538:ADE917538 TF917538:TI917538 JJ917538:JM917538 N917538:Q917538 WVV852002:WVY852002 WLZ852002:WMC852002 WCD852002:WCG852002 VSH852002:VSK852002 VIL852002:VIO852002 UYP852002:UYS852002 UOT852002:UOW852002 UEX852002:UFA852002 TVB852002:TVE852002 TLF852002:TLI852002 TBJ852002:TBM852002 SRN852002:SRQ852002 SHR852002:SHU852002 RXV852002:RXY852002 RNZ852002:ROC852002 RED852002:REG852002 QUH852002:QUK852002 QKL852002:QKO852002 QAP852002:QAS852002 PQT852002:PQW852002 PGX852002:PHA852002 OXB852002:OXE852002 ONF852002:ONI852002 ODJ852002:ODM852002 NTN852002:NTQ852002 NJR852002:NJU852002 MZV852002:MZY852002 MPZ852002:MQC852002 MGD852002:MGG852002 LWH852002:LWK852002 LML852002:LMO852002 LCP852002:LCS852002 KST852002:KSW852002 KIX852002:KJA852002 JZB852002:JZE852002 JPF852002:JPI852002 JFJ852002:JFM852002 IVN852002:IVQ852002 ILR852002:ILU852002 IBV852002:IBY852002 HRZ852002:HSC852002 HID852002:HIG852002 GYH852002:GYK852002 GOL852002:GOO852002 GEP852002:GES852002 FUT852002:FUW852002 FKX852002:FLA852002 FBB852002:FBE852002 ERF852002:ERI852002 EHJ852002:EHM852002 DXN852002:DXQ852002 DNR852002:DNU852002 DDV852002:DDY852002 CTZ852002:CUC852002 CKD852002:CKG852002 CAH852002:CAK852002 BQL852002:BQO852002 BGP852002:BGS852002 AWT852002:AWW852002 AMX852002:ANA852002 ADB852002:ADE852002 TF852002:TI852002 JJ852002:JM852002 N852002:Q852002 WVV786466:WVY786466 WLZ786466:WMC786466 WCD786466:WCG786466 VSH786466:VSK786466 VIL786466:VIO786466 UYP786466:UYS786466 UOT786466:UOW786466 UEX786466:UFA786466 TVB786466:TVE786466 TLF786466:TLI786466 TBJ786466:TBM786466 SRN786466:SRQ786466 SHR786466:SHU786466 RXV786466:RXY786466 RNZ786466:ROC786466 RED786466:REG786466 QUH786466:QUK786466 QKL786466:QKO786466 QAP786466:QAS786466 PQT786466:PQW786466 PGX786466:PHA786466 OXB786466:OXE786466 ONF786466:ONI786466 ODJ786466:ODM786466 NTN786466:NTQ786466 NJR786466:NJU786466 MZV786466:MZY786466 MPZ786466:MQC786466 MGD786466:MGG786466 LWH786466:LWK786466 LML786466:LMO786466 LCP786466:LCS786466 KST786466:KSW786466 KIX786466:KJA786466 JZB786466:JZE786466 JPF786466:JPI786466 JFJ786466:JFM786466 IVN786466:IVQ786466 ILR786466:ILU786466 IBV786466:IBY786466 HRZ786466:HSC786466 HID786466:HIG786466 GYH786466:GYK786466 GOL786466:GOO786466 GEP786466:GES786466 FUT786466:FUW786466 FKX786466:FLA786466 FBB786466:FBE786466 ERF786466:ERI786466 EHJ786466:EHM786466 DXN786466:DXQ786466 DNR786466:DNU786466 DDV786466:DDY786466 CTZ786466:CUC786466 CKD786466:CKG786466 CAH786466:CAK786466 BQL786466:BQO786466 BGP786466:BGS786466 AWT786466:AWW786466 AMX786466:ANA786466 ADB786466:ADE786466 TF786466:TI786466 JJ786466:JM786466 N786466:Q786466 WVV720930:WVY720930 WLZ720930:WMC720930 WCD720930:WCG720930 VSH720930:VSK720930 VIL720930:VIO720930 UYP720930:UYS720930 UOT720930:UOW720930 UEX720930:UFA720930 TVB720930:TVE720930 TLF720930:TLI720930 TBJ720930:TBM720930 SRN720930:SRQ720930 SHR720930:SHU720930 RXV720930:RXY720930 RNZ720930:ROC720930 RED720930:REG720930 QUH720930:QUK720930 QKL720930:QKO720930 QAP720930:QAS720930 PQT720930:PQW720930 PGX720930:PHA720930 OXB720930:OXE720930 ONF720930:ONI720930 ODJ720930:ODM720930 NTN720930:NTQ720930 NJR720930:NJU720930 MZV720930:MZY720930 MPZ720930:MQC720930 MGD720930:MGG720930 LWH720930:LWK720930 LML720930:LMO720930 LCP720930:LCS720930 KST720930:KSW720930 KIX720930:KJA720930 JZB720930:JZE720930 JPF720930:JPI720930 JFJ720930:JFM720930 IVN720930:IVQ720930 ILR720930:ILU720930 IBV720930:IBY720930 HRZ720930:HSC720930 HID720930:HIG720930 GYH720930:GYK720930 GOL720930:GOO720930 GEP720930:GES720930 FUT720930:FUW720930 FKX720930:FLA720930 FBB720930:FBE720930 ERF720930:ERI720930 EHJ720930:EHM720930 DXN720930:DXQ720930 DNR720930:DNU720930 DDV720930:DDY720930 CTZ720930:CUC720930 CKD720930:CKG720930 CAH720930:CAK720930 BQL720930:BQO720930 BGP720930:BGS720930 AWT720930:AWW720930 AMX720930:ANA720930 ADB720930:ADE720930 TF720930:TI720930 JJ720930:JM720930 N720930:Q720930 WVV655394:WVY655394 WLZ655394:WMC655394 WCD655394:WCG655394 VSH655394:VSK655394 VIL655394:VIO655394 UYP655394:UYS655394 UOT655394:UOW655394 UEX655394:UFA655394 TVB655394:TVE655394 TLF655394:TLI655394 TBJ655394:TBM655394 SRN655394:SRQ655394 SHR655394:SHU655394 RXV655394:RXY655394 RNZ655394:ROC655394 RED655394:REG655394 QUH655394:QUK655394 QKL655394:QKO655394 QAP655394:QAS655394 PQT655394:PQW655394 PGX655394:PHA655394 OXB655394:OXE655394 ONF655394:ONI655394 ODJ655394:ODM655394 NTN655394:NTQ655394 NJR655394:NJU655394 MZV655394:MZY655394 MPZ655394:MQC655394 MGD655394:MGG655394 LWH655394:LWK655394 LML655394:LMO655394 LCP655394:LCS655394 KST655394:KSW655394 KIX655394:KJA655394 JZB655394:JZE655394 JPF655394:JPI655394 JFJ655394:JFM655394 IVN655394:IVQ655394 ILR655394:ILU655394 IBV655394:IBY655394 HRZ655394:HSC655394 HID655394:HIG655394 GYH655394:GYK655394 GOL655394:GOO655394 GEP655394:GES655394 FUT655394:FUW655394 FKX655394:FLA655394 FBB655394:FBE655394 ERF655394:ERI655394 EHJ655394:EHM655394 DXN655394:DXQ655394 DNR655394:DNU655394 DDV655394:DDY655394 CTZ655394:CUC655394 CKD655394:CKG655394 CAH655394:CAK655394 BQL655394:BQO655394 BGP655394:BGS655394 AWT655394:AWW655394 AMX655394:ANA655394 ADB655394:ADE655394 TF655394:TI655394 JJ655394:JM655394 N655394:Q655394 WVV589858:WVY589858 WLZ589858:WMC589858 WCD589858:WCG589858 VSH589858:VSK589858 VIL589858:VIO589858 UYP589858:UYS589858 UOT589858:UOW589858 UEX589858:UFA589858 TVB589858:TVE589858 TLF589858:TLI589858 TBJ589858:TBM589858 SRN589858:SRQ589858 SHR589858:SHU589858 RXV589858:RXY589858 RNZ589858:ROC589858 RED589858:REG589858 QUH589858:QUK589858 QKL589858:QKO589858 QAP589858:QAS589858 PQT589858:PQW589858 PGX589858:PHA589858 OXB589858:OXE589858 ONF589858:ONI589858 ODJ589858:ODM589858 NTN589858:NTQ589858 NJR589858:NJU589858 MZV589858:MZY589858 MPZ589858:MQC589858 MGD589858:MGG589858 LWH589858:LWK589858 LML589858:LMO589858 LCP589858:LCS589858 KST589858:KSW589858 KIX589858:KJA589858 JZB589858:JZE589858 JPF589858:JPI589858 JFJ589858:JFM589858 IVN589858:IVQ589858 ILR589858:ILU589858 IBV589858:IBY589858 HRZ589858:HSC589858 HID589858:HIG589858 GYH589858:GYK589858 GOL589858:GOO589858 GEP589858:GES589858 FUT589858:FUW589858 FKX589858:FLA589858 FBB589858:FBE589858 ERF589858:ERI589858 EHJ589858:EHM589858 DXN589858:DXQ589858 DNR589858:DNU589858 DDV589858:DDY589858 CTZ589858:CUC589858 CKD589858:CKG589858 CAH589858:CAK589858 BQL589858:BQO589858 BGP589858:BGS589858 AWT589858:AWW589858 AMX589858:ANA589858 ADB589858:ADE589858 TF589858:TI589858 JJ589858:JM589858 N589858:Q589858 WVV524322:WVY524322 WLZ524322:WMC524322 WCD524322:WCG524322 VSH524322:VSK524322 VIL524322:VIO524322 UYP524322:UYS524322 UOT524322:UOW524322 UEX524322:UFA524322 TVB524322:TVE524322 TLF524322:TLI524322 TBJ524322:TBM524322 SRN524322:SRQ524322 SHR524322:SHU524322 RXV524322:RXY524322 RNZ524322:ROC524322 RED524322:REG524322 QUH524322:QUK524322 QKL524322:QKO524322 QAP524322:QAS524322 PQT524322:PQW524322 PGX524322:PHA524322 OXB524322:OXE524322 ONF524322:ONI524322 ODJ524322:ODM524322 NTN524322:NTQ524322 NJR524322:NJU524322 MZV524322:MZY524322 MPZ524322:MQC524322 MGD524322:MGG524322 LWH524322:LWK524322 LML524322:LMO524322 LCP524322:LCS524322 KST524322:KSW524322 KIX524322:KJA524322 JZB524322:JZE524322 JPF524322:JPI524322 JFJ524322:JFM524322 IVN524322:IVQ524322 ILR524322:ILU524322 IBV524322:IBY524322 HRZ524322:HSC524322 HID524322:HIG524322 GYH524322:GYK524322 GOL524322:GOO524322 GEP524322:GES524322 FUT524322:FUW524322 FKX524322:FLA524322 FBB524322:FBE524322 ERF524322:ERI524322 EHJ524322:EHM524322 DXN524322:DXQ524322 DNR524322:DNU524322 DDV524322:DDY524322 CTZ524322:CUC524322 CKD524322:CKG524322 CAH524322:CAK524322 BQL524322:BQO524322 BGP524322:BGS524322 AWT524322:AWW524322 AMX524322:ANA524322 ADB524322:ADE524322 TF524322:TI524322 JJ524322:JM524322 N524322:Q524322 WVV458786:WVY458786 WLZ458786:WMC458786 WCD458786:WCG458786 VSH458786:VSK458786 VIL458786:VIO458786 UYP458786:UYS458786 UOT458786:UOW458786 UEX458786:UFA458786 TVB458786:TVE458786 TLF458786:TLI458786 TBJ458786:TBM458786 SRN458786:SRQ458786 SHR458786:SHU458786 RXV458786:RXY458786 RNZ458786:ROC458786 RED458786:REG458786 QUH458786:QUK458786 QKL458786:QKO458786 QAP458786:QAS458786 PQT458786:PQW458786 PGX458786:PHA458786 OXB458786:OXE458786 ONF458786:ONI458786 ODJ458786:ODM458786 NTN458786:NTQ458786 NJR458786:NJU458786 MZV458786:MZY458786 MPZ458786:MQC458786 MGD458786:MGG458786 LWH458786:LWK458786 LML458786:LMO458786 LCP458786:LCS458786 KST458786:KSW458786 KIX458786:KJA458786 JZB458786:JZE458786 JPF458786:JPI458786 JFJ458786:JFM458786 IVN458786:IVQ458786 ILR458786:ILU458786 IBV458786:IBY458786 HRZ458786:HSC458786 HID458786:HIG458786 GYH458786:GYK458786 GOL458786:GOO458786 GEP458786:GES458786 FUT458786:FUW458786 FKX458786:FLA458786 FBB458786:FBE458786 ERF458786:ERI458786 EHJ458786:EHM458786 DXN458786:DXQ458786 DNR458786:DNU458786 DDV458786:DDY458786 CTZ458786:CUC458786 CKD458786:CKG458786 CAH458786:CAK458786 BQL458786:BQO458786 BGP458786:BGS458786 AWT458786:AWW458786 AMX458786:ANA458786 ADB458786:ADE458786 TF458786:TI458786 JJ458786:JM458786 N458786:Q458786 WVV393250:WVY393250 WLZ393250:WMC393250 WCD393250:WCG393250 VSH393250:VSK393250 VIL393250:VIO393250 UYP393250:UYS393250 UOT393250:UOW393250 UEX393250:UFA393250 TVB393250:TVE393250 TLF393250:TLI393250 TBJ393250:TBM393250 SRN393250:SRQ393250 SHR393250:SHU393250 RXV393250:RXY393250 RNZ393250:ROC393250 RED393250:REG393250 QUH393250:QUK393250 QKL393250:QKO393250 QAP393250:QAS393250 PQT393250:PQW393250 PGX393250:PHA393250 OXB393250:OXE393250 ONF393250:ONI393250 ODJ393250:ODM393250 NTN393250:NTQ393250 NJR393250:NJU393250 MZV393250:MZY393250 MPZ393250:MQC393250 MGD393250:MGG393250 LWH393250:LWK393250 LML393250:LMO393250 LCP393250:LCS393250 KST393250:KSW393250 KIX393250:KJA393250 JZB393250:JZE393250 JPF393250:JPI393250 JFJ393250:JFM393250 IVN393250:IVQ393250 ILR393250:ILU393250 IBV393250:IBY393250 HRZ393250:HSC393250 HID393250:HIG393250 GYH393250:GYK393250 GOL393250:GOO393250 GEP393250:GES393250 FUT393250:FUW393250 FKX393250:FLA393250 FBB393250:FBE393250 ERF393250:ERI393250 EHJ393250:EHM393250 DXN393250:DXQ393250 DNR393250:DNU393250 DDV393250:DDY393250 CTZ393250:CUC393250 CKD393250:CKG393250 CAH393250:CAK393250 BQL393250:BQO393250 BGP393250:BGS393250 AWT393250:AWW393250 AMX393250:ANA393250 ADB393250:ADE393250 TF393250:TI393250 JJ393250:JM393250 N393250:Q393250 WVV327714:WVY327714 WLZ327714:WMC327714 WCD327714:WCG327714 VSH327714:VSK327714 VIL327714:VIO327714 UYP327714:UYS327714 UOT327714:UOW327714 UEX327714:UFA327714 TVB327714:TVE327714 TLF327714:TLI327714 TBJ327714:TBM327714 SRN327714:SRQ327714 SHR327714:SHU327714 RXV327714:RXY327714 RNZ327714:ROC327714 RED327714:REG327714 QUH327714:QUK327714 QKL327714:QKO327714 QAP327714:QAS327714 PQT327714:PQW327714 PGX327714:PHA327714 OXB327714:OXE327714 ONF327714:ONI327714 ODJ327714:ODM327714 NTN327714:NTQ327714 NJR327714:NJU327714 MZV327714:MZY327714 MPZ327714:MQC327714 MGD327714:MGG327714 LWH327714:LWK327714 LML327714:LMO327714 LCP327714:LCS327714 KST327714:KSW327714 KIX327714:KJA327714 JZB327714:JZE327714 JPF327714:JPI327714 JFJ327714:JFM327714 IVN327714:IVQ327714 ILR327714:ILU327714 IBV327714:IBY327714 HRZ327714:HSC327714 HID327714:HIG327714 GYH327714:GYK327714 GOL327714:GOO327714 GEP327714:GES327714 FUT327714:FUW327714 FKX327714:FLA327714 FBB327714:FBE327714 ERF327714:ERI327714 EHJ327714:EHM327714 DXN327714:DXQ327714 DNR327714:DNU327714 DDV327714:DDY327714 CTZ327714:CUC327714 CKD327714:CKG327714 CAH327714:CAK327714 BQL327714:BQO327714 BGP327714:BGS327714 AWT327714:AWW327714 AMX327714:ANA327714 ADB327714:ADE327714 TF327714:TI327714 JJ327714:JM327714 N327714:Q327714 WVV262178:WVY262178 WLZ262178:WMC262178 WCD262178:WCG262178 VSH262178:VSK262178 VIL262178:VIO262178 UYP262178:UYS262178 UOT262178:UOW262178 UEX262178:UFA262178 TVB262178:TVE262178 TLF262178:TLI262178 TBJ262178:TBM262178 SRN262178:SRQ262178 SHR262178:SHU262178 RXV262178:RXY262178 RNZ262178:ROC262178 RED262178:REG262178 QUH262178:QUK262178 QKL262178:QKO262178 QAP262178:QAS262178 PQT262178:PQW262178 PGX262178:PHA262178 OXB262178:OXE262178 ONF262178:ONI262178 ODJ262178:ODM262178 NTN262178:NTQ262178 NJR262178:NJU262178 MZV262178:MZY262178 MPZ262178:MQC262178 MGD262178:MGG262178 LWH262178:LWK262178 LML262178:LMO262178 LCP262178:LCS262178 KST262178:KSW262178 KIX262178:KJA262178 JZB262178:JZE262178 JPF262178:JPI262178 JFJ262178:JFM262178 IVN262178:IVQ262178 ILR262178:ILU262178 IBV262178:IBY262178 HRZ262178:HSC262178 HID262178:HIG262178 GYH262178:GYK262178 GOL262178:GOO262178 GEP262178:GES262178 FUT262178:FUW262178 FKX262178:FLA262178 FBB262178:FBE262178 ERF262178:ERI262178 EHJ262178:EHM262178 DXN262178:DXQ262178 DNR262178:DNU262178 DDV262178:DDY262178 CTZ262178:CUC262178 CKD262178:CKG262178 CAH262178:CAK262178 BQL262178:BQO262178 BGP262178:BGS262178 AWT262178:AWW262178 AMX262178:ANA262178 ADB262178:ADE262178 TF262178:TI262178 JJ262178:JM262178 N262178:Q262178 WVV196642:WVY196642 WLZ196642:WMC196642 WCD196642:WCG196642 VSH196642:VSK196642 VIL196642:VIO196642 UYP196642:UYS196642 UOT196642:UOW196642 UEX196642:UFA196642 TVB196642:TVE196642 TLF196642:TLI196642 TBJ196642:TBM196642 SRN196642:SRQ196642 SHR196642:SHU196642 RXV196642:RXY196642 RNZ196642:ROC196642 RED196642:REG196642 QUH196642:QUK196642 QKL196642:QKO196642 QAP196642:QAS196642 PQT196642:PQW196642 PGX196642:PHA196642 OXB196642:OXE196642 ONF196642:ONI196642 ODJ196642:ODM196642 NTN196642:NTQ196642 NJR196642:NJU196642 MZV196642:MZY196642 MPZ196642:MQC196642 MGD196642:MGG196642 LWH196642:LWK196642 LML196642:LMO196642 LCP196642:LCS196642 KST196642:KSW196642 KIX196642:KJA196642 JZB196642:JZE196642 JPF196642:JPI196642 JFJ196642:JFM196642 IVN196642:IVQ196642 ILR196642:ILU196642 IBV196642:IBY196642 HRZ196642:HSC196642 HID196642:HIG196642 GYH196642:GYK196642 GOL196642:GOO196642 GEP196642:GES196642 FUT196642:FUW196642 FKX196642:FLA196642 FBB196642:FBE196642 ERF196642:ERI196642 EHJ196642:EHM196642 DXN196642:DXQ196642 DNR196642:DNU196642 DDV196642:DDY196642 CTZ196642:CUC196642 CKD196642:CKG196642 CAH196642:CAK196642 BQL196642:BQO196642 BGP196642:BGS196642 AWT196642:AWW196642 AMX196642:ANA196642 ADB196642:ADE196642 TF196642:TI196642 JJ196642:JM196642 N196642:Q196642 WVV131106:WVY131106 WLZ131106:WMC131106 WCD131106:WCG131106 VSH131106:VSK131106 VIL131106:VIO131106 UYP131106:UYS131106 UOT131106:UOW131106 UEX131106:UFA131106 TVB131106:TVE131106 TLF131106:TLI131106 TBJ131106:TBM131106 SRN131106:SRQ131106 SHR131106:SHU131106 RXV131106:RXY131106 RNZ131106:ROC131106 RED131106:REG131106 QUH131106:QUK131106 QKL131106:QKO131106 QAP131106:QAS131106 PQT131106:PQW131106 PGX131106:PHA131106 OXB131106:OXE131106 ONF131106:ONI131106 ODJ131106:ODM131106 NTN131106:NTQ131106 NJR131106:NJU131106 MZV131106:MZY131106 MPZ131106:MQC131106 MGD131106:MGG131106 LWH131106:LWK131106 LML131106:LMO131106 LCP131106:LCS131106 KST131106:KSW131106 KIX131106:KJA131106 JZB131106:JZE131106 JPF131106:JPI131106 JFJ131106:JFM131106 IVN131106:IVQ131106 ILR131106:ILU131106 IBV131106:IBY131106 HRZ131106:HSC131106 HID131106:HIG131106 GYH131106:GYK131106 GOL131106:GOO131106 GEP131106:GES131106 FUT131106:FUW131106 FKX131106:FLA131106 FBB131106:FBE131106 ERF131106:ERI131106 EHJ131106:EHM131106 DXN131106:DXQ131106 DNR131106:DNU131106 DDV131106:DDY131106 CTZ131106:CUC131106 CKD131106:CKG131106 CAH131106:CAK131106 BQL131106:BQO131106 BGP131106:BGS131106 AWT131106:AWW131106 AMX131106:ANA131106 ADB131106:ADE131106 TF131106:TI131106 JJ131106:JM131106 N131106:Q131106 WVV65570:WVY65570 WLZ65570:WMC65570 WCD65570:WCG65570 VSH65570:VSK65570 VIL65570:VIO65570 UYP65570:UYS65570 UOT65570:UOW65570 UEX65570:UFA65570 TVB65570:TVE65570 TLF65570:TLI65570 TBJ65570:TBM65570 SRN65570:SRQ65570 SHR65570:SHU65570 RXV65570:RXY65570 RNZ65570:ROC65570 RED65570:REG65570 QUH65570:QUK65570 QKL65570:QKO65570 QAP65570:QAS65570 PQT65570:PQW65570 PGX65570:PHA65570 OXB65570:OXE65570 ONF65570:ONI65570 ODJ65570:ODM65570 NTN65570:NTQ65570 NJR65570:NJU65570 MZV65570:MZY65570 MPZ65570:MQC65570 MGD65570:MGG65570 LWH65570:LWK65570 LML65570:LMO65570 LCP65570:LCS65570 KST65570:KSW65570 KIX65570:KJA65570 JZB65570:JZE65570 JPF65570:JPI65570 JFJ65570:JFM65570 IVN65570:IVQ65570 ILR65570:ILU65570 IBV65570:IBY65570 HRZ65570:HSC65570 HID65570:HIG65570 GYH65570:GYK65570 GOL65570:GOO65570 GEP65570:GES65570 FUT65570:FUW65570 FKX65570:FLA65570 FBB65570:FBE65570 ERF65570:ERI65570 EHJ65570:EHM65570 DXN65570:DXQ65570 DNR65570:DNU65570 DDV65570:DDY65570 CTZ65570:CUC65570 CKD65570:CKG65570 CAH65570:CAK65570 BQL65570:BQO65570 BGP65570:BGS65570 AWT65570:AWW65570 AMX65570:ANA65570 ADB65570:ADE65570 TF65570:TI65570 JJ65570:JM65570 N65570:Q65570 WVV983072:WVY983072 WLZ983072:WMC983072 WCD983072:WCG983072 VSH983072:VSK983072 VIL983072:VIO983072 UYP983072:UYS983072 UOT983072:UOW983072 UEX983072:UFA983072 TVB983072:TVE983072 TLF983072:TLI983072 TBJ983072:TBM983072 SRN983072:SRQ983072 SHR983072:SHU983072 RXV983072:RXY983072 RNZ983072:ROC983072 RED983072:REG983072 QUH983072:QUK983072 QKL983072:QKO983072 QAP983072:QAS983072 PQT983072:PQW983072 PGX983072:PHA983072 OXB983072:OXE983072 ONF983072:ONI983072 ODJ983072:ODM983072 NTN983072:NTQ983072 NJR983072:NJU983072 MZV983072:MZY983072 MPZ983072:MQC983072 MGD983072:MGG983072 LWH983072:LWK983072 LML983072:LMO983072 LCP983072:LCS983072 KST983072:KSW983072 KIX983072:KJA983072 JZB983072:JZE983072 JPF983072:JPI983072 JFJ983072:JFM983072 IVN983072:IVQ983072 ILR983072:ILU983072 IBV983072:IBY983072 HRZ983072:HSC983072 HID983072:HIG983072 GYH983072:GYK983072 GOL983072:GOO983072 GEP983072:GES983072 FUT983072:FUW983072 FKX983072:FLA983072 FBB983072:FBE983072 ERF983072:ERI983072 EHJ983072:EHM983072 DXN983072:DXQ983072 DNR983072:DNU983072 DDV983072:DDY983072 CTZ983072:CUC983072 CKD983072:CKG983072 CAH983072:CAK983072 BQL983072:BQO983072 BGP983072:BGS983072 AWT983072:AWW983072 AMX983072:ANA983072 ADB983072:ADE983072 TF983072:TI983072 JJ983072:JM983072 N983072:Q983072 WVV917536:WVY917536 WLZ917536:WMC917536 WCD917536:WCG917536 VSH917536:VSK917536 VIL917536:VIO917536 UYP917536:UYS917536 UOT917536:UOW917536 UEX917536:UFA917536 TVB917536:TVE917536 TLF917536:TLI917536 TBJ917536:TBM917536 SRN917536:SRQ917536 SHR917536:SHU917536 RXV917536:RXY917536 RNZ917536:ROC917536 RED917536:REG917536 QUH917536:QUK917536 QKL917536:QKO917536 QAP917536:QAS917536 PQT917536:PQW917536 PGX917536:PHA917536 OXB917536:OXE917536 ONF917536:ONI917536 ODJ917536:ODM917536 NTN917536:NTQ917536 NJR917536:NJU917536 MZV917536:MZY917536 MPZ917536:MQC917536 MGD917536:MGG917536 LWH917536:LWK917536 LML917536:LMO917536 LCP917536:LCS917536 KST917536:KSW917536 KIX917536:KJA917536 JZB917536:JZE917536 JPF917536:JPI917536 JFJ917536:JFM917536 IVN917536:IVQ917536 ILR917536:ILU917536 IBV917536:IBY917536 HRZ917536:HSC917536 HID917536:HIG917536 GYH917536:GYK917536 GOL917536:GOO917536 GEP917536:GES917536 FUT917536:FUW917536 FKX917536:FLA917536 FBB917536:FBE917536 ERF917536:ERI917536 EHJ917536:EHM917536 DXN917536:DXQ917536 DNR917536:DNU917536 DDV917536:DDY917536 CTZ917536:CUC917536 CKD917536:CKG917536 CAH917536:CAK917536 BQL917536:BQO917536 BGP917536:BGS917536 AWT917536:AWW917536 AMX917536:ANA917536 ADB917536:ADE917536 TF917536:TI917536 JJ917536:JM917536 N917536:Q917536 WVV852000:WVY852000 WLZ852000:WMC852000 WCD852000:WCG852000 VSH852000:VSK852000 VIL852000:VIO852000 UYP852000:UYS852000 UOT852000:UOW852000 UEX852000:UFA852000 TVB852000:TVE852000 TLF852000:TLI852000 TBJ852000:TBM852000 SRN852000:SRQ852000 SHR852000:SHU852000 RXV852000:RXY852000 RNZ852000:ROC852000 RED852000:REG852000 QUH852000:QUK852000 QKL852000:QKO852000 QAP852000:QAS852000 PQT852000:PQW852000 PGX852000:PHA852000 OXB852000:OXE852000 ONF852000:ONI852000 ODJ852000:ODM852000 NTN852000:NTQ852000 NJR852000:NJU852000 MZV852000:MZY852000 MPZ852000:MQC852000 MGD852000:MGG852000 LWH852000:LWK852000 LML852000:LMO852000 LCP852000:LCS852000 KST852000:KSW852000 KIX852000:KJA852000 JZB852000:JZE852000 JPF852000:JPI852000 JFJ852000:JFM852000 IVN852000:IVQ852000 ILR852000:ILU852000 IBV852000:IBY852000 HRZ852000:HSC852000 HID852000:HIG852000 GYH852000:GYK852000 GOL852000:GOO852000 GEP852000:GES852000 FUT852000:FUW852000 FKX852000:FLA852000 FBB852000:FBE852000 ERF852000:ERI852000 EHJ852000:EHM852000 DXN852000:DXQ852000 DNR852000:DNU852000 DDV852000:DDY852000 CTZ852000:CUC852000 CKD852000:CKG852000 CAH852000:CAK852000 BQL852000:BQO852000 BGP852000:BGS852000 AWT852000:AWW852000 AMX852000:ANA852000 ADB852000:ADE852000 TF852000:TI852000 JJ852000:JM852000 N852000:Q852000 WVV786464:WVY786464 WLZ786464:WMC786464 WCD786464:WCG786464 VSH786464:VSK786464 VIL786464:VIO786464 UYP786464:UYS786464 UOT786464:UOW786464 UEX786464:UFA786464 TVB786464:TVE786464 TLF786464:TLI786464 TBJ786464:TBM786464 SRN786464:SRQ786464 SHR786464:SHU786464 RXV786464:RXY786464 RNZ786464:ROC786464 RED786464:REG786464 QUH786464:QUK786464 QKL786464:QKO786464 QAP786464:QAS786464 PQT786464:PQW786464 PGX786464:PHA786464 OXB786464:OXE786464 ONF786464:ONI786464 ODJ786464:ODM786464 NTN786464:NTQ786464 NJR786464:NJU786464 MZV786464:MZY786464 MPZ786464:MQC786464 MGD786464:MGG786464 LWH786464:LWK786464 LML786464:LMO786464 LCP786464:LCS786464 KST786464:KSW786464 KIX786464:KJA786464 JZB786464:JZE786464 JPF786464:JPI786464 JFJ786464:JFM786464 IVN786464:IVQ786464 ILR786464:ILU786464 IBV786464:IBY786464 HRZ786464:HSC786464 HID786464:HIG786464 GYH786464:GYK786464 GOL786464:GOO786464 GEP786464:GES786464 FUT786464:FUW786464 FKX786464:FLA786464 FBB786464:FBE786464 ERF786464:ERI786464 EHJ786464:EHM786464 DXN786464:DXQ786464 DNR786464:DNU786464 DDV786464:DDY786464 CTZ786464:CUC786464 CKD786464:CKG786464 CAH786464:CAK786464 BQL786464:BQO786464 BGP786464:BGS786464 AWT786464:AWW786464 AMX786464:ANA786464 ADB786464:ADE786464 TF786464:TI786464 JJ786464:JM786464 N786464:Q786464 WVV720928:WVY720928 WLZ720928:WMC720928 WCD720928:WCG720928 VSH720928:VSK720928 VIL720928:VIO720928 UYP720928:UYS720928 UOT720928:UOW720928 UEX720928:UFA720928 TVB720928:TVE720928 TLF720928:TLI720928 TBJ720928:TBM720928 SRN720928:SRQ720928 SHR720928:SHU720928 RXV720928:RXY720928 RNZ720928:ROC720928 RED720928:REG720928 QUH720928:QUK720928 QKL720928:QKO720928 QAP720928:QAS720928 PQT720928:PQW720928 PGX720928:PHA720928 OXB720928:OXE720928 ONF720928:ONI720928 ODJ720928:ODM720928 NTN720928:NTQ720928 NJR720928:NJU720928 MZV720928:MZY720928 MPZ720928:MQC720928 MGD720928:MGG720928 LWH720928:LWK720928 LML720928:LMO720928 LCP720928:LCS720928 KST720928:KSW720928 KIX720928:KJA720928 JZB720928:JZE720928 JPF720928:JPI720928 JFJ720928:JFM720928 IVN720928:IVQ720928 ILR720928:ILU720928 IBV720928:IBY720928 HRZ720928:HSC720928 HID720928:HIG720928 GYH720928:GYK720928 GOL720928:GOO720928 GEP720928:GES720928 FUT720928:FUW720928 FKX720928:FLA720928 FBB720928:FBE720928 ERF720928:ERI720928 EHJ720928:EHM720928 DXN720928:DXQ720928 DNR720928:DNU720928 DDV720928:DDY720928 CTZ720928:CUC720928 CKD720928:CKG720928 CAH720928:CAK720928 BQL720928:BQO720928 BGP720928:BGS720928 AWT720928:AWW720928 AMX720928:ANA720928 ADB720928:ADE720928 TF720928:TI720928 JJ720928:JM720928 N720928:Q720928 WVV655392:WVY655392 WLZ655392:WMC655392 WCD655392:WCG655392 VSH655392:VSK655392 VIL655392:VIO655392 UYP655392:UYS655392 UOT655392:UOW655392 UEX655392:UFA655392 TVB655392:TVE655392 TLF655392:TLI655392 TBJ655392:TBM655392 SRN655392:SRQ655392 SHR655392:SHU655392 RXV655392:RXY655392 RNZ655392:ROC655392 RED655392:REG655392 QUH655392:QUK655392 QKL655392:QKO655392 QAP655392:QAS655392 PQT655392:PQW655392 PGX655392:PHA655392 OXB655392:OXE655392 ONF655392:ONI655392 ODJ655392:ODM655392 NTN655392:NTQ655392 NJR655392:NJU655392 MZV655392:MZY655392 MPZ655392:MQC655392 MGD655392:MGG655392 LWH655392:LWK655392 LML655392:LMO655392 LCP655392:LCS655392 KST655392:KSW655392 KIX655392:KJA655392 JZB655392:JZE655392 JPF655392:JPI655392 JFJ655392:JFM655392 IVN655392:IVQ655392 ILR655392:ILU655392 IBV655392:IBY655392 HRZ655392:HSC655392 HID655392:HIG655392 GYH655392:GYK655392 GOL655392:GOO655392 GEP655392:GES655392 FUT655392:FUW655392 FKX655392:FLA655392 FBB655392:FBE655392 ERF655392:ERI655392 EHJ655392:EHM655392 DXN655392:DXQ655392 DNR655392:DNU655392 DDV655392:DDY655392 CTZ655392:CUC655392 CKD655392:CKG655392 CAH655392:CAK655392 BQL655392:BQO655392 BGP655392:BGS655392 AWT655392:AWW655392 AMX655392:ANA655392 ADB655392:ADE655392 TF655392:TI655392 JJ655392:JM655392 N655392:Q655392 WVV589856:WVY589856 WLZ589856:WMC589856 WCD589856:WCG589856 VSH589856:VSK589856 VIL589856:VIO589856 UYP589856:UYS589856 UOT589856:UOW589856 UEX589856:UFA589856 TVB589856:TVE589856 TLF589856:TLI589856 TBJ589856:TBM589856 SRN589856:SRQ589856 SHR589856:SHU589856 RXV589856:RXY589856 RNZ589856:ROC589856 RED589856:REG589856 QUH589856:QUK589856 QKL589856:QKO589856 QAP589856:QAS589856 PQT589856:PQW589856 PGX589856:PHA589856 OXB589856:OXE589856 ONF589856:ONI589856 ODJ589856:ODM589856 NTN589856:NTQ589856 NJR589856:NJU589856 MZV589856:MZY589856 MPZ589856:MQC589856 MGD589856:MGG589856 LWH589856:LWK589856 LML589856:LMO589856 LCP589856:LCS589856 KST589856:KSW589856 KIX589856:KJA589856 JZB589856:JZE589856 JPF589856:JPI589856 JFJ589856:JFM589856 IVN589856:IVQ589856 ILR589856:ILU589856 IBV589856:IBY589856 HRZ589856:HSC589856 HID589856:HIG589856 GYH589856:GYK589856 GOL589856:GOO589856 GEP589856:GES589856 FUT589856:FUW589856 FKX589856:FLA589856 FBB589856:FBE589856 ERF589856:ERI589856 EHJ589856:EHM589856 DXN589856:DXQ589856 DNR589856:DNU589856 DDV589856:DDY589856 CTZ589856:CUC589856 CKD589856:CKG589856 CAH589856:CAK589856 BQL589856:BQO589856 BGP589856:BGS589856 AWT589856:AWW589856 AMX589856:ANA589856 ADB589856:ADE589856 TF589856:TI589856 JJ589856:JM589856 N589856:Q589856 WVV524320:WVY524320 WLZ524320:WMC524320 WCD524320:WCG524320 VSH524320:VSK524320 VIL524320:VIO524320 UYP524320:UYS524320 UOT524320:UOW524320 UEX524320:UFA524320 TVB524320:TVE524320 TLF524320:TLI524320 TBJ524320:TBM524320 SRN524320:SRQ524320 SHR524320:SHU524320 RXV524320:RXY524320 RNZ524320:ROC524320 RED524320:REG524320 QUH524320:QUK524320 QKL524320:QKO524320 QAP524320:QAS524320 PQT524320:PQW524320 PGX524320:PHA524320 OXB524320:OXE524320 ONF524320:ONI524320 ODJ524320:ODM524320 NTN524320:NTQ524320 NJR524320:NJU524320 MZV524320:MZY524320 MPZ524320:MQC524320 MGD524320:MGG524320 LWH524320:LWK524320 LML524320:LMO524320 LCP524320:LCS524320 KST524320:KSW524320 KIX524320:KJA524320 JZB524320:JZE524320 JPF524320:JPI524320 JFJ524320:JFM524320 IVN524320:IVQ524320 ILR524320:ILU524320 IBV524320:IBY524320 HRZ524320:HSC524320 HID524320:HIG524320 GYH524320:GYK524320 GOL524320:GOO524320 GEP524320:GES524320 FUT524320:FUW524320 FKX524320:FLA524320 FBB524320:FBE524320 ERF524320:ERI524320 EHJ524320:EHM524320 DXN524320:DXQ524320 DNR524320:DNU524320 DDV524320:DDY524320 CTZ524320:CUC524320 CKD524320:CKG524320 CAH524320:CAK524320 BQL524320:BQO524320 BGP524320:BGS524320 AWT524320:AWW524320 AMX524320:ANA524320 ADB524320:ADE524320 TF524320:TI524320 JJ524320:JM524320 N524320:Q524320 WVV458784:WVY458784 WLZ458784:WMC458784 WCD458784:WCG458784 VSH458784:VSK458784 VIL458784:VIO458784 UYP458784:UYS458784 UOT458784:UOW458784 UEX458784:UFA458784 TVB458784:TVE458784 TLF458784:TLI458784 TBJ458784:TBM458784 SRN458784:SRQ458784 SHR458784:SHU458784 RXV458784:RXY458784 RNZ458784:ROC458784 RED458784:REG458784 QUH458784:QUK458784 QKL458784:QKO458784 QAP458784:QAS458784 PQT458784:PQW458784 PGX458784:PHA458784 OXB458784:OXE458784 ONF458784:ONI458784 ODJ458784:ODM458784 NTN458784:NTQ458784 NJR458784:NJU458784 MZV458784:MZY458784 MPZ458784:MQC458784 MGD458784:MGG458784 LWH458784:LWK458784 LML458784:LMO458784 LCP458784:LCS458784 KST458784:KSW458784 KIX458784:KJA458784 JZB458784:JZE458784 JPF458784:JPI458784 JFJ458784:JFM458784 IVN458784:IVQ458784 ILR458784:ILU458784 IBV458784:IBY458784 HRZ458784:HSC458784 HID458784:HIG458784 GYH458784:GYK458784 GOL458784:GOO458784 GEP458784:GES458784 FUT458784:FUW458784 FKX458784:FLA458784 FBB458784:FBE458784 ERF458784:ERI458784 EHJ458784:EHM458784 DXN458784:DXQ458784 DNR458784:DNU458784 DDV458784:DDY458784 CTZ458784:CUC458784 CKD458784:CKG458784 CAH458784:CAK458784 BQL458784:BQO458784 BGP458784:BGS458784 AWT458784:AWW458784 AMX458784:ANA458784 ADB458784:ADE458784 TF458784:TI458784 JJ458784:JM458784 N458784:Q458784 WVV393248:WVY393248 WLZ393248:WMC393248 WCD393248:WCG393248 VSH393248:VSK393248 VIL393248:VIO393248 UYP393248:UYS393248 UOT393248:UOW393248 UEX393248:UFA393248 TVB393248:TVE393248 TLF393248:TLI393248 TBJ393248:TBM393248 SRN393248:SRQ393248 SHR393248:SHU393248 RXV393248:RXY393248 RNZ393248:ROC393248 RED393248:REG393248 QUH393248:QUK393248 QKL393248:QKO393248 QAP393248:QAS393248 PQT393248:PQW393248 PGX393248:PHA393248 OXB393248:OXE393248 ONF393248:ONI393248 ODJ393248:ODM393248 NTN393248:NTQ393248 NJR393248:NJU393248 MZV393248:MZY393248 MPZ393248:MQC393248 MGD393248:MGG393248 LWH393248:LWK393248 LML393248:LMO393248 LCP393248:LCS393248 KST393248:KSW393248 KIX393248:KJA393248 JZB393248:JZE393248 JPF393248:JPI393248 JFJ393248:JFM393248 IVN393248:IVQ393248 ILR393248:ILU393248 IBV393248:IBY393248 HRZ393248:HSC393248 HID393248:HIG393248 GYH393248:GYK393248 GOL393248:GOO393248 GEP393248:GES393248 FUT393248:FUW393248 FKX393248:FLA393248 FBB393248:FBE393248 ERF393248:ERI393248 EHJ393248:EHM393248 DXN393248:DXQ393248 DNR393248:DNU393248 DDV393248:DDY393248 CTZ393248:CUC393248 CKD393248:CKG393248 CAH393248:CAK393248 BQL393248:BQO393248 BGP393248:BGS393248 AWT393248:AWW393248 AMX393248:ANA393248 ADB393248:ADE393248 TF393248:TI393248 JJ393248:JM393248 N393248:Q393248 WVV327712:WVY327712 WLZ327712:WMC327712 WCD327712:WCG327712 VSH327712:VSK327712 VIL327712:VIO327712 UYP327712:UYS327712 UOT327712:UOW327712 UEX327712:UFA327712 TVB327712:TVE327712 TLF327712:TLI327712 TBJ327712:TBM327712 SRN327712:SRQ327712 SHR327712:SHU327712 RXV327712:RXY327712 RNZ327712:ROC327712 RED327712:REG327712 QUH327712:QUK327712 QKL327712:QKO327712 QAP327712:QAS327712 PQT327712:PQW327712 PGX327712:PHA327712 OXB327712:OXE327712 ONF327712:ONI327712 ODJ327712:ODM327712 NTN327712:NTQ327712 NJR327712:NJU327712 MZV327712:MZY327712 MPZ327712:MQC327712 MGD327712:MGG327712 LWH327712:LWK327712 LML327712:LMO327712 LCP327712:LCS327712 KST327712:KSW327712 KIX327712:KJA327712 JZB327712:JZE327712 JPF327712:JPI327712 JFJ327712:JFM327712 IVN327712:IVQ327712 ILR327712:ILU327712 IBV327712:IBY327712 HRZ327712:HSC327712 HID327712:HIG327712 GYH327712:GYK327712 GOL327712:GOO327712 GEP327712:GES327712 FUT327712:FUW327712 FKX327712:FLA327712 FBB327712:FBE327712 ERF327712:ERI327712 EHJ327712:EHM327712 DXN327712:DXQ327712 DNR327712:DNU327712 DDV327712:DDY327712 CTZ327712:CUC327712 CKD327712:CKG327712 CAH327712:CAK327712 BQL327712:BQO327712 BGP327712:BGS327712 AWT327712:AWW327712 AMX327712:ANA327712 ADB327712:ADE327712 TF327712:TI327712 JJ327712:JM327712 N327712:Q327712 WVV262176:WVY262176 WLZ262176:WMC262176 WCD262176:WCG262176 VSH262176:VSK262176 VIL262176:VIO262176 UYP262176:UYS262176 UOT262176:UOW262176 UEX262176:UFA262176 TVB262176:TVE262176 TLF262176:TLI262176 TBJ262176:TBM262176 SRN262176:SRQ262176 SHR262176:SHU262176 RXV262176:RXY262176 RNZ262176:ROC262176 RED262176:REG262176 QUH262176:QUK262176 QKL262176:QKO262176 QAP262176:QAS262176 PQT262176:PQW262176 PGX262176:PHA262176 OXB262176:OXE262176 ONF262176:ONI262176 ODJ262176:ODM262176 NTN262176:NTQ262176 NJR262176:NJU262176 MZV262176:MZY262176 MPZ262176:MQC262176 MGD262176:MGG262176 LWH262176:LWK262176 LML262176:LMO262176 LCP262176:LCS262176 KST262176:KSW262176 KIX262176:KJA262176 JZB262176:JZE262176 JPF262176:JPI262176 JFJ262176:JFM262176 IVN262176:IVQ262176 ILR262176:ILU262176 IBV262176:IBY262176 HRZ262176:HSC262176 HID262176:HIG262176 GYH262176:GYK262176 GOL262176:GOO262176 GEP262176:GES262176 FUT262176:FUW262176 FKX262176:FLA262176 FBB262176:FBE262176 ERF262176:ERI262176 EHJ262176:EHM262176 DXN262176:DXQ262176 DNR262176:DNU262176 DDV262176:DDY262176 CTZ262176:CUC262176 CKD262176:CKG262176 CAH262176:CAK262176 BQL262176:BQO262176 BGP262176:BGS262176 AWT262176:AWW262176 AMX262176:ANA262176 ADB262176:ADE262176 TF262176:TI262176 JJ262176:JM262176 N262176:Q262176 WVV196640:WVY196640 WLZ196640:WMC196640 WCD196640:WCG196640 VSH196640:VSK196640 VIL196640:VIO196640 UYP196640:UYS196640 UOT196640:UOW196640 UEX196640:UFA196640 TVB196640:TVE196640 TLF196640:TLI196640 TBJ196640:TBM196640 SRN196640:SRQ196640 SHR196640:SHU196640 RXV196640:RXY196640 RNZ196640:ROC196640 RED196640:REG196640 QUH196640:QUK196640 QKL196640:QKO196640 QAP196640:QAS196640 PQT196640:PQW196640 PGX196640:PHA196640 OXB196640:OXE196640 ONF196640:ONI196640 ODJ196640:ODM196640 NTN196640:NTQ196640 NJR196640:NJU196640 MZV196640:MZY196640 MPZ196640:MQC196640 MGD196640:MGG196640 LWH196640:LWK196640 LML196640:LMO196640 LCP196640:LCS196640 KST196640:KSW196640 KIX196640:KJA196640 JZB196640:JZE196640 JPF196640:JPI196640 JFJ196640:JFM196640 IVN196640:IVQ196640 ILR196640:ILU196640 IBV196640:IBY196640 HRZ196640:HSC196640 HID196640:HIG196640 GYH196640:GYK196640 GOL196640:GOO196640 GEP196640:GES196640 FUT196640:FUW196640 FKX196640:FLA196640 FBB196640:FBE196640 ERF196640:ERI196640 EHJ196640:EHM196640 DXN196640:DXQ196640 DNR196640:DNU196640 DDV196640:DDY196640 CTZ196640:CUC196640 CKD196640:CKG196640 CAH196640:CAK196640 BQL196640:BQO196640 BGP196640:BGS196640 AWT196640:AWW196640 AMX196640:ANA196640 ADB196640:ADE196640 TF196640:TI196640 JJ196640:JM196640 N196640:Q196640 WVV131104:WVY131104 WLZ131104:WMC131104 WCD131104:WCG131104 VSH131104:VSK131104 VIL131104:VIO131104 UYP131104:UYS131104 UOT131104:UOW131104 UEX131104:UFA131104 TVB131104:TVE131104 TLF131104:TLI131104 TBJ131104:TBM131104 SRN131104:SRQ131104 SHR131104:SHU131104 RXV131104:RXY131104 RNZ131104:ROC131104 RED131104:REG131104 QUH131104:QUK131104 QKL131104:QKO131104 QAP131104:QAS131104 PQT131104:PQW131104 PGX131104:PHA131104 OXB131104:OXE131104 ONF131104:ONI131104 ODJ131104:ODM131104 NTN131104:NTQ131104 NJR131104:NJU131104 MZV131104:MZY131104 MPZ131104:MQC131104 MGD131104:MGG131104 LWH131104:LWK131104 LML131104:LMO131104 LCP131104:LCS131104 KST131104:KSW131104 KIX131104:KJA131104 JZB131104:JZE131104 JPF131104:JPI131104 JFJ131104:JFM131104 IVN131104:IVQ131104 ILR131104:ILU131104 IBV131104:IBY131104 HRZ131104:HSC131104 HID131104:HIG131104 GYH131104:GYK131104 GOL131104:GOO131104 GEP131104:GES131104 FUT131104:FUW131104 FKX131104:FLA131104 FBB131104:FBE131104 ERF131104:ERI131104 EHJ131104:EHM131104 DXN131104:DXQ131104 DNR131104:DNU131104 DDV131104:DDY131104 CTZ131104:CUC131104 CKD131104:CKG131104 CAH131104:CAK131104 BQL131104:BQO131104 BGP131104:BGS131104 AWT131104:AWW131104 AMX131104:ANA131104 ADB131104:ADE131104 TF131104:TI131104 JJ131104:JM131104 N131104:Q131104 WVV65568:WVY65568 WLZ65568:WMC65568 WCD65568:WCG65568 VSH65568:VSK65568 VIL65568:VIO65568 UYP65568:UYS65568 UOT65568:UOW65568 UEX65568:UFA65568 TVB65568:TVE65568 TLF65568:TLI65568 TBJ65568:TBM65568 SRN65568:SRQ65568 SHR65568:SHU65568 RXV65568:RXY65568 RNZ65568:ROC65568 RED65568:REG65568 QUH65568:QUK65568 QKL65568:QKO65568 QAP65568:QAS65568 PQT65568:PQW65568 PGX65568:PHA65568 OXB65568:OXE65568 ONF65568:ONI65568 ODJ65568:ODM65568 NTN65568:NTQ65568 NJR65568:NJU65568 MZV65568:MZY65568 MPZ65568:MQC65568 MGD65568:MGG65568 LWH65568:LWK65568 LML65568:LMO65568 LCP65568:LCS65568 KST65568:KSW65568 KIX65568:KJA65568 JZB65568:JZE65568 JPF65568:JPI65568 JFJ65568:JFM65568 IVN65568:IVQ65568 ILR65568:ILU65568 IBV65568:IBY65568 HRZ65568:HSC65568 HID65568:HIG65568 GYH65568:GYK65568 GOL65568:GOO65568 GEP65568:GES65568 FUT65568:FUW65568 FKX65568:FLA65568 FBB65568:FBE65568 ERF65568:ERI65568 EHJ65568:EHM65568 DXN65568:DXQ65568 DNR65568:DNU65568 DDV65568:DDY65568 CTZ65568:CUC65568 CKD65568:CKG65568 CAH65568:CAK65568 BQL65568:BQO65568 BGP65568:BGS65568 AWT65568:AWW65568 AMX65568:ANA65568 ADB65568:ADE65568 TF65568:TI65568 JJ65568:JM65568 N65568:Q65568 WVV982997:WVY982997 WLZ982997:WMC982997 WCD982997:WCG982997 VSH982997:VSK982997 VIL982997:VIO982997 UYP982997:UYS982997 UOT982997:UOW982997 UEX982997:UFA982997 TVB982997:TVE982997 TLF982997:TLI982997 TBJ982997:TBM982997 SRN982997:SRQ982997 SHR982997:SHU982997 RXV982997:RXY982997 RNZ982997:ROC982997 RED982997:REG982997 QUH982997:QUK982997 QKL982997:QKO982997 QAP982997:QAS982997 PQT982997:PQW982997 PGX982997:PHA982997 OXB982997:OXE982997 ONF982997:ONI982997 ODJ982997:ODM982997 NTN982997:NTQ982997 NJR982997:NJU982997 MZV982997:MZY982997 MPZ982997:MQC982997 MGD982997:MGG982997 LWH982997:LWK982997 LML982997:LMO982997 LCP982997:LCS982997 KST982997:KSW982997 KIX982997:KJA982997 JZB982997:JZE982997 JPF982997:JPI982997 JFJ982997:JFM982997 IVN982997:IVQ982997 ILR982997:ILU982997 IBV982997:IBY982997 HRZ982997:HSC982997 HID982997:HIG982997 GYH982997:GYK982997 GOL982997:GOO982997 GEP982997:GES982997 FUT982997:FUW982997 FKX982997:FLA982997 FBB982997:FBE982997 ERF982997:ERI982997 EHJ982997:EHM982997 DXN982997:DXQ982997 DNR982997:DNU982997 DDV982997:DDY982997 CTZ982997:CUC982997 CKD982997:CKG982997 CAH982997:CAK982997 BQL982997:BQO982997 BGP982997:BGS982997 AWT982997:AWW982997 AMX982997:ANA982997 ADB982997:ADE982997 TF982997:TI982997 JJ982997:JM982997 N982997:Q982997 WVV917461:WVY917461 WLZ917461:WMC917461 WCD917461:WCG917461 VSH917461:VSK917461 VIL917461:VIO917461 UYP917461:UYS917461 UOT917461:UOW917461 UEX917461:UFA917461 TVB917461:TVE917461 TLF917461:TLI917461 TBJ917461:TBM917461 SRN917461:SRQ917461 SHR917461:SHU917461 RXV917461:RXY917461 RNZ917461:ROC917461 RED917461:REG917461 QUH917461:QUK917461 QKL917461:QKO917461 QAP917461:QAS917461 PQT917461:PQW917461 PGX917461:PHA917461 OXB917461:OXE917461 ONF917461:ONI917461 ODJ917461:ODM917461 NTN917461:NTQ917461 NJR917461:NJU917461 MZV917461:MZY917461 MPZ917461:MQC917461 MGD917461:MGG917461 LWH917461:LWK917461 LML917461:LMO917461 LCP917461:LCS917461 KST917461:KSW917461 KIX917461:KJA917461 JZB917461:JZE917461 JPF917461:JPI917461 JFJ917461:JFM917461 IVN917461:IVQ917461 ILR917461:ILU917461 IBV917461:IBY917461 HRZ917461:HSC917461 HID917461:HIG917461 GYH917461:GYK917461 GOL917461:GOO917461 GEP917461:GES917461 FUT917461:FUW917461 FKX917461:FLA917461 FBB917461:FBE917461 ERF917461:ERI917461 EHJ917461:EHM917461 DXN917461:DXQ917461 DNR917461:DNU917461 DDV917461:DDY917461 CTZ917461:CUC917461 CKD917461:CKG917461 CAH917461:CAK917461 BQL917461:BQO917461 BGP917461:BGS917461 AWT917461:AWW917461 AMX917461:ANA917461 ADB917461:ADE917461 TF917461:TI917461 JJ917461:JM917461 N917461:Q917461 WVV851925:WVY851925 WLZ851925:WMC851925 WCD851925:WCG851925 VSH851925:VSK851925 VIL851925:VIO851925 UYP851925:UYS851925 UOT851925:UOW851925 UEX851925:UFA851925 TVB851925:TVE851925 TLF851925:TLI851925 TBJ851925:TBM851925 SRN851925:SRQ851925 SHR851925:SHU851925 RXV851925:RXY851925 RNZ851925:ROC851925 RED851925:REG851925 QUH851925:QUK851925 QKL851925:QKO851925 QAP851925:QAS851925 PQT851925:PQW851925 PGX851925:PHA851925 OXB851925:OXE851925 ONF851925:ONI851925 ODJ851925:ODM851925 NTN851925:NTQ851925 NJR851925:NJU851925 MZV851925:MZY851925 MPZ851925:MQC851925 MGD851925:MGG851925 LWH851925:LWK851925 LML851925:LMO851925 LCP851925:LCS851925 KST851925:KSW851925 KIX851925:KJA851925 JZB851925:JZE851925 JPF851925:JPI851925 JFJ851925:JFM851925 IVN851925:IVQ851925 ILR851925:ILU851925 IBV851925:IBY851925 HRZ851925:HSC851925 HID851925:HIG851925 GYH851925:GYK851925 GOL851925:GOO851925 GEP851925:GES851925 FUT851925:FUW851925 FKX851925:FLA851925 FBB851925:FBE851925 ERF851925:ERI851925 EHJ851925:EHM851925 DXN851925:DXQ851925 DNR851925:DNU851925 DDV851925:DDY851925 CTZ851925:CUC851925 CKD851925:CKG851925 CAH851925:CAK851925 BQL851925:BQO851925 BGP851925:BGS851925 AWT851925:AWW851925 AMX851925:ANA851925 ADB851925:ADE851925 TF851925:TI851925 JJ851925:JM851925 N851925:Q851925 WVV786389:WVY786389 WLZ786389:WMC786389 WCD786389:WCG786389 VSH786389:VSK786389 VIL786389:VIO786389 UYP786389:UYS786389 UOT786389:UOW786389 UEX786389:UFA786389 TVB786389:TVE786389 TLF786389:TLI786389 TBJ786389:TBM786389 SRN786389:SRQ786389 SHR786389:SHU786389 RXV786389:RXY786389 RNZ786389:ROC786389 RED786389:REG786389 QUH786389:QUK786389 QKL786389:QKO786389 QAP786389:QAS786389 PQT786389:PQW786389 PGX786389:PHA786389 OXB786389:OXE786389 ONF786389:ONI786389 ODJ786389:ODM786389 NTN786389:NTQ786389 NJR786389:NJU786389 MZV786389:MZY786389 MPZ786389:MQC786389 MGD786389:MGG786389 LWH786389:LWK786389 LML786389:LMO786389 LCP786389:LCS786389 KST786389:KSW786389 KIX786389:KJA786389 JZB786389:JZE786389 JPF786389:JPI786389 JFJ786389:JFM786389 IVN786389:IVQ786389 ILR786389:ILU786389 IBV786389:IBY786389 HRZ786389:HSC786389 HID786389:HIG786389 GYH786389:GYK786389 GOL786389:GOO786389 GEP786389:GES786389 FUT786389:FUW786389 FKX786389:FLA786389 FBB786389:FBE786389 ERF786389:ERI786389 EHJ786389:EHM786389 DXN786389:DXQ786389 DNR786389:DNU786389 DDV786389:DDY786389 CTZ786389:CUC786389 CKD786389:CKG786389 CAH786389:CAK786389 BQL786389:BQO786389 BGP786389:BGS786389 AWT786389:AWW786389 AMX786389:ANA786389 ADB786389:ADE786389 TF786389:TI786389 JJ786389:JM786389 N786389:Q786389 WVV720853:WVY720853 WLZ720853:WMC720853 WCD720853:WCG720853 VSH720853:VSK720853 VIL720853:VIO720853 UYP720853:UYS720853 UOT720853:UOW720853 UEX720853:UFA720853 TVB720853:TVE720853 TLF720853:TLI720853 TBJ720853:TBM720853 SRN720853:SRQ720853 SHR720853:SHU720853 RXV720853:RXY720853 RNZ720853:ROC720853 RED720853:REG720853 QUH720853:QUK720853 QKL720853:QKO720853 QAP720853:QAS720853 PQT720853:PQW720853 PGX720853:PHA720853 OXB720853:OXE720853 ONF720853:ONI720853 ODJ720853:ODM720853 NTN720853:NTQ720853 NJR720853:NJU720853 MZV720853:MZY720853 MPZ720853:MQC720853 MGD720853:MGG720853 LWH720853:LWK720853 LML720853:LMO720853 LCP720853:LCS720853 KST720853:KSW720853 KIX720853:KJA720853 JZB720853:JZE720853 JPF720853:JPI720853 JFJ720853:JFM720853 IVN720853:IVQ720853 ILR720853:ILU720853 IBV720853:IBY720853 HRZ720853:HSC720853 HID720853:HIG720853 GYH720853:GYK720853 GOL720853:GOO720853 GEP720853:GES720853 FUT720853:FUW720853 FKX720853:FLA720853 FBB720853:FBE720853 ERF720853:ERI720853 EHJ720853:EHM720853 DXN720853:DXQ720853 DNR720853:DNU720853 DDV720853:DDY720853 CTZ720853:CUC720853 CKD720853:CKG720853 CAH720853:CAK720853 BQL720853:BQO720853 BGP720853:BGS720853 AWT720853:AWW720853 AMX720853:ANA720853 ADB720853:ADE720853 TF720853:TI720853 JJ720853:JM720853 N720853:Q720853 WVV655317:WVY655317 WLZ655317:WMC655317 WCD655317:WCG655317 VSH655317:VSK655317 VIL655317:VIO655317 UYP655317:UYS655317 UOT655317:UOW655317 UEX655317:UFA655317 TVB655317:TVE655317 TLF655317:TLI655317 TBJ655317:TBM655317 SRN655317:SRQ655317 SHR655317:SHU655317 RXV655317:RXY655317 RNZ655317:ROC655317 RED655317:REG655317 QUH655317:QUK655317 QKL655317:QKO655317 QAP655317:QAS655317 PQT655317:PQW655317 PGX655317:PHA655317 OXB655317:OXE655317 ONF655317:ONI655317 ODJ655317:ODM655317 NTN655317:NTQ655317 NJR655317:NJU655317 MZV655317:MZY655317 MPZ655317:MQC655317 MGD655317:MGG655317 LWH655317:LWK655317 LML655317:LMO655317 LCP655317:LCS655317 KST655317:KSW655317 KIX655317:KJA655317 JZB655317:JZE655317 JPF655317:JPI655317 JFJ655317:JFM655317 IVN655317:IVQ655317 ILR655317:ILU655317 IBV655317:IBY655317 HRZ655317:HSC655317 HID655317:HIG655317 GYH655317:GYK655317 GOL655317:GOO655317 GEP655317:GES655317 FUT655317:FUW655317 FKX655317:FLA655317 FBB655317:FBE655317 ERF655317:ERI655317 EHJ655317:EHM655317 DXN655317:DXQ655317 DNR655317:DNU655317 DDV655317:DDY655317 CTZ655317:CUC655317 CKD655317:CKG655317 CAH655317:CAK655317 BQL655317:BQO655317 BGP655317:BGS655317 AWT655317:AWW655317 AMX655317:ANA655317 ADB655317:ADE655317 TF655317:TI655317 JJ655317:JM655317 N655317:Q655317 WVV589781:WVY589781 WLZ589781:WMC589781 WCD589781:WCG589781 VSH589781:VSK589781 VIL589781:VIO589781 UYP589781:UYS589781 UOT589781:UOW589781 UEX589781:UFA589781 TVB589781:TVE589781 TLF589781:TLI589781 TBJ589781:TBM589781 SRN589781:SRQ589781 SHR589781:SHU589781 RXV589781:RXY589781 RNZ589781:ROC589781 RED589781:REG589781 QUH589781:QUK589781 QKL589781:QKO589781 QAP589781:QAS589781 PQT589781:PQW589781 PGX589781:PHA589781 OXB589781:OXE589781 ONF589781:ONI589781 ODJ589781:ODM589781 NTN589781:NTQ589781 NJR589781:NJU589781 MZV589781:MZY589781 MPZ589781:MQC589781 MGD589781:MGG589781 LWH589781:LWK589781 LML589781:LMO589781 LCP589781:LCS589781 KST589781:KSW589781 KIX589781:KJA589781 JZB589781:JZE589781 JPF589781:JPI589781 JFJ589781:JFM589781 IVN589781:IVQ589781 ILR589781:ILU589781 IBV589781:IBY589781 HRZ589781:HSC589781 HID589781:HIG589781 GYH589781:GYK589781 GOL589781:GOO589781 GEP589781:GES589781 FUT589781:FUW589781 FKX589781:FLA589781 FBB589781:FBE589781 ERF589781:ERI589781 EHJ589781:EHM589781 DXN589781:DXQ589781 DNR589781:DNU589781 DDV589781:DDY589781 CTZ589781:CUC589781 CKD589781:CKG589781 CAH589781:CAK589781 BQL589781:BQO589781 BGP589781:BGS589781 AWT589781:AWW589781 AMX589781:ANA589781 ADB589781:ADE589781 TF589781:TI589781 JJ589781:JM589781 N589781:Q589781 WVV524245:WVY524245 WLZ524245:WMC524245 WCD524245:WCG524245 VSH524245:VSK524245 VIL524245:VIO524245 UYP524245:UYS524245 UOT524245:UOW524245 UEX524245:UFA524245 TVB524245:TVE524245 TLF524245:TLI524245 TBJ524245:TBM524245 SRN524245:SRQ524245 SHR524245:SHU524245 RXV524245:RXY524245 RNZ524245:ROC524245 RED524245:REG524245 QUH524245:QUK524245 QKL524245:QKO524245 QAP524245:QAS524245 PQT524245:PQW524245 PGX524245:PHA524245 OXB524245:OXE524245 ONF524245:ONI524245 ODJ524245:ODM524245 NTN524245:NTQ524245 NJR524245:NJU524245 MZV524245:MZY524245 MPZ524245:MQC524245 MGD524245:MGG524245 LWH524245:LWK524245 LML524245:LMO524245 LCP524245:LCS524245 KST524245:KSW524245 KIX524245:KJA524245 JZB524245:JZE524245 JPF524245:JPI524245 JFJ524245:JFM524245 IVN524245:IVQ524245 ILR524245:ILU524245 IBV524245:IBY524245 HRZ524245:HSC524245 HID524245:HIG524245 GYH524245:GYK524245 GOL524245:GOO524245 GEP524245:GES524245 FUT524245:FUW524245 FKX524245:FLA524245 FBB524245:FBE524245 ERF524245:ERI524245 EHJ524245:EHM524245 DXN524245:DXQ524245 DNR524245:DNU524245 DDV524245:DDY524245 CTZ524245:CUC524245 CKD524245:CKG524245 CAH524245:CAK524245 BQL524245:BQO524245 BGP524245:BGS524245 AWT524245:AWW524245 AMX524245:ANA524245 ADB524245:ADE524245 TF524245:TI524245 JJ524245:JM524245 N524245:Q524245 WVV458709:WVY458709 WLZ458709:WMC458709 WCD458709:WCG458709 VSH458709:VSK458709 VIL458709:VIO458709 UYP458709:UYS458709 UOT458709:UOW458709 UEX458709:UFA458709 TVB458709:TVE458709 TLF458709:TLI458709 TBJ458709:TBM458709 SRN458709:SRQ458709 SHR458709:SHU458709 RXV458709:RXY458709 RNZ458709:ROC458709 RED458709:REG458709 QUH458709:QUK458709 QKL458709:QKO458709 QAP458709:QAS458709 PQT458709:PQW458709 PGX458709:PHA458709 OXB458709:OXE458709 ONF458709:ONI458709 ODJ458709:ODM458709 NTN458709:NTQ458709 NJR458709:NJU458709 MZV458709:MZY458709 MPZ458709:MQC458709 MGD458709:MGG458709 LWH458709:LWK458709 LML458709:LMO458709 LCP458709:LCS458709 KST458709:KSW458709 KIX458709:KJA458709 JZB458709:JZE458709 JPF458709:JPI458709 JFJ458709:JFM458709 IVN458709:IVQ458709 ILR458709:ILU458709 IBV458709:IBY458709 HRZ458709:HSC458709 HID458709:HIG458709 GYH458709:GYK458709 GOL458709:GOO458709 GEP458709:GES458709 FUT458709:FUW458709 FKX458709:FLA458709 FBB458709:FBE458709 ERF458709:ERI458709 EHJ458709:EHM458709 DXN458709:DXQ458709 DNR458709:DNU458709 DDV458709:DDY458709 CTZ458709:CUC458709 CKD458709:CKG458709 CAH458709:CAK458709 BQL458709:BQO458709 BGP458709:BGS458709 AWT458709:AWW458709 AMX458709:ANA458709 ADB458709:ADE458709 TF458709:TI458709 JJ458709:JM458709 N458709:Q458709 WVV393173:WVY393173 WLZ393173:WMC393173 WCD393173:WCG393173 VSH393173:VSK393173 VIL393173:VIO393173 UYP393173:UYS393173 UOT393173:UOW393173 UEX393173:UFA393173 TVB393173:TVE393173 TLF393173:TLI393173 TBJ393173:TBM393173 SRN393173:SRQ393173 SHR393173:SHU393173 RXV393173:RXY393173 RNZ393173:ROC393173 RED393173:REG393173 QUH393173:QUK393173 QKL393173:QKO393173 QAP393173:QAS393173 PQT393173:PQW393173 PGX393173:PHA393173 OXB393173:OXE393173 ONF393173:ONI393173 ODJ393173:ODM393173 NTN393173:NTQ393173 NJR393173:NJU393173 MZV393173:MZY393173 MPZ393173:MQC393173 MGD393173:MGG393173 LWH393173:LWK393173 LML393173:LMO393173 LCP393173:LCS393173 KST393173:KSW393173 KIX393173:KJA393173 JZB393173:JZE393173 JPF393173:JPI393173 JFJ393173:JFM393173 IVN393173:IVQ393173 ILR393173:ILU393173 IBV393173:IBY393173 HRZ393173:HSC393173 HID393173:HIG393173 GYH393173:GYK393173 GOL393173:GOO393173 GEP393173:GES393173 FUT393173:FUW393173 FKX393173:FLA393173 FBB393173:FBE393173 ERF393173:ERI393173 EHJ393173:EHM393173 DXN393173:DXQ393173 DNR393173:DNU393173 DDV393173:DDY393173 CTZ393173:CUC393173 CKD393173:CKG393173 CAH393173:CAK393173 BQL393173:BQO393173 BGP393173:BGS393173 AWT393173:AWW393173 AMX393173:ANA393173 ADB393173:ADE393173 TF393173:TI393173 JJ393173:JM393173 N393173:Q393173 WVV327637:WVY327637 WLZ327637:WMC327637 WCD327637:WCG327637 VSH327637:VSK327637 VIL327637:VIO327637 UYP327637:UYS327637 UOT327637:UOW327637 UEX327637:UFA327637 TVB327637:TVE327637 TLF327637:TLI327637 TBJ327637:TBM327637 SRN327637:SRQ327637 SHR327637:SHU327637 RXV327637:RXY327637 RNZ327637:ROC327637 RED327637:REG327637 QUH327637:QUK327637 QKL327637:QKO327637 QAP327637:QAS327637 PQT327637:PQW327637 PGX327637:PHA327637 OXB327637:OXE327637 ONF327637:ONI327637 ODJ327637:ODM327637 NTN327637:NTQ327637 NJR327637:NJU327637 MZV327637:MZY327637 MPZ327637:MQC327637 MGD327637:MGG327637 LWH327637:LWK327637 LML327637:LMO327637 LCP327637:LCS327637 KST327637:KSW327637 KIX327637:KJA327637 JZB327637:JZE327637 JPF327637:JPI327637 JFJ327637:JFM327637 IVN327637:IVQ327637 ILR327637:ILU327637 IBV327637:IBY327637 HRZ327637:HSC327637 HID327637:HIG327637 GYH327637:GYK327637 GOL327637:GOO327637 GEP327637:GES327637 FUT327637:FUW327637 FKX327637:FLA327637 FBB327637:FBE327637 ERF327637:ERI327637 EHJ327637:EHM327637 DXN327637:DXQ327637 DNR327637:DNU327637 DDV327637:DDY327637 CTZ327637:CUC327637 CKD327637:CKG327637 CAH327637:CAK327637 BQL327637:BQO327637 BGP327637:BGS327637 AWT327637:AWW327637 AMX327637:ANA327637 ADB327637:ADE327637 TF327637:TI327637 JJ327637:JM327637 N327637:Q327637 WVV262101:WVY262101 WLZ262101:WMC262101 WCD262101:WCG262101 VSH262101:VSK262101 VIL262101:VIO262101 UYP262101:UYS262101 UOT262101:UOW262101 UEX262101:UFA262101 TVB262101:TVE262101 TLF262101:TLI262101 TBJ262101:TBM262101 SRN262101:SRQ262101 SHR262101:SHU262101 RXV262101:RXY262101 RNZ262101:ROC262101 RED262101:REG262101 QUH262101:QUK262101 QKL262101:QKO262101 QAP262101:QAS262101 PQT262101:PQW262101 PGX262101:PHA262101 OXB262101:OXE262101 ONF262101:ONI262101 ODJ262101:ODM262101 NTN262101:NTQ262101 NJR262101:NJU262101 MZV262101:MZY262101 MPZ262101:MQC262101 MGD262101:MGG262101 LWH262101:LWK262101 LML262101:LMO262101 LCP262101:LCS262101 KST262101:KSW262101 KIX262101:KJA262101 JZB262101:JZE262101 JPF262101:JPI262101 JFJ262101:JFM262101 IVN262101:IVQ262101 ILR262101:ILU262101 IBV262101:IBY262101 HRZ262101:HSC262101 HID262101:HIG262101 GYH262101:GYK262101 GOL262101:GOO262101 GEP262101:GES262101 FUT262101:FUW262101 FKX262101:FLA262101 FBB262101:FBE262101 ERF262101:ERI262101 EHJ262101:EHM262101 DXN262101:DXQ262101 DNR262101:DNU262101 DDV262101:DDY262101 CTZ262101:CUC262101 CKD262101:CKG262101 CAH262101:CAK262101 BQL262101:BQO262101 BGP262101:BGS262101 AWT262101:AWW262101 AMX262101:ANA262101 ADB262101:ADE262101 TF262101:TI262101 JJ262101:JM262101 N262101:Q262101 WVV196565:WVY196565 WLZ196565:WMC196565 WCD196565:WCG196565 VSH196565:VSK196565 VIL196565:VIO196565 UYP196565:UYS196565 UOT196565:UOW196565 UEX196565:UFA196565 TVB196565:TVE196565 TLF196565:TLI196565 TBJ196565:TBM196565 SRN196565:SRQ196565 SHR196565:SHU196565 RXV196565:RXY196565 RNZ196565:ROC196565 RED196565:REG196565 QUH196565:QUK196565 QKL196565:QKO196565 QAP196565:QAS196565 PQT196565:PQW196565 PGX196565:PHA196565 OXB196565:OXE196565 ONF196565:ONI196565 ODJ196565:ODM196565 NTN196565:NTQ196565 NJR196565:NJU196565 MZV196565:MZY196565 MPZ196565:MQC196565 MGD196565:MGG196565 LWH196565:LWK196565 LML196565:LMO196565 LCP196565:LCS196565 KST196565:KSW196565 KIX196565:KJA196565 JZB196565:JZE196565 JPF196565:JPI196565 JFJ196565:JFM196565 IVN196565:IVQ196565 ILR196565:ILU196565 IBV196565:IBY196565 HRZ196565:HSC196565 HID196565:HIG196565 GYH196565:GYK196565 GOL196565:GOO196565 GEP196565:GES196565 FUT196565:FUW196565 FKX196565:FLA196565 FBB196565:FBE196565 ERF196565:ERI196565 EHJ196565:EHM196565 DXN196565:DXQ196565 DNR196565:DNU196565 DDV196565:DDY196565 CTZ196565:CUC196565 CKD196565:CKG196565 CAH196565:CAK196565 BQL196565:BQO196565 BGP196565:BGS196565 AWT196565:AWW196565 AMX196565:ANA196565 ADB196565:ADE196565 TF196565:TI196565 JJ196565:JM196565 N196565:Q196565 WVV131029:WVY131029 WLZ131029:WMC131029 WCD131029:WCG131029 VSH131029:VSK131029 VIL131029:VIO131029 UYP131029:UYS131029 UOT131029:UOW131029 UEX131029:UFA131029 TVB131029:TVE131029 TLF131029:TLI131029 TBJ131029:TBM131029 SRN131029:SRQ131029 SHR131029:SHU131029 RXV131029:RXY131029 RNZ131029:ROC131029 RED131029:REG131029 QUH131029:QUK131029 QKL131029:QKO131029 QAP131029:QAS131029 PQT131029:PQW131029 PGX131029:PHA131029 OXB131029:OXE131029 ONF131029:ONI131029 ODJ131029:ODM131029 NTN131029:NTQ131029 NJR131029:NJU131029 MZV131029:MZY131029 MPZ131029:MQC131029 MGD131029:MGG131029 LWH131029:LWK131029 LML131029:LMO131029 LCP131029:LCS131029 KST131029:KSW131029 KIX131029:KJA131029 JZB131029:JZE131029 JPF131029:JPI131029 JFJ131029:JFM131029 IVN131029:IVQ131029 ILR131029:ILU131029 IBV131029:IBY131029 HRZ131029:HSC131029 HID131029:HIG131029 GYH131029:GYK131029 GOL131029:GOO131029 GEP131029:GES131029 FUT131029:FUW131029 FKX131029:FLA131029 FBB131029:FBE131029 ERF131029:ERI131029 EHJ131029:EHM131029 DXN131029:DXQ131029 DNR131029:DNU131029 DDV131029:DDY131029 CTZ131029:CUC131029 CKD131029:CKG131029 CAH131029:CAK131029 BQL131029:BQO131029 BGP131029:BGS131029 AWT131029:AWW131029 AMX131029:ANA131029 ADB131029:ADE131029 TF131029:TI131029 JJ131029:JM131029 N131029:Q131029 WVV65493:WVY65493 WLZ65493:WMC65493 WCD65493:WCG65493 VSH65493:VSK65493 VIL65493:VIO65493 UYP65493:UYS65493 UOT65493:UOW65493 UEX65493:UFA65493 TVB65493:TVE65493 TLF65493:TLI65493 TBJ65493:TBM65493 SRN65493:SRQ65493 SHR65493:SHU65493 RXV65493:RXY65493 RNZ65493:ROC65493 RED65493:REG65493 QUH65493:QUK65493 QKL65493:QKO65493 QAP65493:QAS65493 PQT65493:PQW65493 PGX65493:PHA65493 OXB65493:OXE65493 ONF65493:ONI65493 ODJ65493:ODM65493 NTN65493:NTQ65493 NJR65493:NJU65493 MZV65493:MZY65493 MPZ65493:MQC65493 MGD65493:MGG65493 LWH65493:LWK65493 LML65493:LMO65493 LCP65493:LCS65493 KST65493:KSW65493 KIX65493:KJA65493 JZB65493:JZE65493 JPF65493:JPI65493 JFJ65493:JFM65493 IVN65493:IVQ65493 ILR65493:ILU65493 IBV65493:IBY65493 HRZ65493:HSC65493 HID65493:HIG65493 GYH65493:GYK65493 GOL65493:GOO65493 GEP65493:GES65493 FUT65493:FUW65493 FKX65493:FLA65493 FBB65493:FBE65493 ERF65493:ERI65493 EHJ65493:EHM65493 DXN65493:DXQ65493 DNR65493:DNU65493 DDV65493:DDY65493 CTZ65493:CUC65493 CKD65493:CKG65493 CAH65493:CAK65493 BQL65493:BQO65493 BGP65493:BGS65493 AWT65493:AWW65493 AMX65493:ANA65493 ADB65493:ADE65493 TF65493:TI65493 JJ65493:JM65493 N65493:Q65493 WVV982995:WVY982995 WLZ982995:WMC982995 WCD982995:WCG982995 VSH982995:VSK982995 VIL982995:VIO982995 UYP982995:UYS982995 UOT982995:UOW982995 UEX982995:UFA982995 TVB982995:TVE982995 TLF982995:TLI982995 TBJ982995:TBM982995 SRN982995:SRQ982995 SHR982995:SHU982995 RXV982995:RXY982995 RNZ982995:ROC982995 RED982995:REG982995 QUH982995:QUK982995 QKL982995:QKO982995 QAP982995:QAS982995 PQT982995:PQW982995 PGX982995:PHA982995 OXB982995:OXE982995 ONF982995:ONI982995 ODJ982995:ODM982995 NTN982995:NTQ982995 NJR982995:NJU982995 MZV982995:MZY982995 MPZ982995:MQC982995 MGD982995:MGG982995 LWH982995:LWK982995 LML982995:LMO982995 LCP982995:LCS982995 KST982995:KSW982995 KIX982995:KJA982995 JZB982995:JZE982995 JPF982995:JPI982995 JFJ982995:JFM982995 IVN982995:IVQ982995 ILR982995:ILU982995 IBV982995:IBY982995 HRZ982995:HSC982995 HID982995:HIG982995 GYH982995:GYK982995 GOL982995:GOO982995 GEP982995:GES982995 FUT982995:FUW982995 FKX982995:FLA982995 FBB982995:FBE982995 ERF982995:ERI982995 EHJ982995:EHM982995 DXN982995:DXQ982995 DNR982995:DNU982995 DDV982995:DDY982995 CTZ982995:CUC982995 CKD982995:CKG982995 CAH982995:CAK982995 BQL982995:BQO982995 BGP982995:BGS982995 AWT982995:AWW982995 AMX982995:ANA982995 ADB982995:ADE982995 TF982995:TI982995 JJ982995:JM982995 N982995:Q982995 WVV917459:WVY917459 WLZ917459:WMC917459 WCD917459:WCG917459 VSH917459:VSK917459 VIL917459:VIO917459 UYP917459:UYS917459 UOT917459:UOW917459 UEX917459:UFA917459 TVB917459:TVE917459 TLF917459:TLI917459 TBJ917459:TBM917459 SRN917459:SRQ917459 SHR917459:SHU917459 RXV917459:RXY917459 RNZ917459:ROC917459 RED917459:REG917459 QUH917459:QUK917459 QKL917459:QKO917459 QAP917459:QAS917459 PQT917459:PQW917459 PGX917459:PHA917459 OXB917459:OXE917459 ONF917459:ONI917459 ODJ917459:ODM917459 NTN917459:NTQ917459 NJR917459:NJU917459 MZV917459:MZY917459 MPZ917459:MQC917459 MGD917459:MGG917459 LWH917459:LWK917459 LML917459:LMO917459 LCP917459:LCS917459 KST917459:KSW917459 KIX917459:KJA917459 JZB917459:JZE917459 JPF917459:JPI917459 JFJ917459:JFM917459 IVN917459:IVQ917459 ILR917459:ILU917459 IBV917459:IBY917459 HRZ917459:HSC917459 HID917459:HIG917459 GYH917459:GYK917459 GOL917459:GOO917459 GEP917459:GES917459 FUT917459:FUW917459 FKX917459:FLA917459 FBB917459:FBE917459 ERF917459:ERI917459 EHJ917459:EHM917459 DXN917459:DXQ917459 DNR917459:DNU917459 DDV917459:DDY917459 CTZ917459:CUC917459 CKD917459:CKG917459 CAH917459:CAK917459 BQL917459:BQO917459 BGP917459:BGS917459 AWT917459:AWW917459 AMX917459:ANA917459 ADB917459:ADE917459 TF917459:TI917459 JJ917459:JM917459 N917459:Q917459 WVV851923:WVY851923 WLZ851923:WMC851923 WCD851923:WCG851923 VSH851923:VSK851923 VIL851923:VIO851923 UYP851923:UYS851923 UOT851923:UOW851923 UEX851923:UFA851923 TVB851923:TVE851923 TLF851923:TLI851923 TBJ851923:TBM851923 SRN851923:SRQ851923 SHR851923:SHU851923 RXV851923:RXY851923 RNZ851923:ROC851923 RED851923:REG851923 QUH851923:QUK851923 QKL851923:QKO851923 QAP851923:QAS851923 PQT851923:PQW851923 PGX851923:PHA851923 OXB851923:OXE851923 ONF851923:ONI851923 ODJ851923:ODM851923 NTN851923:NTQ851923 NJR851923:NJU851923 MZV851923:MZY851923 MPZ851923:MQC851923 MGD851923:MGG851923 LWH851923:LWK851923 LML851923:LMO851923 LCP851923:LCS851923 KST851923:KSW851923 KIX851923:KJA851923 JZB851923:JZE851923 JPF851923:JPI851923 JFJ851923:JFM851923 IVN851923:IVQ851923 ILR851923:ILU851923 IBV851923:IBY851923 HRZ851923:HSC851923 HID851923:HIG851923 GYH851923:GYK851923 GOL851923:GOO851923 GEP851923:GES851923 FUT851923:FUW851923 FKX851923:FLA851923 FBB851923:FBE851923 ERF851923:ERI851923 EHJ851923:EHM851923 DXN851923:DXQ851923 DNR851923:DNU851923 DDV851923:DDY851923 CTZ851923:CUC851923 CKD851923:CKG851923 CAH851923:CAK851923 BQL851923:BQO851923 BGP851923:BGS851923 AWT851923:AWW851923 AMX851923:ANA851923 ADB851923:ADE851923 TF851923:TI851923 JJ851923:JM851923 N851923:Q851923 WVV786387:WVY786387 WLZ786387:WMC786387 WCD786387:WCG786387 VSH786387:VSK786387 VIL786387:VIO786387 UYP786387:UYS786387 UOT786387:UOW786387 UEX786387:UFA786387 TVB786387:TVE786387 TLF786387:TLI786387 TBJ786387:TBM786387 SRN786387:SRQ786387 SHR786387:SHU786387 RXV786387:RXY786387 RNZ786387:ROC786387 RED786387:REG786387 QUH786387:QUK786387 QKL786387:QKO786387 QAP786387:QAS786387 PQT786387:PQW786387 PGX786387:PHA786387 OXB786387:OXE786387 ONF786387:ONI786387 ODJ786387:ODM786387 NTN786387:NTQ786387 NJR786387:NJU786387 MZV786387:MZY786387 MPZ786387:MQC786387 MGD786387:MGG786387 LWH786387:LWK786387 LML786387:LMO786387 LCP786387:LCS786387 KST786387:KSW786387 KIX786387:KJA786387 JZB786387:JZE786387 JPF786387:JPI786387 JFJ786387:JFM786387 IVN786387:IVQ786387 ILR786387:ILU786387 IBV786387:IBY786387 HRZ786387:HSC786387 HID786387:HIG786387 GYH786387:GYK786387 GOL786387:GOO786387 GEP786387:GES786387 FUT786387:FUW786387 FKX786387:FLA786387 FBB786387:FBE786387 ERF786387:ERI786387 EHJ786387:EHM786387 DXN786387:DXQ786387 DNR786387:DNU786387 DDV786387:DDY786387 CTZ786387:CUC786387 CKD786387:CKG786387 CAH786387:CAK786387 BQL786387:BQO786387 BGP786387:BGS786387 AWT786387:AWW786387 AMX786387:ANA786387 ADB786387:ADE786387 TF786387:TI786387 JJ786387:JM786387 N786387:Q786387 WVV720851:WVY720851 WLZ720851:WMC720851 WCD720851:WCG720851 VSH720851:VSK720851 VIL720851:VIO720851 UYP720851:UYS720851 UOT720851:UOW720851 UEX720851:UFA720851 TVB720851:TVE720851 TLF720851:TLI720851 TBJ720851:TBM720851 SRN720851:SRQ720851 SHR720851:SHU720851 RXV720851:RXY720851 RNZ720851:ROC720851 RED720851:REG720851 QUH720851:QUK720851 QKL720851:QKO720851 QAP720851:QAS720851 PQT720851:PQW720851 PGX720851:PHA720851 OXB720851:OXE720851 ONF720851:ONI720851 ODJ720851:ODM720851 NTN720851:NTQ720851 NJR720851:NJU720851 MZV720851:MZY720851 MPZ720851:MQC720851 MGD720851:MGG720851 LWH720851:LWK720851 LML720851:LMO720851 LCP720851:LCS720851 KST720851:KSW720851 KIX720851:KJA720851 JZB720851:JZE720851 JPF720851:JPI720851 JFJ720851:JFM720851 IVN720851:IVQ720851 ILR720851:ILU720851 IBV720851:IBY720851 HRZ720851:HSC720851 HID720851:HIG720851 GYH720851:GYK720851 GOL720851:GOO720851 GEP720851:GES720851 FUT720851:FUW720851 FKX720851:FLA720851 FBB720851:FBE720851 ERF720851:ERI720851 EHJ720851:EHM720851 DXN720851:DXQ720851 DNR720851:DNU720851 DDV720851:DDY720851 CTZ720851:CUC720851 CKD720851:CKG720851 CAH720851:CAK720851 BQL720851:BQO720851 BGP720851:BGS720851 AWT720851:AWW720851 AMX720851:ANA720851 ADB720851:ADE720851 TF720851:TI720851 JJ720851:JM720851 N720851:Q720851 WVV655315:WVY655315 WLZ655315:WMC655315 WCD655315:WCG655315 VSH655315:VSK655315 VIL655315:VIO655315 UYP655315:UYS655315 UOT655315:UOW655315 UEX655315:UFA655315 TVB655315:TVE655315 TLF655315:TLI655315 TBJ655315:TBM655315 SRN655315:SRQ655315 SHR655315:SHU655315 RXV655315:RXY655315 RNZ655315:ROC655315 RED655315:REG655315 QUH655315:QUK655315 QKL655315:QKO655315 QAP655315:QAS655315 PQT655315:PQW655315 PGX655315:PHA655315 OXB655315:OXE655315 ONF655315:ONI655315 ODJ655315:ODM655315 NTN655315:NTQ655315 NJR655315:NJU655315 MZV655315:MZY655315 MPZ655315:MQC655315 MGD655315:MGG655315 LWH655315:LWK655315 LML655315:LMO655315 LCP655315:LCS655315 KST655315:KSW655315 KIX655315:KJA655315 JZB655315:JZE655315 JPF655315:JPI655315 JFJ655315:JFM655315 IVN655315:IVQ655315 ILR655315:ILU655315 IBV655315:IBY655315 HRZ655315:HSC655315 HID655315:HIG655315 GYH655315:GYK655315 GOL655315:GOO655315 GEP655315:GES655315 FUT655315:FUW655315 FKX655315:FLA655315 FBB655315:FBE655315 ERF655315:ERI655315 EHJ655315:EHM655315 DXN655315:DXQ655315 DNR655315:DNU655315 DDV655315:DDY655315 CTZ655315:CUC655315 CKD655315:CKG655315 CAH655315:CAK655315 BQL655315:BQO655315 BGP655315:BGS655315 AWT655315:AWW655315 AMX655315:ANA655315 ADB655315:ADE655315 TF655315:TI655315 JJ655315:JM655315 N655315:Q655315 WVV589779:WVY589779 WLZ589779:WMC589779 WCD589779:WCG589779 VSH589779:VSK589779 VIL589779:VIO589779 UYP589779:UYS589779 UOT589779:UOW589779 UEX589779:UFA589779 TVB589779:TVE589779 TLF589779:TLI589779 TBJ589779:TBM589779 SRN589779:SRQ589779 SHR589779:SHU589779 RXV589779:RXY589779 RNZ589779:ROC589779 RED589779:REG589779 QUH589779:QUK589779 QKL589779:QKO589779 QAP589779:QAS589779 PQT589779:PQW589779 PGX589779:PHA589779 OXB589779:OXE589779 ONF589779:ONI589779 ODJ589779:ODM589779 NTN589779:NTQ589779 NJR589779:NJU589779 MZV589779:MZY589779 MPZ589779:MQC589779 MGD589779:MGG589779 LWH589779:LWK589779 LML589779:LMO589779 LCP589779:LCS589779 KST589779:KSW589779 KIX589779:KJA589779 JZB589779:JZE589779 JPF589779:JPI589779 JFJ589779:JFM589779 IVN589779:IVQ589779 ILR589779:ILU589779 IBV589779:IBY589779 HRZ589779:HSC589779 HID589779:HIG589779 GYH589779:GYK589779 GOL589779:GOO589779 GEP589779:GES589779 FUT589779:FUW589779 FKX589779:FLA589779 FBB589779:FBE589779 ERF589779:ERI589779 EHJ589779:EHM589779 DXN589779:DXQ589779 DNR589779:DNU589779 DDV589779:DDY589779 CTZ589779:CUC589779 CKD589779:CKG589779 CAH589779:CAK589779 BQL589779:BQO589779 BGP589779:BGS589779 AWT589779:AWW589779 AMX589779:ANA589779 ADB589779:ADE589779 TF589779:TI589779 JJ589779:JM589779 N589779:Q589779 WVV524243:WVY524243 WLZ524243:WMC524243 WCD524243:WCG524243 VSH524243:VSK524243 VIL524243:VIO524243 UYP524243:UYS524243 UOT524243:UOW524243 UEX524243:UFA524243 TVB524243:TVE524243 TLF524243:TLI524243 TBJ524243:TBM524243 SRN524243:SRQ524243 SHR524243:SHU524243 RXV524243:RXY524243 RNZ524243:ROC524243 RED524243:REG524243 QUH524243:QUK524243 QKL524243:QKO524243 QAP524243:QAS524243 PQT524243:PQW524243 PGX524243:PHA524243 OXB524243:OXE524243 ONF524243:ONI524243 ODJ524243:ODM524243 NTN524243:NTQ524243 NJR524243:NJU524243 MZV524243:MZY524243 MPZ524243:MQC524243 MGD524243:MGG524243 LWH524243:LWK524243 LML524243:LMO524243 LCP524243:LCS524243 KST524243:KSW524243 KIX524243:KJA524243 JZB524243:JZE524243 JPF524243:JPI524243 JFJ524243:JFM524243 IVN524243:IVQ524243 ILR524243:ILU524243 IBV524243:IBY524243 HRZ524243:HSC524243 HID524243:HIG524243 GYH524243:GYK524243 GOL524243:GOO524243 GEP524243:GES524243 FUT524243:FUW524243 FKX524243:FLA524243 FBB524243:FBE524243 ERF524243:ERI524243 EHJ524243:EHM524243 DXN524243:DXQ524243 DNR524243:DNU524243 DDV524243:DDY524243 CTZ524243:CUC524243 CKD524243:CKG524243 CAH524243:CAK524243 BQL524243:BQO524243 BGP524243:BGS524243 AWT524243:AWW524243 AMX524243:ANA524243 ADB524243:ADE524243 TF524243:TI524243 JJ524243:JM524243 N524243:Q524243 WVV458707:WVY458707 WLZ458707:WMC458707 WCD458707:WCG458707 VSH458707:VSK458707 VIL458707:VIO458707 UYP458707:UYS458707 UOT458707:UOW458707 UEX458707:UFA458707 TVB458707:TVE458707 TLF458707:TLI458707 TBJ458707:TBM458707 SRN458707:SRQ458707 SHR458707:SHU458707 RXV458707:RXY458707 RNZ458707:ROC458707 RED458707:REG458707 QUH458707:QUK458707 QKL458707:QKO458707 QAP458707:QAS458707 PQT458707:PQW458707 PGX458707:PHA458707 OXB458707:OXE458707 ONF458707:ONI458707 ODJ458707:ODM458707 NTN458707:NTQ458707 NJR458707:NJU458707 MZV458707:MZY458707 MPZ458707:MQC458707 MGD458707:MGG458707 LWH458707:LWK458707 LML458707:LMO458707 LCP458707:LCS458707 KST458707:KSW458707 KIX458707:KJA458707 JZB458707:JZE458707 JPF458707:JPI458707 JFJ458707:JFM458707 IVN458707:IVQ458707 ILR458707:ILU458707 IBV458707:IBY458707 HRZ458707:HSC458707 HID458707:HIG458707 GYH458707:GYK458707 GOL458707:GOO458707 GEP458707:GES458707 FUT458707:FUW458707 FKX458707:FLA458707 FBB458707:FBE458707 ERF458707:ERI458707 EHJ458707:EHM458707 DXN458707:DXQ458707 DNR458707:DNU458707 DDV458707:DDY458707 CTZ458707:CUC458707 CKD458707:CKG458707 CAH458707:CAK458707 BQL458707:BQO458707 BGP458707:BGS458707 AWT458707:AWW458707 AMX458707:ANA458707 ADB458707:ADE458707 TF458707:TI458707 JJ458707:JM458707 N458707:Q458707 WVV393171:WVY393171 WLZ393171:WMC393171 WCD393171:WCG393171 VSH393171:VSK393171 VIL393171:VIO393171 UYP393171:UYS393171 UOT393171:UOW393171 UEX393171:UFA393171 TVB393171:TVE393171 TLF393171:TLI393171 TBJ393171:TBM393171 SRN393171:SRQ393171 SHR393171:SHU393171 RXV393171:RXY393171 RNZ393171:ROC393171 RED393171:REG393171 QUH393171:QUK393171 QKL393171:QKO393171 QAP393171:QAS393171 PQT393171:PQW393171 PGX393171:PHA393171 OXB393171:OXE393171 ONF393171:ONI393171 ODJ393171:ODM393171 NTN393171:NTQ393171 NJR393171:NJU393171 MZV393171:MZY393171 MPZ393171:MQC393171 MGD393171:MGG393171 LWH393171:LWK393171 LML393171:LMO393171 LCP393171:LCS393171 KST393171:KSW393171 KIX393171:KJA393171 JZB393171:JZE393171 JPF393171:JPI393171 JFJ393171:JFM393171 IVN393171:IVQ393171 ILR393171:ILU393171 IBV393171:IBY393171 HRZ393171:HSC393171 HID393171:HIG393171 GYH393171:GYK393171 GOL393171:GOO393171 GEP393171:GES393171 FUT393171:FUW393171 FKX393171:FLA393171 FBB393171:FBE393171 ERF393171:ERI393171 EHJ393171:EHM393171 DXN393171:DXQ393171 DNR393171:DNU393171 DDV393171:DDY393171 CTZ393171:CUC393171 CKD393171:CKG393171 CAH393171:CAK393171 BQL393171:BQO393171 BGP393171:BGS393171 AWT393171:AWW393171 AMX393171:ANA393171 ADB393171:ADE393171 TF393171:TI393171 JJ393171:JM393171 N393171:Q393171 WVV327635:WVY327635 WLZ327635:WMC327635 WCD327635:WCG327635 VSH327635:VSK327635 VIL327635:VIO327635 UYP327635:UYS327635 UOT327635:UOW327635 UEX327635:UFA327635 TVB327635:TVE327635 TLF327635:TLI327635 TBJ327635:TBM327635 SRN327635:SRQ327635 SHR327635:SHU327635 RXV327635:RXY327635 RNZ327635:ROC327635 RED327635:REG327635 QUH327635:QUK327635 QKL327635:QKO327635 QAP327635:QAS327635 PQT327635:PQW327635 PGX327635:PHA327635 OXB327635:OXE327635 ONF327635:ONI327635 ODJ327635:ODM327635 NTN327635:NTQ327635 NJR327635:NJU327635 MZV327635:MZY327635 MPZ327635:MQC327635 MGD327635:MGG327635 LWH327635:LWK327635 LML327635:LMO327635 LCP327635:LCS327635 KST327635:KSW327635 KIX327635:KJA327635 JZB327635:JZE327635 JPF327635:JPI327635 JFJ327635:JFM327635 IVN327635:IVQ327635 ILR327635:ILU327635 IBV327635:IBY327635 HRZ327635:HSC327635 HID327635:HIG327635 GYH327635:GYK327635 GOL327635:GOO327635 GEP327635:GES327635 FUT327635:FUW327635 FKX327635:FLA327635 FBB327635:FBE327635 ERF327635:ERI327635 EHJ327635:EHM327635 DXN327635:DXQ327635 DNR327635:DNU327635 DDV327635:DDY327635 CTZ327635:CUC327635 CKD327635:CKG327635 CAH327635:CAK327635 BQL327635:BQO327635 BGP327635:BGS327635 AWT327635:AWW327635 AMX327635:ANA327635 ADB327635:ADE327635 TF327635:TI327635 JJ327635:JM327635 N327635:Q327635 WVV262099:WVY262099 WLZ262099:WMC262099 WCD262099:WCG262099 VSH262099:VSK262099 VIL262099:VIO262099 UYP262099:UYS262099 UOT262099:UOW262099 UEX262099:UFA262099 TVB262099:TVE262099 TLF262099:TLI262099 TBJ262099:TBM262099 SRN262099:SRQ262099 SHR262099:SHU262099 RXV262099:RXY262099 RNZ262099:ROC262099 RED262099:REG262099 QUH262099:QUK262099 QKL262099:QKO262099 QAP262099:QAS262099 PQT262099:PQW262099 PGX262099:PHA262099 OXB262099:OXE262099 ONF262099:ONI262099 ODJ262099:ODM262099 NTN262099:NTQ262099 NJR262099:NJU262099 MZV262099:MZY262099 MPZ262099:MQC262099 MGD262099:MGG262099 LWH262099:LWK262099 LML262099:LMO262099 LCP262099:LCS262099 KST262099:KSW262099 KIX262099:KJA262099 JZB262099:JZE262099 JPF262099:JPI262099 JFJ262099:JFM262099 IVN262099:IVQ262099 ILR262099:ILU262099 IBV262099:IBY262099 HRZ262099:HSC262099 HID262099:HIG262099 GYH262099:GYK262099 GOL262099:GOO262099 GEP262099:GES262099 FUT262099:FUW262099 FKX262099:FLA262099 FBB262099:FBE262099 ERF262099:ERI262099 EHJ262099:EHM262099 DXN262099:DXQ262099 DNR262099:DNU262099 DDV262099:DDY262099 CTZ262099:CUC262099 CKD262099:CKG262099 CAH262099:CAK262099 BQL262099:BQO262099 BGP262099:BGS262099 AWT262099:AWW262099 AMX262099:ANA262099 ADB262099:ADE262099 TF262099:TI262099 JJ262099:JM262099 N262099:Q262099 WVV196563:WVY196563 WLZ196563:WMC196563 WCD196563:WCG196563 VSH196563:VSK196563 VIL196563:VIO196563 UYP196563:UYS196563 UOT196563:UOW196563 UEX196563:UFA196563 TVB196563:TVE196563 TLF196563:TLI196563 TBJ196563:TBM196563 SRN196563:SRQ196563 SHR196563:SHU196563 RXV196563:RXY196563 RNZ196563:ROC196563 RED196563:REG196563 QUH196563:QUK196563 QKL196563:QKO196563 QAP196563:QAS196563 PQT196563:PQW196563 PGX196563:PHA196563 OXB196563:OXE196563 ONF196563:ONI196563 ODJ196563:ODM196563 NTN196563:NTQ196563 NJR196563:NJU196563 MZV196563:MZY196563 MPZ196563:MQC196563 MGD196563:MGG196563 LWH196563:LWK196563 LML196563:LMO196563 LCP196563:LCS196563 KST196563:KSW196563 KIX196563:KJA196563 JZB196563:JZE196563 JPF196563:JPI196563 JFJ196563:JFM196563 IVN196563:IVQ196563 ILR196563:ILU196563 IBV196563:IBY196563 HRZ196563:HSC196563 HID196563:HIG196563 GYH196563:GYK196563 GOL196563:GOO196563 GEP196563:GES196563 FUT196563:FUW196563 FKX196563:FLA196563 FBB196563:FBE196563 ERF196563:ERI196563 EHJ196563:EHM196563 DXN196563:DXQ196563 DNR196563:DNU196563 DDV196563:DDY196563 CTZ196563:CUC196563 CKD196563:CKG196563 CAH196563:CAK196563 BQL196563:BQO196563 BGP196563:BGS196563 AWT196563:AWW196563 AMX196563:ANA196563 ADB196563:ADE196563 TF196563:TI196563 JJ196563:JM196563 N196563:Q196563 WVV131027:WVY131027 WLZ131027:WMC131027 WCD131027:WCG131027 VSH131027:VSK131027 VIL131027:VIO131027 UYP131027:UYS131027 UOT131027:UOW131027 UEX131027:UFA131027 TVB131027:TVE131027 TLF131027:TLI131027 TBJ131027:TBM131027 SRN131027:SRQ131027 SHR131027:SHU131027 RXV131027:RXY131027 RNZ131027:ROC131027 RED131027:REG131027 QUH131027:QUK131027 QKL131027:QKO131027 QAP131027:QAS131027 PQT131027:PQW131027 PGX131027:PHA131027 OXB131027:OXE131027 ONF131027:ONI131027 ODJ131027:ODM131027 NTN131027:NTQ131027 NJR131027:NJU131027 MZV131027:MZY131027 MPZ131027:MQC131027 MGD131027:MGG131027 LWH131027:LWK131027 LML131027:LMO131027 LCP131027:LCS131027 KST131027:KSW131027 KIX131027:KJA131027 JZB131027:JZE131027 JPF131027:JPI131027 JFJ131027:JFM131027 IVN131027:IVQ131027 ILR131027:ILU131027 IBV131027:IBY131027 HRZ131027:HSC131027 HID131027:HIG131027 GYH131027:GYK131027 GOL131027:GOO131027 GEP131027:GES131027 FUT131027:FUW131027 FKX131027:FLA131027 FBB131027:FBE131027 ERF131027:ERI131027 EHJ131027:EHM131027 DXN131027:DXQ131027 DNR131027:DNU131027 DDV131027:DDY131027 CTZ131027:CUC131027 CKD131027:CKG131027 CAH131027:CAK131027 BQL131027:BQO131027 BGP131027:BGS131027 AWT131027:AWW131027 AMX131027:ANA131027 ADB131027:ADE131027 TF131027:TI131027 JJ131027:JM131027 N131027:Q131027 WVV65491:WVY65491 WLZ65491:WMC65491 WCD65491:WCG65491 VSH65491:VSK65491 VIL65491:VIO65491 UYP65491:UYS65491 UOT65491:UOW65491 UEX65491:UFA65491 TVB65491:TVE65491 TLF65491:TLI65491 TBJ65491:TBM65491 SRN65491:SRQ65491 SHR65491:SHU65491 RXV65491:RXY65491 RNZ65491:ROC65491 RED65491:REG65491 QUH65491:QUK65491 QKL65491:QKO65491 QAP65491:QAS65491 PQT65491:PQW65491 PGX65491:PHA65491 OXB65491:OXE65491 ONF65491:ONI65491 ODJ65491:ODM65491 NTN65491:NTQ65491 NJR65491:NJU65491 MZV65491:MZY65491 MPZ65491:MQC65491 MGD65491:MGG65491 LWH65491:LWK65491 LML65491:LMO65491 LCP65491:LCS65491 KST65491:KSW65491 KIX65491:KJA65491 JZB65491:JZE65491 JPF65491:JPI65491 JFJ65491:JFM65491 IVN65491:IVQ65491 ILR65491:ILU65491 IBV65491:IBY65491 HRZ65491:HSC65491 HID65491:HIG65491 GYH65491:GYK65491 GOL65491:GOO65491 GEP65491:GES65491 FUT65491:FUW65491 FKX65491:FLA65491 FBB65491:FBE65491 ERF65491:ERI65491 EHJ65491:EHM65491 DXN65491:DXQ65491 DNR65491:DNU65491 DDV65491:DDY65491 CTZ65491:CUC65491 CKD65491:CKG65491 CAH65491:CAK65491 BQL65491:BQO65491 BGP65491:BGS65491 AWT65491:AWW65491">
      <formula1>#REF!</formula1>
    </dataValidation>
    <dataValidation type="list" allowBlank="1" showInputMessage="1" showErrorMessage="1" sqref="C70:F70 C72:F72">
      <formula1>$U$70:$U$72</formula1>
    </dataValidation>
    <dataValidation type="list" allowBlank="1" showInputMessage="1" showErrorMessage="1" sqref="H70:J70 H72:J72">
      <formula1>$W$70:$W$75</formula1>
    </dataValidation>
    <dataValidation type="list" allowBlank="1" showInputMessage="1" showErrorMessage="1" sqref="N70:Q70 N72:Q72">
      <formula1>$Y$70:$Y$73</formula1>
    </dataValidation>
    <dataValidation type="list" allowBlank="1" showInputMessage="1" showErrorMessage="1" sqref="C29:F29 C31:F31 N29:Q29 N31:Q31">
      <formula1>$U$29:$U$31</formula1>
    </dataValidation>
    <dataValidation type="list" allowBlank="1" showInputMessage="1" showErrorMessage="1" sqref="H29:J29">
      <formula1>$W$29:$W$34</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41" max="18"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Q83"/>
  <sheetViews>
    <sheetView view="pageBreakPreview" topLeftCell="A13" zoomScaleNormal="100" zoomScaleSheetLayoutView="100" workbookViewId="0"/>
  </sheetViews>
  <sheetFormatPr defaultColWidth="9" defaultRowHeight="20.100000000000001" customHeight="1"/>
  <cols>
    <col min="1" max="26" width="3.6640625" style="881" customWidth="1"/>
    <col min="27" max="28" width="3.88671875" style="881" customWidth="1"/>
    <col min="29" max="16384" width="9" style="881"/>
  </cols>
  <sheetData>
    <row r="1" spans="1:29" ht="20.100000000000001" customHeight="1">
      <c r="A1" s="882"/>
      <c r="B1" s="886"/>
      <c r="C1" s="882"/>
      <c r="D1" s="882"/>
      <c r="E1" s="882"/>
      <c r="F1" s="882"/>
      <c r="G1" s="882"/>
      <c r="H1" s="882"/>
      <c r="I1" s="882"/>
      <c r="J1" s="882"/>
      <c r="K1" s="886"/>
      <c r="L1" s="882"/>
      <c r="M1" s="882"/>
      <c r="N1" s="882"/>
      <c r="O1" s="882"/>
      <c r="P1" s="882"/>
      <c r="Q1" s="882"/>
      <c r="R1" s="882"/>
      <c r="S1" s="882"/>
      <c r="T1" s="882"/>
      <c r="U1" s="882"/>
      <c r="V1" s="882" t="s">
        <v>1907</v>
      </c>
      <c r="X1" s="883"/>
      <c r="Y1" s="882"/>
      <c r="AA1" s="882"/>
      <c r="AB1" s="882"/>
      <c r="AC1" s="882"/>
    </row>
    <row r="2" spans="1:29" ht="20.100000000000001" customHeight="1">
      <c r="A2" s="882"/>
      <c r="B2" s="886"/>
      <c r="C2" s="882"/>
      <c r="D2" s="882"/>
      <c r="E2" s="882"/>
      <c r="F2" s="882"/>
      <c r="G2" s="882"/>
      <c r="H2" s="882"/>
      <c r="I2" s="882"/>
      <c r="J2" s="882"/>
      <c r="K2" s="882"/>
      <c r="L2" s="882"/>
      <c r="M2" s="882"/>
      <c r="N2" s="882"/>
      <c r="O2" s="882"/>
      <c r="P2" s="886"/>
      <c r="Q2" s="882"/>
      <c r="R2" s="882"/>
      <c r="S2" s="886"/>
      <c r="T2" s="882"/>
      <c r="U2" s="882"/>
      <c r="V2" s="886"/>
      <c r="X2" s="882"/>
      <c r="Y2" s="886"/>
      <c r="Z2" s="882"/>
      <c r="AA2" s="882"/>
      <c r="AB2" s="882"/>
      <c r="AC2" s="882"/>
    </row>
    <row r="3" spans="1:29" ht="40.35" customHeight="1">
      <c r="A3" s="882"/>
      <c r="B3" s="886"/>
      <c r="C3" s="882"/>
      <c r="D3" s="882"/>
      <c r="E3" s="882"/>
      <c r="F3" s="882"/>
      <c r="G3" s="882"/>
      <c r="H3" s="882"/>
      <c r="I3" s="882"/>
      <c r="J3" s="882"/>
      <c r="L3" s="889" t="s">
        <v>1906</v>
      </c>
      <c r="N3" s="882"/>
      <c r="O3" s="882"/>
      <c r="P3" s="882"/>
      <c r="Q3" s="882"/>
      <c r="R3" s="882"/>
      <c r="S3" s="882"/>
      <c r="T3" s="882"/>
      <c r="U3" s="882"/>
      <c r="V3" s="882"/>
      <c r="W3" s="882"/>
      <c r="X3" s="882"/>
      <c r="Y3" s="882"/>
      <c r="Z3" s="882"/>
      <c r="AA3" s="882"/>
      <c r="AB3" s="882"/>
      <c r="AC3" s="882"/>
    </row>
    <row r="4" spans="1:29" ht="20.100000000000001" customHeight="1">
      <c r="Q4" s="1898"/>
      <c r="R4" s="4138">
        <v>45413</v>
      </c>
      <c r="S4" s="4138"/>
      <c r="T4" s="4138"/>
      <c r="U4" s="4138"/>
      <c r="V4" s="4138"/>
      <c r="W4" s="1898"/>
    </row>
    <row r="5" spans="1:29" ht="15" customHeight="1">
      <c r="M5" s="890"/>
    </row>
    <row r="6" spans="1:29" ht="15" customHeight="1">
      <c r="N6" s="890"/>
      <c r="Z6" s="881" t="s">
        <v>1591</v>
      </c>
    </row>
    <row r="7" spans="1:29" ht="15" customHeight="1">
      <c r="A7" s="881" t="s">
        <v>1908</v>
      </c>
      <c r="N7" s="890"/>
      <c r="Z7" s="881" t="s">
        <v>1592</v>
      </c>
    </row>
    <row r="8" spans="1:29" ht="15" customHeight="1">
      <c r="A8" s="2271" t="str">
        <f>入力シート!C5</f>
        <v>久留米市長</v>
      </c>
      <c r="B8" s="2271"/>
      <c r="C8" s="2271"/>
      <c r="D8" s="2271"/>
      <c r="E8" s="2271"/>
      <c r="F8" s="2271"/>
      <c r="G8" s="881" t="s">
        <v>1613</v>
      </c>
      <c r="M8" s="890"/>
      <c r="Z8" s="881" t="s">
        <v>1593</v>
      </c>
    </row>
    <row r="9" spans="1:29" ht="15" customHeight="1">
      <c r="L9" s="881" t="s">
        <v>1594</v>
      </c>
    </row>
    <row r="10" spans="1:29" ht="15" customHeight="1">
      <c r="M10" s="881" t="s">
        <v>1905</v>
      </c>
      <c r="Q10" s="4711" t="s">
        <v>1909</v>
      </c>
      <c r="R10" s="4711"/>
      <c r="S10" s="4711"/>
      <c r="T10" s="4711"/>
      <c r="U10" s="4711"/>
    </row>
    <row r="11" spans="1:29" ht="15" customHeight="1">
      <c r="M11" s="881" t="s">
        <v>1595</v>
      </c>
      <c r="Q11" s="2272" t="str">
        <f>入力シート!C25</f>
        <v>久留米市〇〇町１２３</v>
      </c>
      <c r="R11" s="2272"/>
      <c r="S11" s="2272"/>
      <c r="T11" s="2272"/>
      <c r="U11" s="2272"/>
      <c r="V11" s="2272"/>
      <c r="W11" s="2272"/>
    </row>
    <row r="12" spans="1:29" ht="15" customHeight="1">
      <c r="M12" s="881" t="s">
        <v>1904</v>
      </c>
      <c r="Q12" s="4712"/>
      <c r="R12" s="4712"/>
      <c r="S12" s="4712"/>
      <c r="T12" s="4712"/>
      <c r="U12" s="4712"/>
      <c r="V12" s="4712"/>
      <c r="W12" s="4712"/>
    </row>
    <row r="13" spans="1:29" ht="15" customHeight="1">
      <c r="M13" s="1074" t="s">
        <v>1903</v>
      </c>
      <c r="Q13" s="2272" t="str">
        <f>入力シート!C26</f>
        <v>(株）○○○○建設</v>
      </c>
      <c r="R13" s="2272"/>
      <c r="S13" s="2272"/>
      <c r="T13" s="2272"/>
      <c r="U13" s="2272"/>
      <c r="V13" s="2272"/>
      <c r="W13" s="2272"/>
    </row>
    <row r="14" spans="1:29" ht="15" customHeight="1">
      <c r="M14" s="1074" t="s">
        <v>1902</v>
      </c>
      <c r="Q14" s="2272" t="str">
        <f>入力シート!C27</f>
        <v>代表取締役　久留米一郎</v>
      </c>
      <c r="R14" s="2272"/>
      <c r="S14" s="2272"/>
      <c r="T14" s="2272"/>
      <c r="U14" s="2272"/>
      <c r="V14" s="2272"/>
      <c r="W14" s="2272"/>
    </row>
    <row r="15" spans="1:29" ht="15" customHeight="1">
      <c r="M15" s="881" t="s">
        <v>1901</v>
      </c>
      <c r="Q15" s="2272" t="str">
        <f>入力シート!C28</f>
        <v>0942-12-○○○○</v>
      </c>
      <c r="R15" s="2272"/>
      <c r="S15" s="2272"/>
      <c r="T15" s="2272"/>
      <c r="U15" s="2272"/>
      <c r="V15" s="2272"/>
      <c r="W15" s="2272"/>
    </row>
    <row r="17" spans="2:24" ht="20.100000000000001" customHeight="1">
      <c r="B17" s="881" t="s">
        <v>1900</v>
      </c>
      <c r="M17" s="890"/>
    </row>
    <row r="18" spans="2:24" ht="20.100000000000001" customHeight="1">
      <c r="B18" s="881" t="s">
        <v>1899</v>
      </c>
      <c r="M18" s="890"/>
    </row>
    <row r="19" spans="2:24" s="882" customFormat="1" ht="20.100000000000001" customHeight="1"/>
    <row r="20" spans="2:24" s="882" customFormat="1" ht="20.100000000000001" customHeight="1">
      <c r="L20" s="890" t="s">
        <v>1601</v>
      </c>
    </row>
    <row r="21" spans="2:24" s="882" customFormat="1" ht="20.100000000000001" customHeight="1">
      <c r="L21" s="890"/>
    </row>
    <row r="22" spans="2:24" s="882" customFormat="1" ht="20.100000000000001" customHeight="1">
      <c r="B22" s="882" t="s">
        <v>1602</v>
      </c>
      <c r="F22" s="2267" t="str">
        <f>入力シート!C10</f>
        <v>○○校区道路改良工事</v>
      </c>
      <c r="G22" s="2267"/>
      <c r="H22" s="2267"/>
      <c r="I22" s="2267"/>
      <c r="J22" s="2267"/>
      <c r="K22" s="2267"/>
      <c r="L22" s="2267"/>
      <c r="M22" s="2267"/>
      <c r="N22" s="2267"/>
      <c r="O22" s="2267"/>
      <c r="P22" s="2267"/>
      <c r="Q22" s="2267"/>
      <c r="R22" s="2267"/>
      <c r="S22" s="2267"/>
      <c r="T22" s="2267"/>
    </row>
    <row r="23" spans="2:24" s="882" customFormat="1" ht="20.100000000000001" customHeight="1"/>
    <row r="24" spans="2:24" s="882" customFormat="1" ht="20.100000000000001" customHeight="1">
      <c r="B24" s="882" t="s">
        <v>1603</v>
      </c>
      <c r="F24" s="2268" t="s">
        <v>1604</v>
      </c>
      <c r="G24" s="2268"/>
      <c r="H24" s="2268"/>
      <c r="I24" s="2267" t="str">
        <f>入力シート!C12</f>
        <v>久留米市○○町</v>
      </c>
      <c r="J24" s="2267"/>
      <c r="K24" s="2267"/>
      <c r="L24" s="2267"/>
      <c r="M24" s="2267"/>
      <c r="N24" s="2267"/>
      <c r="O24" s="2267"/>
      <c r="P24" s="2267"/>
      <c r="Q24" s="2267"/>
      <c r="R24" s="891"/>
      <c r="S24" s="891"/>
      <c r="T24" s="891"/>
    </row>
    <row r="25" spans="2:24" s="882" customFormat="1" ht="20.100000000000001" customHeight="1"/>
    <row r="26" spans="2:24" s="882" customFormat="1" ht="20.100000000000001" customHeight="1">
      <c r="B26" s="882" t="s">
        <v>1898</v>
      </c>
      <c r="J26" s="4707" t="s">
        <v>1897</v>
      </c>
      <c r="K26" s="4707"/>
      <c r="L26" s="4707"/>
      <c r="M26" s="4707"/>
      <c r="N26" s="4707"/>
      <c r="O26" s="4707"/>
    </row>
    <row r="27" spans="2:24" s="882" customFormat="1" ht="20.100000000000001" customHeight="1"/>
    <row r="28" spans="2:24" s="882" customFormat="1" ht="20.100000000000001" customHeight="1">
      <c r="B28" s="882" t="s">
        <v>1896</v>
      </c>
    </row>
    <row r="29" spans="2:24" s="882" customFormat="1" ht="20.100000000000001" customHeight="1">
      <c r="B29" s="882" t="s">
        <v>1895</v>
      </c>
    </row>
    <row r="30" spans="2:24" s="882" customFormat="1" ht="20.100000000000001" customHeight="1">
      <c r="B30" s="919"/>
      <c r="C30" s="920"/>
      <c r="D30" s="920"/>
      <c r="E30" s="921" t="s">
        <v>1894</v>
      </c>
      <c r="F30" s="920"/>
      <c r="G30" s="920"/>
      <c r="H30" s="922"/>
      <c r="I30" s="919"/>
      <c r="J30" s="920"/>
      <c r="K30" s="921" t="s">
        <v>1724</v>
      </c>
      <c r="L30" s="920"/>
      <c r="M30" s="922"/>
      <c r="N30" s="919"/>
      <c r="O30" s="920"/>
      <c r="P30" s="920"/>
      <c r="Q30" s="920"/>
      <c r="R30" s="920"/>
      <c r="S30" s="921" t="s">
        <v>1725</v>
      </c>
      <c r="T30" s="921"/>
      <c r="U30" s="920"/>
      <c r="V30" s="920"/>
      <c r="W30" s="920"/>
      <c r="X30" s="922"/>
    </row>
    <row r="31" spans="2:24" s="882" customFormat="1" ht="27.6" customHeight="1">
      <c r="B31" s="4708"/>
      <c r="C31" s="4709"/>
      <c r="D31" s="4709"/>
      <c r="E31" s="4709"/>
      <c r="F31" s="4709"/>
      <c r="G31" s="4709"/>
      <c r="H31" s="4710"/>
      <c r="I31" s="4708"/>
      <c r="J31" s="4709"/>
      <c r="K31" s="4709"/>
      <c r="L31" s="4709"/>
      <c r="M31" s="4710"/>
      <c r="N31" s="4708"/>
      <c r="O31" s="4709"/>
      <c r="P31" s="4709"/>
      <c r="Q31" s="4709"/>
      <c r="R31" s="4709"/>
      <c r="S31" s="4709"/>
      <c r="T31" s="4709"/>
      <c r="U31" s="4709"/>
      <c r="V31" s="4709"/>
      <c r="W31" s="4709"/>
      <c r="X31" s="4710"/>
    </row>
    <row r="32" spans="2:24" s="882" customFormat="1" ht="27.6" customHeight="1">
      <c r="B32" s="4708"/>
      <c r="C32" s="4709"/>
      <c r="D32" s="4709"/>
      <c r="E32" s="4709"/>
      <c r="F32" s="4709"/>
      <c r="G32" s="4709"/>
      <c r="H32" s="4710"/>
      <c r="I32" s="4708"/>
      <c r="J32" s="4709"/>
      <c r="K32" s="4709"/>
      <c r="L32" s="4709"/>
      <c r="M32" s="4710"/>
      <c r="N32" s="4708"/>
      <c r="O32" s="4709"/>
      <c r="P32" s="4709"/>
      <c r="Q32" s="4709"/>
      <c r="R32" s="4709"/>
      <c r="S32" s="4709"/>
      <c r="T32" s="4709"/>
      <c r="U32" s="4709"/>
      <c r="V32" s="4709"/>
      <c r="W32" s="4709"/>
      <c r="X32" s="4710"/>
    </row>
    <row r="33" spans="2:24" s="882" customFormat="1" ht="27.6" customHeight="1">
      <c r="B33" s="4708"/>
      <c r="C33" s="4709"/>
      <c r="D33" s="4709"/>
      <c r="E33" s="4709"/>
      <c r="F33" s="4709"/>
      <c r="G33" s="4709"/>
      <c r="H33" s="4710"/>
      <c r="I33" s="4708"/>
      <c r="J33" s="4709"/>
      <c r="K33" s="4709"/>
      <c r="L33" s="4709"/>
      <c r="M33" s="4710"/>
      <c r="N33" s="4708"/>
      <c r="O33" s="4709"/>
      <c r="P33" s="4709"/>
      <c r="Q33" s="4709"/>
      <c r="R33" s="4709"/>
      <c r="S33" s="4709"/>
      <c r="T33" s="4709"/>
      <c r="U33" s="4709"/>
      <c r="V33" s="4709"/>
      <c r="W33" s="4709"/>
      <c r="X33" s="4710"/>
    </row>
    <row r="34" spans="2:24" s="882" customFormat="1" ht="27.6" customHeight="1">
      <c r="B34" s="4708"/>
      <c r="C34" s="4709"/>
      <c r="D34" s="4709"/>
      <c r="E34" s="4709"/>
      <c r="F34" s="4709"/>
      <c r="G34" s="4709"/>
      <c r="H34" s="4710"/>
      <c r="I34" s="4708"/>
      <c r="J34" s="4709"/>
      <c r="K34" s="4709"/>
      <c r="L34" s="4709"/>
      <c r="M34" s="4710"/>
      <c r="N34" s="4708"/>
      <c r="O34" s="4709"/>
      <c r="P34" s="4709"/>
      <c r="Q34" s="4709"/>
      <c r="R34" s="4709"/>
      <c r="S34" s="4709"/>
      <c r="T34" s="4709"/>
      <c r="U34" s="4709"/>
      <c r="V34" s="4709"/>
      <c r="W34" s="4709"/>
      <c r="X34" s="4710"/>
    </row>
    <row r="35" spans="2:24" s="882" customFormat="1" ht="20.100000000000001" customHeight="1"/>
    <row r="36" spans="2:24" s="882" customFormat="1" ht="20.100000000000001" customHeight="1">
      <c r="B36" s="882" t="s">
        <v>1893</v>
      </c>
      <c r="N36" s="4707"/>
      <c r="O36" s="4707"/>
      <c r="P36" s="4707"/>
      <c r="Q36" s="882" t="s">
        <v>1892</v>
      </c>
    </row>
    <row r="37" spans="2:24" s="882" customFormat="1" ht="20.100000000000001" customHeight="1">
      <c r="Q37" s="882" t="s">
        <v>1891</v>
      </c>
    </row>
    <row r="38" spans="2:24" ht="20.100000000000001" customHeight="1">
      <c r="B38" s="881" t="s">
        <v>1890</v>
      </c>
      <c r="U38" s="882"/>
      <c r="V38" s="882"/>
      <c r="W38" s="882"/>
      <c r="X38" s="882"/>
    </row>
    <row r="39" spans="2:24" ht="20.100000000000001" customHeight="1">
      <c r="B39" s="881" t="s">
        <v>1889</v>
      </c>
      <c r="U39" s="882"/>
      <c r="V39" s="882"/>
      <c r="W39" s="882"/>
      <c r="X39" s="882"/>
    </row>
    <row r="40" spans="2:24" ht="20.100000000000001" customHeight="1">
      <c r="B40" s="881" t="s">
        <v>1888</v>
      </c>
      <c r="U40" s="882"/>
      <c r="V40" s="882"/>
      <c r="W40" s="882"/>
      <c r="X40" s="882"/>
    </row>
    <row r="41" spans="2:24" ht="20.100000000000001" customHeight="1">
      <c r="B41" s="883"/>
    </row>
    <row r="83" spans="43:43" ht="20.100000000000001" customHeight="1">
      <c r="AQ83" s="881" t="b">
        <v>0</v>
      </c>
    </row>
  </sheetData>
  <mergeCells count="25">
    <mergeCell ref="A8:F8"/>
    <mergeCell ref="Q10:U10"/>
    <mergeCell ref="Q11:W11"/>
    <mergeCell ref="Q12:W12"/>
    <mergeCell ref="R4:V4"/>
    <mergeCell ref="Q15:W15"/>
    <mergeCell ref="Q14:W14"/>
    <mergeCell ref="Q13:W13"/>
    <mergeCell ref="F22:T22"/>
    <mergeCell ref="F24:H24"/>
    <mergeCell ref="I24:Q24"/>
    <mergeCell ref="N36:P36"/>
    <mergeCell ref="J26:O26"/>
    <mergeCell ref="B31:H31"/>
    <mergeCell ref="B32:H32"/>
    <mergeCell ref="B33:H33"/>
    <mergeCell ref="B34:H34"/>
    <mergeCell ref="I31:M31"/>
    <mergeCell ref="I32:M32"/>
    <mergeCell ref="I33:M33"/>
    <mergeCell ref="I34:M34"/>
    <mergeCell ref="N31:X31"/>
    <mergeCell ref="N32:X32"/>
    <mergeCell ref="N33:X33"/>
    <mergeCell ref="N34:X34"/>
  </mergeCells>
  <phoneticPr fontId="14"/>
  <dataValidations count="1">
    <dataValidation type="list" allowBlank="1" showInputMessage="1" showErrorMessage="1" sqref="WVJ98304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formula1>$Z$7:$Z$8</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activeCell="A34" sqref="A34"/>
    </sheetView>
  </sheetViews>
  <sheetFormatPr defaultRowHeight="13.2"/>
  <cols>
    <col min="1" max="2" width="14.33203125" style="1324" customWidth="1"/>
    <col min="3" max="4" width="7.6640625" style="1324" customWidth="1"/>
    <col min="5" max="5" width="13.88671875" style="1324" customWidth="1"/>
    <col min="6" max="6" width="9" style="1324"/>
    <col min="7" max="7" width="15" style="1324" customWidth="1"/>
    <col min="8" max="256" width="9" style="1324"/>
    <col min="257" max="258" width="14.33203125" style="1324" customWidth="1"/>
    <col min="259" max="260" width="7.6640625" style="1324" customWidth="1"/>
    <col min="261" max="261" width="13.88671875" style="1324" customWidth="1"/>
    <col min="262" max="262" width="9" style="1324"/>
    <col min="263" max="263" width="15" style="1324" customWidth="1"/>
    <col min="264" max="512" width="9" style="1324"/>
    <col min="513" max="514" width="14.33203125" style="1324" customWidth="1"/>
    <col min="515" max="516" width="7.6640625" style="1324" customWidth="1"/>
    <col min="517" max="517" width="13.88671875" style="1324" customWidth="1"/>
    <col min="518" max="518" width="9" style="1324"/>
    <col min="519" max="519" width="15" style="1324" customWidth="1"/>
    <col min="520" max="768" width="9" style="1324"/>
    <col min="769" max="770" width="14.33203125" style="1324" customWidth="1"/>
    <col min="771" max="772" width="7.6640625" style="1324" customWidth="1"/>
    <col min="773" max="773" width="13.88671875" style="1324" customWidth="1"/>
    <col min="774" max="774" width="9" style="1324"/>
    <col min="775" max="775" width="15" style="1324" customWidth="1"/>
    <col min="776" max="1024" width="9" style="1324"/>
    <col min="1025" max="1026" width="14.33203125" style="1324" customWidth="1"/>
    <col min="1027" max="1028" width="7.6640625" style="1324" customWidth="1"/>
    <col min="1029" max="1029" width="13.88671875" style="1324" customWidth="1"/>
    <col min="1030" max="1030" width="9" style="1324"/>
    <col min="1031" max="1031" width="15" style="1324" customWidth="1"/>
    <col min="1032" max="1280" width="9" style="1324"/>
    <col min="1281" max="1282" width="14.33203125" style="1324" customWidth="1"/>
    <col min="1283" max="1284" width="7.6640625" style="1324" customWidth="1"/>
    <col min="1285" max="1285" width="13.88671875" style="1324" customWidth="1"/>
    <col min="1286" max="1286" width="9" style="1324"/>
    <col min="1287" max="1287" width="15" style="1324" customWidth="1"/>
    <col min="1288" max="1536" width="9" style="1324"/>
    <col min="1537" max="1538" width="14.33203125" style="1324" customWidth="1"/>
    <col min="1539" max="1540" width="7.6640625" style="1324" customWidth="1"/>
    <col min="1541" max="1541" width="13.88671875" style="1324" customWidth="1"/>
    <col min="1542" max="1542" width="9" style="1324"/>
    <col min="1543" max="1543" width="15" style="1324" customWidth="1"/>
    <col min="1544" max="1792" width="9" style="1324"/>
    <col min="1793" max="1794" width="14.33203125" style="1324" customWidth="1"/>
    <col min="1795" max="1796" width="7.6640625" style="1324" customWidth="1"/>
    <col min="1797" max="1797" width="13.88671875" style="1324" customWidth="1"/>
    <col min="1798" max="1798" width="9" style="1324"/>
    <col min="1799" max="1799" width="15" style="1324" customWidth="1"/>
    <col min="1800" max="2048" width="9" style="1324"/>
    <col min="2049" max="2050" width="14.33203125" style="1324" customWidth="1"/>
    <col min="2051" max="2052" width="7.6640625" style="1324" customWidth="1"/>
    <col min="2053" max="2053" width="13.88671875" style="1324" customWidth="1"/>
    <col min="2054" max="2054" width="9" style="1324"/>
    <col min="2055" max="2055" width="15" style="1324" customWidth="1"/>
    <col min="2056" max="2304" width="9" style="1324"/>
    <col min="2305" max="2306" width="14.33203125" style="1324" customWidth="1"/>
    <col min="2307" max="2308" width="7.6640625" style="1324" customWidth="1"/>
    <col min="2309" max="2309" width="13.88671875" style="1324" customWidth="1"/>
    <col min="2310" max="2310" width="9" style="1324"/>
    <col min="2311" max="2311" width="15" style="1324" customWidth="1"/>
    <col min="2312" max="2560" width="9" style="1324"/>
    <col min="2561" max="2562" width="14.33203125" style="1324" customWidth="1"/>
    <col min="2563" max="2564" width="7.6640625" style="1324" customWidth="1"/>
    <col min="2565" max="2565" width="13.88671875" style="1324" customWidth="1"/>
    <col min="2566" max="2566" width="9" style="1324"/>
    <col min="2567" max="2567" width="15" style="1324" customWidth="1"/>
    <col min="2568" max="2816" width="9" style="1324"/>
    <col min="2817" max="2818" width="14.33203125" style="1324" customWidth="1"/>
    <col min="2819" max="2820" width="7.6640625" style="1324" customWidth="1"/>
    <col min="2821" max="2821" width="13.88671875" style="1324" customWidth="1"/>
    <col min="2822" max="2822" width="9" style="1324"/>
    <col min="2823" max="2823" width="15" style="1324" customWidth="1"/>
    <col min="2824" max="3072" width="9" style="1324"/>
    <col min="3073" max="3074" width="14.33203125" style="1324" customWidth="1"/>
    <col min="3075" max="3076" width="7.6640625" style="1324" customWidth="1"/>
    <col min="3077" max="3077" width="13.88671875" style="1324" customWidth="1"/>
    <col min="3078" max="3078" width="9" style="1324"/>
    <col min="3079" max="3079" width="15" style="1324" customWidth="1"/>
    <col min="3080" max="3328" width="9" style="1324"/>
    <col min="3329" max="3330" width="14.33203125" style="1324" customWidth="1"/>
    <col min="3331" max="3332" width="7.6640625" style="1324" customWidth="1"/>
    <col min="3333" max="3333" width="13.88671875" style="1324" customWidth="1"/>
    <col min="3334" max="3334" width="9" style="1324"/>
    <col min="3335" max="3335" width="15" style="1324" customWidth="1"/>
    <col min="3336" max="3584" width="9" style="1324"/>
    <col min="3585" max="3586" width="14.33203125" style="1324" customWidth="1"/>
    <col min="3587" max="3588" width="7.6640625" style="1324" customWidth="1"/>
    <col min="3589" max="3589" width="13.88671875" style="1324" customWidth="1"/>
    <col min="3590" max="3590" width="9" style="1324"/>
    <col min="3591" max="3591" width="15" style="1324" customWidth="1"/>
    <col min="3592" max="3840" width="9" style="1324"/>
    <col min="3841" max="3842" width="14.33203125" style="1324" customWidth="1"/>
    <col min="3843" max="3844" width="7.6640625" style="1324" customWidth="1"/>
    <col min="3845" max="3845" width="13.88671875" style="1324" customWidth="1"/>
    <col min="3846" max="3846" width="9" style="1324"/>
    <col min="3847" max="3847" width="15" style="1324" customWidth="1"/>
    <col min="3848" max="4096" width="9" style="1324"/>
    <col min="4097" max="4098" width="14.33203125" style="1324" customWidth="1"/>
    <col min="4099" max="4100" width="7.6640625" style="1324" customWidth="1"/>
    <col min="4101" max="4101" width="13.88671875" style="1324" customWidth="1"/>
    <col min="4102" max="4102" width="9" style="1324"/>
    <col min="4103" max="4103" width="15" style="1324" customWidth="1"/>
    <col min="4104" max="4352" width="9" style="1324"/>
    <col min="4353" max="4354" width="14.33203125" style="1324" customWidth="1"/>
    <col min="4355" max="4356" width="7.6640625" style="1324" customWidth="1"/>
    <col min="4357" max="4357" width="13.88671875" style="1324" customWidth="1"/>
    <col min="4358" max="4358" width="9" style="1324"/>
    <col min="4359" max="4359" width="15" style="1324" customWidth="1"/>
    <col min="4360" max="4608" width="9" style="1324"/>
    <col min="4609" max="4610" width="14.33203125" style="1324" customWidth="1"/>
    <col min="4611" max="4612" width="7.6640625" style="1324" customWidth="1"/>
    <col min="4613" max="4613" width="13.88671875" style="1324" customWidth="1"/>
    <col min="4614" max="4614" width="9" style="1324"/>
    <col min="4615" max="4615" width="15" style="1324" customWidth="1"/>
    <col min="4616" max="4864" width="9" style="1324"/>
    <col min="4865" max="4866" width="14.33203125" style="1324" customWidth="1"/>
    <col min="4867" max="4868" width="7.6640625" style="1324" customWidth="1"/>
    <col min="4869" max="4869" width="13.88671875" style="1324" customWidth="1"/>
    <col min="4870" max="4870" width="9" style="1324"/>
    <col min="4871" max="4871" width="15" style="1324" customWidth="1"/>
    <col min="4872" max="5120" width="9" style="1324"/>
    <col min="5121" max="5122" width="14.33203125" style="1324" customWidth="1"/>
    <col min="5123" max="5124" width="7.6640625" style="1324" customWidth="1"/>
    <col min="5125" max="5125" width="13.88671875" style="1324" customWidth="1"/>
    <col min="5126" max="5126" width="9" style="1324"/>
    <col min="5127" max="5127" width="15" style="1324" customWidth="1"/>
    <col min="5128" max="5376" width="9" style="1324"/>
    <col min="5377" max="5378" width="14.33203125" style="1324" customWidth="1"/>
    <col min="5379" max="5380" width="7.6640625" style="1324" customWidth="1"/>
    <col min="5381" max="5381" width="13.88671875" style="1324" customWidth="1"/>
    <col min="5382" max="5382" width="9" style="1324"/>
    <col min="5383" max="5383" width="15" style="1324" customWidth="1"/>
    <col min="5384" max="5632" width="9" style="1324"/>
    <col min="5633" max="5634" width="14.33203125" style="1324" customWidth="1"/>
    <col min="5635" max="5636" width="7.6640625" style="1324" customWidth="1"/>
    <col min="5637" max="5637" width="13.88671875" style="1324" customWidth="1"/>
    <col min="5638" max="5638" width="9" style="1324"/>
    <col min="5639" max="5639" width="15" style="1324" customWidth="1"/>
    <col min="5640" max="5888" width="9" style="1324"/>
    <col min="5889" max="5890" width="14.33203125" style="1324" customWidth="1"/>
    <col min="5891" max="5892" width="7.6640625" style="1324" customWidth="1"/>
    <col min="5893" max="5893" width="13.88671875" style="1324" customWidth="1"/>
    <col min="5894" max="5894" width="9" style="1324"/>
    <col min="5895" max="5895" width="15" style="1324" customWidth="1"/>
    <col min="5896" max="6144" width="9" style="1324"/>
    <col min="6145" max="6146" width="14.33203125" style="1324" customWidth="1"/>
    <col min="6147" max="6148" width="7.6640625" style="1324" customWidth="1"/>
    <col min="6149" max="6149" width="13.88671875" style="1324" customWidth="1"/>
    <col min="6150" max="6150" width="9" style="1324"/>
    <col min="6151" max="6151" width="15" style="1324" customWidth="1"/>
    <col min="6152" max="6400" width="9" style="1324"/>
    <col min="6401" max="6402" width="14.33203125" style="1324" customWidth="1"/>
    <col min="6403" max="6404" width="7.6640625" style="1324" customWidth="1"/>
    <col min="6405" max="6405" width="13.88671875" style="1324" customWidth="1"/>
    <col min="6406" max="6406" width="9" style="1324"/>
    <col min="6407" max="6407" width="15" style="1324" customWidth="1"/>
    <col min="6408" max="6656" width="9" style="1324"/>
    <col min="6657" max="6658" width="14.33203125" style="1324" customWidth="1"/>
    <col min="6659" max="6660" width="7.6640625" style="1324" customWidth="1"/>
    <col min="6661" max="6661" width="13.88671875" style="1324" customWidth="1"/>
    <col min="6662" max="6662" width="9" style="1324"/>
    <col min="6663" max="6663" width="15" style="1324" customWidth="1"/>
    <col min="6664" max="6912" width="9" style="1324"/>
    <col min="6913" max="6914" width="14.33203125" style="1324" customWidth="1"/>
    <col min="6915" max="6916" width="7.6640625" style="1324" customWidth="1"/>
    <col min="6917" max="6917" width="13.88671875" style="1324" customWidth="1"/>
    <col min="6918" max="6918" width="9" style="1324"/>
    <col min="6919" max="6919" width="15" style="1324" customWidth="1"/>
    <col min="6920" max="7168" width="9" style="1324"/>
    <col min="7169" max="7170" width="14.33203125" style="1324" customWidth="1"/>
    <col min="7171" max="7172" width="7.6640625" style="1324" customWidth="1"/>
    <col min="7173" max="7173" width="13.88671875" style="1324" customWidth="1"/>
    <col min="7174" max="7174" width="9" style="1324"/>
    <col min="7175" max="7175" width="15" style="1324" customWidth="1"/>
    <col min="7176" max="7424" width="9" style="1324"/>
    <col min="7425" max="7426" width="14.33203125" style="1324" customWidth="1"/>
    <col min="7427" max="7428" width="7.6640625" style="1324" customWidth="1"/>
    <col min="7429" max="7429" width="13.88671875" style="1324" customWidth="1"/>
    <col min="7430" max="7430" width="9" style="1324"/>
    <col min="7431" max="7431" width="15" style="1324" customWidth="1"/>
    <col min="7432" max="7680" width="9" style="1324"/>
    <col min="7681" max="7682" width="14.33203125" style="1324" customWidth="1"/>
    <col min="7683" max="7684" width="7.6640625" style="1324" customWidth="1"/>
    <col min="7685" max="7685" width="13.88671875" style="1324" customWidth="1"/>
    <col min="7686" max="7686" width="9" style="1324"/>
    <col min="7687" max="7687" width="15" style="1324" customWidth="1"/>
    <col min="7688" max="7936" width="9" style="1324"/>
    <col min="7937" max="7938" width="14.33203125" style="1324" customWidth="1"/>
    <col min="7939" max="7940" width="7.6640625" style="1324" customWidth="1"/>
    <col min="7941" max="7941" width="13.88671875" style="1324" customWidth="1"/>
    <col min="7942" max="7942" width="9" style="1324"/>
    <col min="7943" max="7943" width="15" style="1324" customWidth="1"/>
    <col min="7944" max="8192" width="9" style="1324"/>
    <col min="8193" max="8194" width="14.33203125" style="1324" customWidth="1"/>
    <col min="8195" max="8196" width="7.6640625" style="1324" customWidth="1"/>
    <col min="8197" max="8197" width="13.88671875" style="1324" customWidth="1"/>
    <col min="8198" max="8198" width="9" style="1324"/>
    <col min="8199" max="8199" width="15" style="1324" customWidth="1"/>
    <col min="8200" max="8448" width="9" style="1324"/>
    <col min="8449" max="8450" width="14.33203125" style="1324" customWidth="1"/>
    <col min="8451" max="8452" width="7.6640625" style="1324" customWidth="1"/>
    <col min="8453" max="8453" width="13.88671875" style="1324" customWidth="1"/>
    <col min="8454" max="8454" width="9" style="1324"/>
    <col min="8455" max="8455" width="15" style="1324" customWidth="1"/>
    <col min="8456" max="8704" width="9" style="1324"/>
    <col min="8705" max="8706" width="14.33203125" style="1324" customWidth="1"/>
    <col min="8707" max="8708" width="7.6640625" style="1324" customWidth="1"/>
    <col min="8709" max="8709" width="13.88671875" style="1324" customWidth="1"/>
    <col min="8710" max="8710" width="9" style="1324"/>
    <col min="8711" max="8711" width="15" style="1324" customWidth="1"/>
    <col min="8712" max="8960" width="9" style="1324"/>
    <col min="8961" max="8962" width="14.33203125" style="1324" customWidth="1"/>
    <col min="8963" max="8964" width="7.6640625" style="1324" customWidth="1"/>
    <col min="8965" max="8965" width="13.88671875" style="1324" customWidth="1"/>
    <col min="8966" max="8966" width="9" style="1324"/>
    <col min="8967" max="8967" width="15" style="1324" customWidth="1"/>
    <col min="8968" max="9216" width="9" style="1324"/>
    <col min="9217" max="9218" width="14.33203125" style="1324" customWidth="1"/>
    <col min="9219" max="9220" width="7.6640625" style="1324" customWidth="1"/>
    <col min="9221" max="9221" width="13.88671875" style="1324" customWidth="1"/>
    <col min="9222" max="9222" width="9" style="1324"/>
    <col min="9223" max="9223" width="15" style="1324" customWidth="1"/>
    <col min="9224" max="9472" width="9" style="1324"/>
    <col min="9473" max="9474" width="14.33203125" style="1324" customWidth="1"/>
    <col min="9475" max="9476" width="7.6640625" style="1324" customWidth="1"/>
    <col min="9477" max="9477" width="13.88671875" style="1324" customWidth="1"/>
    <col min="9478" max="9478" width="9" style="1324"/>
    <col min="9479" max="9479" width="15" style="1324" customWidth="1"/>
    <col min="9480" max="9728" width="9" style="1324"/>
    <col min="9729" max="9730" width="14.33203125" style="1324" customWidth="1"/>
    <col min="9731" max="9732" width="7.6640625" style="1324" customWidth="1"/>
    <col min="9733" max="9733" width="13.88671875" style="1324" customWidth="1"/>
    <col min="9734" max="9734" width="9" style="1324"/>
    <col min="9735" max="9735" width="15" style="1324" customWidth="1"/>
    <col min="9736" max="9984" width="9" style="1324"/>
    <col min="9985" max="9986" width="14.33203125" style="1324" customWidth="1"/>
    <col min="9987" max="9988" width="7.6640625" style="1324" customWidth="1"/>
    <col min="9989" max="9989" width="13.88671875" style="1324" customWidth="1"/>
    <col min="9990" max="9990" width="9" style="1324"/>
    <col min="9991" max="9991" width="15" style="1324" customWidth="1"/>
    <col min="9992" max="10240" width="9" style="1324"/>
    <col min="10241" max="10242" width="14.33203125" style="1324" customWidth="1"/>
    <col min="10243" max="10244" width="7.6640625" style="1324" customWidth="1"/>
    <col min="10245" max="10245" width="13.88671875" style="1324" customWidth="1"/>
    <col min="10246" max="10246" width="9" style="1324"/>
    <col min="10247" max="10247" width="15" style="1324" customWidth="1"/>
    <col min="10248" max="10496" width="9" style="1324"/>
    <col min="10497" max="10498" width="14.33203125" style="1324" customWidth="1"/>
    <col min="10499" max="10500" width="7.6640625" style="1324" customWidth="1"/>
    <col min="10501" max="10501" width="13.88671875" style="1324" customWidth="1"/>
    <col min="10502" max="10502" width="9" style="1324"/>
    <col min="10503" max="10503" width="15" style="1324" customWidth="1"/>
    <col min="10504" max="10752" width="9" style="1324"/>
    <col min="10753" max="10754" width="14.33203125" style="1324" customWidth="1"/>
    <col min="10755" max="10756" width="7.6640625" style="1324" customWidth="1"/>
    <col min="10757" max="10757" width="13.88671875" style="1324" customWidth="1"/>
    <col min="10758" max="10758" width="9" style="1324"/>
    <col min="10759" max="10759" width="15" style="1324" customWidth="1"/>
    <col min="10760" max="11008" width="9" style="1324"/>
    <col min="11009" max="11010" width="14.33203125" style="1324" customWidth="1"/>
    <col min="11011" max="11012" width="7.6640625" style="1324" customWidth="1"/>
    <col min="11013" max="11013" width="13.88671875" style="1324" customWidth="1"/>
    <col min="11014" max="11014" width="9" style="1324"/>
    <col min="11015" max="11015" width="15" style="1324" customWidth="1"/>
    <col min="11016" max="11264" width="9" style="1324"/>
    <col min="11265" max="11266" width="14.33203125" style="1324" customWidth="1"/>
    <col min="11267" max="11268" width="7.6640625" style="1324" customWidth="1"/>
    <col min="11269" max="11269" width="13.88671875" style="1324" customWidth="1"/>
    <col min="11270" max="11270" width="9" style="1324"/>
    <col min="11271" max="11271" width="15" style="1324" customWidth="1"/>
    <col min="11272" max="11520" width="9" style="1324"/>
    <col min="11521" max="11522" width="14.33203125" style="1324" customWidth="1"/>
    <col min="11523" max="11524" width="7.6640625" style="1324" customWidth="1"/>
    <col min="11525" max="11525" width="13.88671875" style="1324" customWidth="1"/>
    <col min="11526" max="11526" width="9" style="1324"/>
    <col min="11527" max="11527" width="15" style="1324" customWidth="1"/>
    <col min="11528" max="11776" width="9" style="1324"/>
    <col min="11777" max="11778" width="14.33203125" style="1324" customWidth="1"/>
    <col min="11779" max="11780" width="7.6640625" style="1324" customWidth="1"/>
    <col min="11781" max="11781" width="13.88671875" style="1324" customWidth="1"/>
    <col min="11782" max="11782" width="9" style="1324"/>
    <col min="11783" max="11783" width="15" style="1324" customWidth="1"/>
    <col min="11784" max="12032" width="9" style="1324"/>
    <col min="12033" max="12034" width="14.33203125" style="1324" customWidth="1"/>
    <col min="12035" max="12036" width="7.6640625" style="1324" customWidth="1"/>
    <col min="12037" max="12037" width="13.88671875" style="1324" customWidth="1"/>
    <col min="12038" max="12038" width="9" style="1324"/>
    <col min="12039" max="12039" width="15" style="1324" customWidth="1"/>
    <col min="12040" max="12288" width="9" style="1324"/>
    <col min="12289" max="12290" width="14.33203125" style="1324" customWidth="1"/>
    <col min="12291" max="12292" width="7.6640625" style="1324" customWidth="1"/>
    <col min="12293" max="12293" width="13.88671875" style="1324" customWidth="1"/>
    <col min="12294" max="12294" width="9" style="1324"/>
    <col min="12295" max="12295" width="15" style="1324" customWidth="1"/>
    <col min="12296" max="12544" width="9" style="1324"/>
    <col min="12545" max="12546" width="14.33203125" style="1324" customWidth="1"/>
    <col min="12547" max="12548" width="7.6640625" style="1324" customWidth="1"/>
    <col min="12549" max="12549" width="13.88671875" style="1324" customWidth="1"/>
    <col min="12550" max="12550" width="9" style="1324"/>
    <col min="12551" max="12551" width="15" style="1324" customWidth="1"/>
    <col min="12552" max="12800" width="9" style="1324"/>
    <col min="12801" max="12802" width="14.33203125" style="1324" customWidth="1"/>
    <col min="12803" max="12804" width="7.6640625" style="1324" customWidth="1"/>
    <col min="12805" max="12805" width="13.88671875" style="1324" customWidth="1"/>
    <col min="12806" max="12806" width="9" style="1324"/>
    <col min="12807" max="12807" width="15" style="1324" customWidth="1"/>
    <col min="12808" max="13056" width="9" style="1324"/>
    <col min="13057" max="13058" width="14.33203125" style="1324" customWidth="1"/>
    <col min="13059" max="13060" width="7.6640625" style="1324" customWidth="1"/>
    <col min="13061" max="13061" width="13.88671875" style="1324" customWidth="1"/>
    <col min="13062" max="13062" width="9" style="1324"/>
    <col min="13063" max="13063" width="15" style="1324" customWidth="1"/>
    <col min="13064" max="13312" width="9" style="1324"/>
    <col min="13313" max="13314" width="14.33203125" style="1324" customWidth="1"/>
    <col min="13315" max="13316" width="7.6640625" style="1324" customWidth="1"/>
    <col min="13317" max="13317" width="13.88671875" style="1324" customWidth="1"/>
    <col min="13318" max="13318" width="9" style="1324"/>
    <col min="13319" max="13319" width="15" style="1324" customWidth="1"/>
    <col min="13320" max="13568" width="9" style="1324"/>
    <col min="13569" max="13570" width="14.33203125" style="1324" customWidth="1"/>
    <col min="13571" max="13572" width="7.6640625" style="1324" customWidth="1"/>
    <col min="13573" max="13573" width="13.88671875" style="1324" customWidth="1"/>
    <col min="13574" max="13574" width="9" style="1324"/>
    <col min="13575" max="13575" width="15" style="1324" customWidth="1"/>
    <col min="13576" max="13824" width="9" style="1324"/>
    <col min="13825" max="13826" width="14.33203125" style="1324" customWidth="1"/>
    <col min="13827" max="13828" width="7.6640625" style="1324" customWidth="1"/>
    <col min="13829" max="13829" width="13.88671875" style="1324" customWidth="1"/>
    <col min="13830" max="13830" width="9" style="1324"/>
    <col min="13831" max="13831" width="15" style="1324" customWidth="1"/>
    <col min="13832" max="14080" width="9" style="1324"/>
    <col min="14081" max="14082" width="14.33203125" style="1324" customWidth="1"/>
    <col min="14083" max="14084" width="7.6640625" style="1324" customWidth="1"/>
    <col min="14085" max="14085" width="13.88671875" style="1324" customWidth="1"/>
    <col min="14086" max="14086" width="9" style="1324"/>
    <col min="14087" max="14087" width="15" style="1324" customWidth="1"/>
    <col min="14088" max="14336" width="9" style="1324"/>
    <col min="14337" max="14338" width="14.33203125" style="1324" customWidth="1"/>
    <col min="14339" max="14340" width="7.6640625" style="1324" customWidth="1"/>
    <col min="14341" max="14341" width="13.88671875" style="1324" customWidth="1"/>
    <col min="14342" max="14342" width="9" style="1324"/>
    <col min="14343" max="14343" width="15" style="1324" customWidth="1"/>
    <col min="14344" max="14592" width="9" style="1324"/>
    <col min="14593" max="14594" width="14.33203125" style="1324" customWidth="1"/>
    <col min="14595" max="14596" width="7.6640625" style="1324" customWidth="1"/>
    <col min="14597" max="14597" width="13.88671875" style="1324" customWidth="1"/>
    <col min="14598" max="14598" width="9" style="1324"/>
    <col min="14599" max="14599" width="15" style="1324" customWidth="1"/>
    <col min="14600" max="14848" width="9" style="1324"/>
    <col min="14849" max="14850" width="14.33203125" style="1324" customWidth="1"/>
    <col min="14851" max="14852" width="7.6640625" style="1324" customWidth="1"/>
    <col min="14853" max="14853" width="13.88671875" style="1324" customWidth="1"/>
    <col min="14854" max="14854" width="9" style="1324"/>
    <col min="14855" max="14855" width="15" style="1324" customWidth="1"/>
    <col min="14856" max="15104" width="9" style="1324"/>
    <col min="15105" max="15106" width="14.33203125" style="1324" customWidth="1"/>
    <col min="15107" max="15108" width="7.6640625" style="1324" customWidth="1"/>
    <col min="15109" max="15109" width="13.88671875" style="1324" customWidth="1"/>
    <col min="15110" max="15110" width="9" style="1324"/>
    <col min="15111" max="15111" width="15" style="1324" customWidth="1"/>
    <col min="15112" max="15360" width="9" style="1324"/>
    <col min="15361" max="15362" width="14.33203125" style="1324" customWidth="1"/>
    <col min="15363" max="15364" width="7.6640625" style="1324" customWidth="1"/>
    <col min="15365" max="15365" width="13.88671875" style="1324" customWidth="1"/>
    <col min="15366" max="15366" width="9" style="1324"/>
    <col min="15367" max="15367" width="15" style="1324" customWidth="1"/>
    <col min="15368" max="15616" width="9" style="1324"/>
    <col min="15617" max="15618" width="14.33203125" style="1324" customWidth="1"/>
    <col min="15619" max="15620" width="7.6640625" style="1324" customWidth="1"/>
    <col min="15621" max="15621" width="13.88671875" style="1324" customWidth="1"/>
    <col min="15622" max="15622" width="9" style="1324"/>
    <col min="15623" max="15623" width="15" style="1324" customWidth="1"/>
    <col min="15624" max="15872" width="9" style="1324"/>
    <col min="15873" max="15874" width="14.33203125" style="1324" customWidth="1"/>
    <col min="15875" max="15876" width="7.6640625" style="1324" customWidth="1"/>
    <col min="15877" max="15877" width="13.88671875" style="1324" customWidth="1"/>
    <col min="15878" max="15878" width="9" style="1324"/>
    <col min="15879" max="15879" width="15" style="1324" customWidth="1"/>
    <col min="15880" max="16128" width="9" style="1324"/>
    <col min="16129" max="16130" width="14.33203125" style="1324" customWidth="1"/>
    <col min="16131" max="16132" width="7.6640625" style="1324" customWidth="1"/>
    <col min="16133" max="16133" width="13.88671875" style="1324" customWidth="1"/>
    <col min="16134" max="16134" width="9" style="1324"/>
    <col min="16135" max="16135" width="15" style="1324" customWidth="1"/>
    <col min="16136" max="16384" width="9" style="1324"/>
  </cols>
  <sheetData>
    <row r="2" spans="1:7">
      <c r="A2" s="1323"/>
    </row>
    <row r="3" spans="1:7">
      <c r="A3" s="1325"/>
    </row>
    <row r="4" spans="1:7" ht="16.2">
      <c r="A4" s="4713" t="s">
        <v>944</v>
      </c>
      <c r="B4" s="4713"/>
      <c r="C4" s="4713"/>
      <c r="D4" s="4713"/>
      <c r="E4" s="4713"/>
      <c r="F4" s="4713"/>
      <c r="G4" s="4713"/>
    </row>
    <row r="5" spans="1:7" ht="32.25" customHeight="1">
      <c r="A5" s="1325"/>
    </row>
    <row r="6" spans="1:7">
      <c r="A6" s="195" t="s">
        <v>309</v>
      </c>
    </row>
    <row r="7" spans="1:7">
      <c r="A7" s="195"/>
    </row>
    <row r="8" spans="1:7">
      <c r="A8" s="1323"/>
    </row>
    <row r="9" spans="1:7">
      <c r="A9" s="4714" t="s">
        <v>8</v>
      </c>
      <c r="B9" s="4714"/>
      <c r="C9" s="4714"/>
      <c r="D9" s="4714"/>
      <c r="E9" s="4714"/>
      <c r="F9" s="4714"/>
      <c r="G9" s="4714"/>
    </row>
    <row r="10" spans="1:7">
      <c r="A10" s="1326"/>
      <c r="B10" s="1326"/>
      <c r="C10" s="1326"/>
      <c r="D10" s="1326"/>
      <c r="E10" s="1326"/>
      <c r="F10" s="1326"/>
      <c r="G10" s="1326"/>
    </row>
    <row r="11" spans="1:7">
      <c r="A11" s="1323"/>
    </row>
    <row r="12" spans="1:7" ht="38.25" customHeight="1">
      <c r="A12" s="1327" t="s">
        <v>310</v>
      </c>
      <c r="B12" s="1328" t="s">
        <v>311</v>
      </c>
      <c r="C12" s="1328" t="s">
        <v>312</v>
      </c>
      <c r="D12" s="1328" t="s">
        <v>170</v>
      </c>
      <c r="E12" s="1328" t="s">
        <v>2086</v>
      </c>
      <c r="F12" s="1328" t="s">
        <v>313</v>
      </c>
      <c r="G12" s="1329" t="s">
        <v>314</v>
      </c>
    </row>
    <row r="13" spans="1:7" ht="13.5" customHeight="1">
      <c r="A13" s="1322"/>
      <c r="B13" s="1330"/>
      <c r="C13" s="1330"/>
      <c r="D13" s="1330"/>
      <c r="E13" s="1330"/>
      <c r="F13" s="1330"/>
      <c r="G13" s="1331"/>
    </row>
    <row r="14" spans="1:7" ht="13.5" customHeight="1">
      <c r="A14" s="1332"/>
      <c r="B14" s="1333"/>
      <c r="C14" s="1333"/>
      <c r="D14" s="1333"/>
      <c r="E14" s="1333"/>
      <c r="F14" s="1333"/>
      <c r="G14" s="1334"/>
    </row>
    <row r="15" spans="1:7" ht="13.5" customHeight="1">
      <c r="A15" s="1332"/>
      <c r="B15" s="1333"/>
      <c r="C15" s="1333"/>
      <c r="D15" s="1333"/>
      <c r="E15" s="1333"/>
      <c r="F15" s="1333"/>
      <c r="G15" s="1334"/>
    </row>
    <row r="16" spans="1:7" ht="13.5" customHeight="1">
      <c r="A16" s="1332"/>
      <c r="B16" s="1333"/>
      <c r="C16" s="1333"/>
      <c r="D16" s="1333"/>
      <c r="E16" s="1333"/>
      <c r="F16" s="1333"/>
      <c r="G16" s="1334"/>
    </row>
    <row r="17" spans="1:7" ht="13.5" customHeight="1">
      <c r="A17" s="1332"/>
      <c r="B17" s="1333"/>
      <c r="C17" s="1333"/>
      <c r="D17" s="1333"/>
      <c r="E17" s="1333"/>
      <c r="F17" s="1333"/>
      <c r="G17" s="1334"/>
    </row>
    <row r="18" spans="1:7" ht="13.5" customHeight="1">
      <c r="A18" s="1332"/>
      <c r="B18" s="1333"/>
      <c r="C18" s="1333"/>
      <c r="D18" s="1333"/>
      <c r="E18" s="1333"/>
      <c r="F18" s="1333"/>
      <c r="G18" s="1334"/>
    </row>
    <row r="19" spans="1:7" ht="13.5" customHeight="1">
      <c r="A19" s="1332"/>
      <c r="B19" s="1333"/>
      <c r="C19" s="1333"/>
      <c r="D19" s="1333"/>
      <c r="E19" s="1333"/>
      <c r="F19" s="1333"/>
      <c r="G19" s="1334"/>
    </row>
    <row r="20" spans="1:7" ht="13.5" customHeight="1">
      <c r="A20" s="1332"/>
      <c r="B20" s="1333"/>
      <c r="C20" s="1333"/>
      <c r="D20" s="1333"/>
      <c r="E20" s="1333"/>
      <c r="F20" s="1333"/>
      <c r="G20" s="1334"/>
    </row>
    <row r="21" spans="1:7" ht="13.5" customHeight="1">
      <c r="A21" s="1332"/>
      <c r="B21" s="1333"/>
      <c r="C21" s="1333"/>
      <c r="D21" s="1333"/>
      <c r="E21" s="1333"/>
      <c r="F21" s="1333"/>
      <c r="G21" s="1334"/>
    </row>
    <row r="22" spans="1:7" ht="13.5" customHeight="1">
      <c r="A22" s="1332"/>
      <c r="B22" s="1333"/>
      <c r="C22" s="1333"/>
      <c r="D22" s="1333"/>
      <c r="E22" s="1333"/>
      <c r="F22" s="1333"/>
      <c r="G22" s="1334"/>
    </row>
    <row r="23" spans="1:7" ht="13.5" customHeight="1">
      <c r="A23" s="1332"/>
      <c r="B23" s="1333"/>
      <c r="C23" s="1333"/>
      <c r="D23" s="1333"/>
      <c r="E23" s="1333"/>
      <c r="F23" s="1333"/>
      <c r="G23" s="1334"/>
    </row>
    <row r="24" spans="1:7" ht="13.5" customHeight="1">
      <c r="A24" s="1332"/>
      <c r="B24" s="1333"/>
      <c r="C24" s="1333"/>
      <c r="D24" s="1333"/>
      <c r="E24" s="1333"/>
      <c r="F24" s="1333"/>
      <c r="G24" s="1334"/>
    </row>
    <row r="25" spans="1:7" ht="13.5" customHeight="1">
      <c r="A25" s="1332"/>
      <c r="B25" s="1333"/>
      <c r="C25" s="1333"/>
      <c r="D25" s="1333"/>
      <c r="E25" s="1333"/>
      <c r="F25" s="1333"/>
      <c r="G25" s="1334"/>
    </row>
    <row r="26" spans="1:7" ht="13.5" customHeight="1">
      <c r="A26" s="1332"/>
      <c r="B26" s="1333"/>
      <c r="C26" s="1333"/>
      <c r="D26" s="1333"/>
      <c r="E26" s="1333"/>
      <c r="F26" s="1333"/>
      <c r="G26" s="1334"/>
    </row>
    <row r="27" spans="1:7" ht="13.5" customHeight="1">
      <c r="A27" s="1332"/>
      <c r="B27" s="1333"/>
      <c r="C27" s="1333"/>
      <c r="D27" s="1333"/>
      <c r="E27" s="1333"/>
      <c r="F27" s="1333"/>
      <c r="G27" s="1334"/>
    </row>
    <row r="28" spans="1:7" ht="13.5" customHeight="1">
      <c r="A28" s="1332"/>
      <c r="B28" s="1333"/>
      <c r="C28" s="1333"/>
      <c r="D28" s="1333"/>
      <c r="E28" s="1333"/>
      <c r="F28" s="1333"/>
      <c r="G28" s="1334"/>
    </row>
    <row r="29" spans="1:7" ht="13.5" customHeight="1">
      <c r="A29" s="1332"/>
      <c r="B29" s="1333"/>
      <c r="C29" s="1333"/>
      <c r="D29" s="1333"/>
      <c r="E29" s="1333"/>
      <c r="F29" s="1333"/>
      <c r="G29" s="1334"/>
    </row>
    <row r="30" spans="1:7" ht="13.5" customHeight="1">
      <c r="A30" s="1332"/>
      <c r="B30" s="1333"/>
      <c r="C30" s="1333"/>
      <c r="D30" s="1333"/>
      <c r="E30" s="1333"/>
      <c r="F30" s="1333"/>
      <c r="G30" s="1334"/>
    </row>
    <row r="31" spans="1:7" ht="14.25" customHeight="1">
      <c r="A31" s="1335"/>
      <c r="B31" s="1336"/>
      <c r="C31" s="1336"/>
      <c r="D31" s="1336"/>
      <c r="E31" s="1336"/>
      <c r="F31" s="1336"/>
      <c r="G31" s="1337"/>
    </row>
    <row r="32" spans="1:7">
      <c r="A32" s="1323"/>
    </row>
    <row r="33" spans="1:7">
      <c r="A33" s="4717">
        <v>45413</v>
      </c>
      <c r="B33" s="4717"/>
      <c r="C33" s="4717"/>
      <c r="D33" s="4717"/>
    </row>
    <row r="34" spans="1:7">
      <c r="A34" s="1323"/>
    </row>
    <row r="35" spans="1:7">
      <c r="A35" s="195" t="s">
        <v>2087</v>
      </c>
    </row>
    <row r="36" spans="1:7">
      <c r="A36" s="4716" t="str">
        <f>入力シート!C26</f>
        <v>(株）○○○○建設</v>
      </c>
      <c r="B36" s="4716"/>
      <c r="C36" s="4716"/>
      <c r="D36" s="1323" t="s">
        <v>315</v>
      </c>
    </row>
    <row r="37" spans="1:7">
      <c r="A37" s="1323"/>
    </row>
    <row r="38" spans="1:7">
      <c r="D38" s="195" t="s">
        <v>316</v>
      </c>
    </row>
    <row r="39" spans="1:7">
      <c r="D39" s="1323" t="s">
        <v>317</v>
      </c>
      <c r="E39" s="4715"/>
      <c r="F39" s="4715"/>
    </row>
    <row r="40" spans="1:7">
      <c r="A40" s="1323"/>
    </row>
    <row r="41" spans="1:7">
      <c r="D41" s="1323" t="s">
        <v>318</v>
      </c>
      <c r="E41" s="4715"/>
      <c r="F41" s="4715"/>
      <c r="G41" s="1338" t="s">
        <v>307</v>
      </c>
    </row>
    <row r="42" spans="1:7">
      <c r="D42" s="1323" t="s">
        <v>319</v>
      </c>
      <c r="E42" s="4715"/>
      <c r="F42" s="4715"/>
    </row>
    <row r="43" spans="1:7">
      <c r="A43" s="1325"/>
      <c r="D43" s="1324" t="s">
        <v>320</v>
      </c>
      <c r="E43" s="4715"/>
      <c r="F43" s="4715"/>
    </row>
    <row r="44" spans="1:7">
      <c r="A44" s="1339" t="s">
        <v>321</v>
      </c>
      <c r="D44" s="1324" t="s">
        <v>322</v>
      </c>
      <c r="E44" s="4715"/>
      <c r="F44" s="4715"/>
    </row>
  </sheetData>
  <mergeCells count="9">
    <mergeCell ref="A4:G4"/>
    <mergeCell ref="A9:G9"/>
    <mergeCell ref="E44:F44"/>
    <mergeCell ref="A36:C36"/>
    <mergeCell ref="A33:D33"/>
    <mergeCell ref="E39:F39"/>
    <mergeCell ref="E41:F41"/>
    <mergeCell ref="E42:F42"/>
    <mergeCell ref="E43:F43"/>
  </mergeCells>
  <phoneticPr fontId="14"/>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6"/>
  <sheetViews>
    <sheetView view="pageBreakPreview" zoomScale="85" zoomScaleNormal="100" zoomScaleSheetLayoutView="85" workbookViewId="0"/>
  </sheetViews>
  <sheetFormatPr defaultColWidth="9" defaultRowHeight="10.8"/>
  <cols>
    <col min="1" max="1" width="1.6640625" style="1646" customWidth="1"/>
    <col min="2" max="2" width="2.6640625" style="1646" customWidth="1"/>
    <col min="3" max="3" width="12.6640625" style="1646" customWidth="1"/>
    <col min="4" max="4" width="1.6640625" style="1646" customWidth="1"/>
    <col min="5" max="5" width="0.88671875" style="1646" customWidth="1"/>
    <col min="6" max="6" width="2.6640625" style="1646" customWidth="1"/>
    <col min="7" max="7" width="14.109375" style="1646" customWidth="1"/>
    <col min="8" max="9" width="1.6640625" style="1646" customWidth="1"/>
    <col min="10" max="10" width="2.6640625" style="1646" customWidth="1"/>
    <col min="11" max="11" width="42.109375" style="1646" customWidth="1"/>
    <col min="12" max="12" width="12.6640625" style="1646" customWidth="1"/>
    <col min="13" max="13" width="42.88671875" style="1646" customWidth="1"/>
    <col min="14" max="14" width="6.109375" style="1646" customWidth="1"/>
    <col min="15" max="256" width="9" style="1646"/>
    <col min="257" max="257" width="1.6640625" style="1646" customWidth="1"/>
    <col min="258" max="258" width="2.6640625" style="1646" customWidth="1"/>
    <col min="259" max="259" width="12.6640625" style="1646" customWidth="1"/>
    <col min="260" max="260" width="1.6640625" style="1646" customWidth="1"/>
    <col min="261" max="261" width="0.88671875" style="1646" customWidth="1"/>
    <col min="262" max="262" width="2.6640625" style="1646" customWidth="1"/>
    <col min="263" max="263" width="14.109375" style="1646" customWidth="1"/>
    <col min="264" max="265" width="1.6640625" style="1646" customWidth="1"/>
    <col min="266" max="266" width="2.6640625" style="1646" customWidth="1"/>
    <col min="267" max="267" width="42.109375" style="1646" customWidth="1"/>
    <col min="268" max="268" width="12.6640625" style="1646" customWidth="1"/>
    <col min="269" max="269" width="42.88671875" style="1646" customWidth="1"/>
    <col min="270" max="270" width="6.109375" style="1646" customWidth="1"/>
    <col min="271" max="512" width="9" style="1646"/>
    <col min="513" max="513" width="1.6640625" style="1646" customWidth="1"/>
    <col min="514" max="514" width="2.6640625" style="1646" customWidth="1"/>
    <col min="515" max="515" width="12.6640625" style="1646" customWidth="1"/>
    <col min="516" max="516" width="1.6640625" style="1646" customWidth="1"/>
    <col min="517" max="517" width="0.88671875" style="1646" customWidth="1"/>
    <col min="518" max="518" width="2.6640625" style="1646" customWidth="1"/>
    <col min="519" max="519" width="14.109375" style="1646" customWidth="1"/>
    <col min="520" max="521" width="1.6640625" style="1646" customWidth="1"/>
    <col min="522" max="522" width="2.6640625" style="1646" customWidth="1"/>
    <col min="523" max="523" width="42.109375" style="1646" customWidth="1"/>
    <col min="524" max="524" width="12.6640625" style="1646" customWidth="1"/>
    <col min="525" max="525" width="42.88671875" style="1646" customWidth="1"/>
    <col min="526" max="526" width="6.109375" style="1646" customWidth="1"/>
    <col min="527" max="768" width="9" style="1646"/>
    <col min="769" max="769" width="1.6640625" style="1646" customWidth="1"/>
    <col min="770" max="770" width="2.6640625" style="1646" customWidth="1"/>
    <col min="771" max="771" width="12.6640625" style="1646" customWidth="1"/>
    <col min="772" max="772" width="1.6640625" style="1646" customWidth="1"/>
    <col min="773" max="773" width="0.88671875" style="1646" customWidth="1"/>
    <col min="774" max="774" width="2.6640625" style="1646" customWidth="1"/>
    <col min="775" max="775" width="14.109375" style="1646" customWidth="1"/>
    <col min="776" max="777" width="1.6640625" style="1646" customWidth="1"/>
    <col min="778" max="778" width="2.6640625" style="1646" customWidth="1"/>
    <col min="779" max="779" width="42.109375" style="1646" customWidth="1"/>
    <col min="780" max="780" width="12.6640625" style="1646" customWidth="1"/>
    <col min="781" max="781" width="42.88671875" style="1646" customWidth="1"/>
    <col min="782" max="782" width="6.109375" style="1646" customWidth="1"/>
    <col min="783" max="1024" width="9" style="1646"/>
    <col min="1025" max="1025" width="1.6640625" style="1646" customWidth="1"/>
    <col min="1026" max="1026" width="2.6640625" style="1646" customWidth="1"/>
    <col min="1027" max="1027" width="12.6640625" style="1646" customWidth="1"/>
    <col min="1028" max="1028" width="1.6640625" style="1646" customWidth="1"/>
    <col min="1029" max="1029" width="0.88671875" style="1646" customWidth="1"/>
    <col min="1030" max="1030" width="2.6640625" style="1646" customWidth="1"/>
    <col min="1031" max="1031" width="14.109375" style="1646" customWidth="1"/>
    <col min="1032" max="1033" width="1.6640625" style="1646" customWidth="1"/>
    <col min="1034" max="1034" width="2.6640625" style="1646" customWidth="1"/>
    <col min="1035" max="1035" width="42.109375" style="1646" customWidth="1"/>
    <col min="1036" max="1036" width="12.6640625" style="1646" customWidth="1"/>
    <col min="1037" max="1037" width="42.88671875" style="1646" customWidth="1"/>
    <col min="1038" max="1038" width="6.109375" style="1646" customWidth="1"/>
    <col min="1039" max="1280" width="9" style="1646"/>
    <col min="1281" max="1281" width="1.6640625" style="1646" customWidth="1"/>
    <col min="1282" max="1282" width="2.6640625" style="1646" customWidth="1"/>
    <col min="1283" max="1283" width="12.6640625" style="1646" customWidth="1"/>
    <col min="1284" max="1284" width="1.6640625" style="1646" customWidth="1"/>
    <col min="1285" max="1285" width="0.88671875" style="1646" customWidth="1"/>
    <col min="1286" max="1286" width="2.6640625" style="1646" customWidth="1"/>
    <col min="1287" max="1287" width="14.109375" style="1646" customWidth="1"/>
    <col min="1288" max="1289" width="1.6640625" style="1646" customWidth="1"/>
    <col min="1290" max="1290" width="2.6640625" style="1646" customWidth="1"/>
    <col min="1291" max="1291" width="42.109375" style="1646" customWidth="1"/>
    <col min="1292" max="1292" width="12.6640625" style="1646" customWidth="1"/>
    <col min="1293" max="1293" width="42.88671875" style="1646" customWidth="1"/>
    <col min="1294" max="1294" width="6.109375" style="1646" customWidth="1"/>
    <col min="1295" max="1536" width="9" style="1646"/>
    <col min="1537" max="1537" width="1.6640625" style="1646" customWidth="1"/>
    <col min="1538" max="1538" width="2.6640625" style="1646" customWidth="1"/>
    <col min="1539" max="1539" width="12.6640625" style="1646" customWidth="1"/>
    <col min="1540" max="1540" width="1.6640625" style="1646" customWidth="1"/>
    <col min="1541" max="1541" width="0.88671875" style="1646" customWidth="1"/>
    <col min="1542" max="1542" width="2.6640625" style="1646" customWidth="1"/>
    <col min="1543" max="1543" width="14.109375" style="1646" customWidth="1"/>
    <col min="1544" max="1545" width="1.6640625" style="1646" customWidth="1"/>
    <col min="1546" max="1546" width="2.6640625" style="1646" customWidth="1"/>
    <col min="1547" max="1547" width="42.109375" style="1646" customWidth="1"/>
    <col min="1548" max="1548" width="12.6640625" style="1646" customWidth="1"/>
    <col min="1549" max="1549" width="42.88671875" style="1646" customWidth="1"/>
    <col min="1550" max="1550" width="6.109375" style="1646" customWidth="1"/>
    <col min="1551" max="1792" width="9" style="1646"/>
    <col min="1793" max="1793" width="1.6640625" style="1646" customWidth="1"/>
    <col min="1794" max="1794" width="2.6640625" style="1646" customWidth="1"/>
    <col min="1795" max="1795" width="12.6640625" style="1646" customWidth="1"/>
    <col min="1796" max="1796" width="1.6640625" style="1646" customWidth="1"/>
    <col min="1797" max="1797" width="0.88671875" style="1646" customWidth="1"/>
    <col min="1798" max="1798" width="2.6640625" style="1646" customWidth="1"/>
    <col min="1799" max="1799" width="14.109375" style="1646" customWidth="1"/>
    <col min="1800" max="1801" width="1.6640625" style="1646" customWidth="1"/>
    <col min="1802" max="1802" width="2.6640625" style="1646" customWidth="1"/>
    <col min="1803" max="1803" width="42.109375" style="1646" customWidth="1"/>
    <col min="1804" max="1804" width="12.6640625" style="1646" customWidth="1"/>
    <col min="1805" max="1805" width="42.88671875" style="1646" customWidth="1"/>
    <col min="1806" max="1806" width="6.109375" style="1646" customWidth="1"/>
    <col min="1807" max="2048" width="9" style="1646"/>
    <col min="2049" max="2049" width="1.6640625" style="1646" customWidth="1"/>
    <col min="2050" max="2050" width="2.6640625" style="1646" customWidth="1"/>
    <col min="2051" max="2051" width="12.6640625" style="1646" customWidth="1"/>
    <col min="2052" max="2052" width="1.6640625" style="1646" customWidth="1"/>
    <col min="2053" max="2053" width="0.88671875" style="1646" customWidth="1"/>
    <col min="2054" max="2054" width="2.6640625" style="1646" customWidth="1"/>
    <col min="2055" max="2055" width="14.109375" style="1646" customWidth="1"/>
    <col min="2056" max="2057" width="1.6640625" style="1646" customWidth="1"/>
    <col min="2058" max="2058" width="2.6640625" style="1646" customWidth="1"/>
    <col min="2059" max="2059" width="42.109375" style="1646" customWidth="1"/>
    <col min="2060" max="2060" width="12.6640625" style="1646" customWidth="1"/>
    <col min="2061" max="2061" width="42.88671875" style="1646" customWidth="1"/>
    <col min="2062" max="2062" width="6.109375" style="1646" customWidth="1"/>
    <col min="2063" max="2304" width="9" style="1646"/>
    <col min="2305" max="2305" width="1.6640625" style="1646" customWidth="1"/>
    <col min="2306" max="2306" width="2.6640625" style="1646" customWidth="1"/>
    <col min="2307" max="2307" width="12.6640625" style="1646" customWidth="1"/>
    <col min="2308" max="2308" width="1.6640625" style="1646" customWidth="1"/>
    <col min="2309" max="2309" width="0.88671875" style="1646" customWidth="1"/>
    <col min="2310" max="2310" width="2.6640625" style="1646" customWidth="1"/>
    <col min="2311" max="2311" width="14.109375" style="1646" customWidth="1"/>
    <col min="2312" max="2313" width="1.6640625" style="1646" customWidth="1"/>
    <col min="2314" max="2314" width="2.6640625" style="1646" customWidth="1"/>
    <col min="2315" max="2315" width="42.109375" style="1646" customWidth="1"/>
    <col min="2316" max="2316" width="12.6640625" style="1646" customWidth="1"/>
    <col min="2317" max="2317" width="42.88671875" style="1646" customWidth="1"/>
    <col min="2318" max="2318" width="6.109375" style="1646" customWidth="1"/>
    <col min="2319" max="2560" width="9" style="1646"/>
    <col min="2561" max="2561" width="1.6640625" style="1646" customWidth="1"/>
    <col min="2562" max="2562" width="2.6640625" style="1646" customWidth="1"/>
    <col min="2563" max="2563" width="12.6640625" style="1646" customWidth="1"/>
    <col min="2564" max="2564" width="1.6640625" style="1646" customWidth="1"/>
    <col min="2565" max="2565" width="0.88671875" style="1646" customWidth="1"/>
    <col min="2566" max="2566" width="2.6640625" style="1646" customWidth="1"/>
    <col min="2567" max="2567" width="14.109375" style="1646" customWidth="1"/>
    <col min="2568" max="2569" width="1.6640625" style="1646" customWidth="1"/>
    <col min="2570" max="2570" width="2.6640625" style="1646" customWidth="1"/>
    <col min="2571" max="2571" width="42.109375" style="1646" customWidth="1"/>
    <col min="2572" max="2572" width="12.6640625" style="1646" customWidth="1"/>
    <col min="2573" max="2573" width="42.88671875" style="1646" customWidth="1"/>
    <col min="2574" max="2574" width="6.109375" style="1646" customWidth="1"/>
    <col min="2575" max="2816" width="9" style="1646"/>
    <col min="2817" max="2817" width="1.6640625" style="1646" customWidth="1"/>
    <col min="2818" max="2818" width="2.6640625" style="1646" customWidth="1"/>
    <col min="2819" max="2819" width="12.6640625" style="1646" customWidth="1"/>
    <col min="2820" max="2820" width="1.6640625" style="1646" customWidth="1"/>
    <col min="2821" max="2821" width="0.88671875" style="1646" customWidth="1"/>
    <col min="2822" max="2822" width="2.6640625" style="1646" customWidth="1"/>
    <col min="2823" max="2823" width="14.109375" style="1646" customWidth="1"/>
    <col min="2824" max="2825" width="1.6640625" style="1646" customWidth="1"/>
    <col min="2826" max="2826" width="2.6640625" style="1646" customWidth="1"/>
    <col min="2827" max="2827" width="42.109375" style="1646" customWidth="1"/>
    <col min="2828" max="2828" width="12.6640625" style="1646" customWidth="1"/>
    <col min="2829" max="2829" width="42.88671875" style="1646" customWidth="1"/>
    <col min="2830" max="2830" width="6.109375" style="1646" customWidth="1"/>
    <col min="2831" max="3072" width="9" style="1646"/>
    <col min="3073" max="3073" width="1.6640625" style="1646" customWidth="1"/>
    <col min="3074" max="3074" width="2.6640625" style="1646" customWidth="1"/>
    <col min="3075" max="3075" width="12.6640625" style="1646" customWidth="1"/>
    <col min="3076" max="3076" width="1.6640625" style="1646" customWidth="1"/>
    <col min="3077" max="3077" width="0.88671875" style="1646" customWidth="1"/>
    <col min="3078" max="3078" width="2.6640625" style="1646" customWidth="1"/>
    <col min="3079" max="3079" width="14.109375" style="1646" customWidth="1"/>
    <col min="3080" max="3081" width="1.6640625" style="1646" customWidth="1"/>
    <col min="3082" max="3082" width="2.6640625" style="1646" customWidth="1"/>
    <col min="3083" max="3083" width="42.109375" style="1646" customWidth="1"/>
    <col min="3084" max="3084" width="12.6640625" style="1646" customWidth="1"/>
    <col min="3085" max="3085" width="42.88671875" style="1646" customWidth="1"/>
    <col min="3086" max="3086" width="6.109375" style="1646" customWidth="1"/>
    <col min="3087" max="3328" width="9" style="1646"/>
    <col min="3329" max="3329" width="1.6640625" style="1646" customWidth="1"/>
    <col min="3330" max="3330" width="2.6640625" style="1646" customWidth="1"/>
    <col min="3331" max="3331" width="12.6640625" style="1646" customWidth="1"/>
    <col min="3332" max="3332" width="1.6640625" style="1646" customWidth="1"/>
    <col min="3333" max="3333" width="0.88671875" style="1646" customWidth="1"/>
    <col min="3334" max="3334" width="2.6640625" style="1646" customWidth="1"/>
    <col min="3335" max="3335" width="14.109375" style="1646" customWidth="1"/>
    <col min="3336" max="3337" width="1.6640625" style="1646" customWidth="1"/>
    <col min="3338" max="3338" width="2.6640625" style="1646" customWidth="1"/>
    <col min="3339" max="3339" width="42.109375" style="1646" customWidth="1"/>
    <col min="3340" max="3340" width="12.6640625" style="1646" customWidth="1"/>
    <col min="3341" max="3341" width="42.88671875" style="1646" customWidth="1"/>
    <col min="3342" max="3342" width="6.109375" style="1646" customWidth="1"/>
    <col min="3343" max="3584" width="9" style="1646"/>
    <col min="3585" max="3585" width="1.6640625" style="1646" customWidth="1"/>
    <col min="3586" max="3586" width="2.6640625" style="1646" customWidth="1"/>
    <col min="3587" max="3587" width="12.6640625" style="1646" customWidth="1"/>
    <col min="3588" max="3588" width="1.6640625" style="1646" customWidth="1"/>
    <col min="3589" max="3589" width="0.88671875" style="1646" customWidth="1"/>
    <col min="3590" max="3590" width="2.6640625" style="1646" customWidth="1"/>
    <col min="3591" max="3591" width="14.109375" style="1646" customWidth="1"/>
    <col min="3592" max="3593" width="1.6640625" style="1646" customWidth="1"/>
    <col min="3594" max="3594" width="2.6640625" style="1646" customWidth="1"/>
    <col min="3595" max="3595" width="42.109375" style="1646" customWidth="1"/>
    <col min="3596" max="3596" width="12.6640625" style="1646" customWidth="1"/>
    <col min="3597" max="3597" width="42.88671875" style="1646" customWidth="1"/>
    <col min="3598" max="3598" width="6.109375" style="1646" customWidth="1"/>
    <col min="3599" max="3840" width="9" style="1646"/>
    <col min="3841" max="3841" width="1.6640625" style="1646" customWidth="1"/>
    <col min="3842" max="3842" width="2.6640625" style="1646" customWidth="1"/>
    <col min="3843" max="3843" width="12.6640625" style="1646" customWidth="1"/>
    <col min="3844" max="3844" width="1.6640625" style="1646" customWidth="1"/>
    <col min="3845" max="3845" width="0.88671875" style="1646" customWidth="1"/>
    <col min="3846" max="3846" width="2.6640625" style="1646" customWidth="1"/>
    <col min="3847" max="3847" width="14.109375" style="1646" customWidth="1"/>
    <col min="3848" max="3849" width="1.6640625" style="1646" customWidth="1"/>
    <col min="3850" max="3850" width="2.6640625" style="1646" customWidth="1"/>
    <col min="3851" max="3851" width="42.109375" style="1646" customWidth="1"/>
    <col min="3852" max="3852" width="12.6640625" style="1646" customWidth="1"/>
    <col min="3853" max="3853" width="42.88671875" style="1646" customWidth="1"/>
    <col min="3854" max="3854" width="6.109375" style="1646" customWidth="1"/>
    <col min="3855" max="4096" width="9" style="1646"/>
    <col min="4097" max="4097" width="1.6640625" style="1646" customWidth="1"/>
    <col min="4098" max="4098" width="2.6640625" style="1646" customWidth="1"/>
    <col min="4099" max="4099" width="12.6640625" style="1646" customWidth="1"/>
    <col min="4100" max="4100" width="1.6640625" style="1646" customWidth="1"/>
    <col min="4101" max="4101" width="0.88671875" style="1646" customWidth="1"/>
    <col min="4102" max="4102" width="2.6640625" style="1646" customWidth="1"/>
    <col min="4103" max="4103" width="14.109375" style="1646" customWidth="1"/>
    <col min="4104" max="4105" width="1.6640625" style="1646" customWidth="1"/>
    <col min="4106" max="4106" width="2.6640625" style="1646" customWidth="1"/>
    <col min="4107" max="4107" width="42.109375" style="1646" customWidth="1"/>
    <col min="4108" max="4108" width="12.6640625" style="1646" customWidth="1"/>
    <col min="4109" max="4109" width="42.88671875" style="1646" customWidth="1"/>
    <col min="4110" max="4110" width="6.109375" style="1646" customWidth="1"/>
    <col min="4111" max="4352" width="9" style="1646"/>
    <col min="4353" max="4353" width="1.6640625" style="1646" customWidth="1"/>
    <col min="4354" max="4354" width="2.6640625" style="1646" customWidth="1"/>
    <col min="4355" max="4355" width="12.6640625" style="1646" customWidth="1"/>
    <col min="4356" max="4356" width="1.6640625" style="1646" customWidth="1"/>
    <col min="4357" max="4357" width="0.88671875" style="1646" customWidth="1"/>
    <col min="4358" max="4358" width="2.6640625" style="1646" customWidth="1"/>
    <col min="4359" max="4359" width="14.109375" style="1646" customWidth="1"/>
    <col min="4360" max="4361" width="1.6640625" style="1646" customWidth="1"/>
    <col min="4362" max="4362" width="2.6640625" style="1646" customWidth="1"/>
    <col min="4363" max="4363" width="42.109375" style="1646" customWidth="1"/>
    <col min="4364" max="4364" width="12.6640625" style="1646" customWidth="1"/>
    <col min="4365" max="4365" width="42.88671875" style="1646" customWidth="1"/>
    <col min="4366" max="4366" width="6.109375" style="1646" customWidth="1"/>
    <col min="4367" max="4608" width="9" style="1646"/>
    <col min="4609" max="4609" width="1.6640625" style="1646" customWidth="1"/>
    <col min="4610" max="4610" width="2.6640625" style="1646" customWidth="1"/>
    <col min="4611" max="4611" width="12.6640625" style="1646" customWidth="1"/>
    <col min="4612" max="4612" width="1.6640625" style="1646" customWidth="1"/>
    <col min="4613" max="4613" width="0.88671875" style="1646" customWidth="1"/>
    <col min="4614" max="4614" width="2.6640625" style="1646" customWidth="1"/>
    <col min="4615" max="4615" width="14.109375" style="1646" customWidth="1"/>
    <col min="4616" max="4617" width="1.6640625" style="1646" customWidth="1"/>
    <col min="4618" max="4618" width="2.6640625" style="1646" customWidth="1"/>
    <col min="4619" max="4619" width="42.109375" style="1646" customWidth="1"/>
    <col min="4620" max="4620" width="12.6640625" style="1646" customWidth="1"/>
    <col min="4621" max="4621" width="42.88671875" style="1646" customWidth="1"/>
    <col min="4622" max="4622" width="6.109375" style="1646" customWidth="1"/>
    <col min="4623" max="4864" width="9" style="1646"/>
    <col min="4865" max="4865" width="1.6640625" style="1646" customWidth="1"/>
    <col min="4866" max="4866" width="2.6640625" style="1646" customWidth="1"/>
    <col min="4867" max="4867" width="12.6640625" style="1646" customWidth="1"/>
    <col min="4868" max="4868" width="1.6640625" style="1646" customWidth="1"/>
    <col min="4869" max="4869" width="0.88671875" style="1646" customWidth="1"/>
    <col min="4870" max="4870" width="2.6640625" style="1646" customWidth="1"/>
    <col min="4871" max="4871" width="14.109375" style="1646" customWidth="1"/>
    <col min="4872" max="4873" width="1.6640625" style="1646" customWidth="1"/>
    <col min="4874" max="4874" width="2.6640625" style="1646" customWidth="1"/>
    <col min="4875" max="4875" width="42.109375" style="1646" customWidth="1"/>
    <col min="4876" max="4876" width="12.6640625" style="1646" customWidth="1"/>
    <col min="4877" max="4877" width="42.88671875" style="1646" customWidth="1"/>
    <col min="4878" max="4878" width="6.109375" style="1646" customWidth="1"/>
    <col min="4879" max="5120" width="9" style="1646"/>
    <col min="5121" max="5121" width="1.6640625" style="1646" customWidth="1"/>
    <col min="5122" max="5122" width="2.6640625" style="1646" customWidth="1"/>
    <col min="5123" max="5123" width="12.6640625" style="1646" customWidth="1"/>
    <col min="5124" max="5124" width="1.6640625" style="1646" customWidth="1"/>
    <col min="5125" max="5125" width="0.88671875" style="1646" customWidth="1"/>
    <col min="5126" max="5126" width="2.6640625" style="1646" customWidth="1"/>
    <col min="5127" max="5127" width="14.109375" style="1646" customWidth="1"/>
    <col min="5128" max="5129" width="1.6640625" style="1646" customWidth="1"/>
    <col min="5130" max="5130" width="2.6640625" style="1646" customWidth="1"/>
    <col min="5131" max="5131" width="42.109375" style="1646" customWidth="1"/>
    <col min="5132" max="5132" width="12.6640625" style="1646" customWidth="1"/>
    <col min="5133" max="5133" width="42.88671875" style="1646" customWidth="1"/>
    <col min="5134" max="5134" width="6.109375" style="1646" customWidth="1"/>
    <col min="5135" max="5376" width="9" style="1646"/>
    <col min="5377" max="5377" width="1.6640625" style="1646" customWidth="1"/>
    <col min="5378" max="5378" width="2.6640625" style="1646" customWidth="1"/>
    <col min="5379" max="5379" width="12.6640625" style="1646" customWidth="1"/>
    <col min="5380" max="5380" width="1.6640625" style="1646" customWidth="1"/>
    <col min="5381" max="5381" width="0.88671875" style="1646" customWidth="1"/>
    <col min="5382" max="5382" width="2.6640625" style="1646" customWidth="1"/>
    <col min="5383" max="5383" width="14.109375" style="1646" customWidth="1"/>
    <col min="5384" max="5385" width="1.6640625" style="1646" customWidth="1"/>
    <col min="5386" max="5386" width="2.6640625" style="1646" customWidth="1"/>
    <col min="5387" max="5387" width="42.109375" style="1646" customWidth="1"/>
    <col min="5388" max="5388" width="12.6640625" style="1646" customWidth="1"/>
    <col min="5389" max="5389" width="42.88671875" style="1646" customWidth="1"/>
    <col min="5390" max="5390" width="6.109375" style="1646" customWidth="1"/>
    <col min="5391" max="5632" width="9" style="1646"/>
    <col min="5633" max="5633" width="1.6640625" style="1646" customWidth="1"/>
    <col min="5634" max="5634" width="2.6640625" style="1646" customWidth="1"/>
    <col min="5635" max="5635" width="12.6640625" style="1646" customWidth="1"/>
    <col min="5636" max="5636" width="1.6640625" style="1646" customWidth="1"/>
    <col min="5637" max="5637" width="0.88671875" style="1646" customWidth="1"/>
    <col min="5638" max="5638" width="2.6640625" style="1646" customWidth="1"/>
    <col min="5639" max="5639" width="14.109375" style="1646" customWidth="1"/>
    <col min="5640" max="5641" width="1.6640625" style="1646" customWidth="1"/>
    <col min="5642" max="5642" width="2.6640625" style="1646" customWidth="1"/>
    <col min="5643" max="5643" width="42.109375" style="1646" customWidth="1"/>
    <col min="5644" max="5644" width="12.6640625" style="1646" customWidth="1"/>
    <col min="5645" max="5645" width="42.88671875" style="1646" customWidth="1"/>
    <col min="5646" max="5646" width="6.109375" style="1646" customWidth="1"/>
    <col min="5647" max="5888" width="9" style="1646"/>
    <col min="5889" max="5889" width="1.6640625" style="1646" customWidth="1"/>
    <col min="5890" max="5890" width="2.6640625" style="1646" customWidth="1"/>
    <col min="5891" max="5891" width="12.6640625" style="1646" customWidth="1"/>
    <col min="5892" max="5892" width="1.6640625" style="1646" customWidth="1"/>
    <col min="5893" max="5893" width="0.88671875" style="1646" customWidth="1"/>
    <col min="5894" max="5894" width="2.6640625" style="1646" customWidth="1"/>
    <col min="5895" max="5895" width="14.109375" style="1646" customWidth="1"/>
    <col min="5896" max="5897" width="1.6640625" style="1646" customWidth="1"/>
    <col min="5898" max="5898" width="2.6640625" style="1646" customWidth="1"/>
    <col min="5899" max="5899" width="42.109375" style="1646" customWidth="1"/>
    <col min="5900" max="5900" width="12.6640625" style="1646" customWidth="1"/>
    <col min="5901" max="5901" width="42.88671875" style="1646" customWidth="1"/>
    <col min="5902" max="5902" width="6.109375" style="1646" customWidth="1"/>
    <col min="5903" max="6144" width="9" style="1646"/>
    <col min="6145" max="6145" width="1.6640625" style="1646" customWidth="1"/>
    <col min="6146" max="6146" width="2.6640625" style="1646" customWidth="1"/>
    <col min="6147" max="6147" width="12.6640625" style="1646" customWidth="1"/>
    <col min="6148" max="6148" width="1.6640625" style="1646" customWidth="1"/>
    <col min="6149" max="6149" width="0.88671875" style="1646" customWidth="1"/>
    <col min="6150" max="6150" width="2.6640625" style="1646" customWidth="1"/>
    <col min="6151" max="6151" width="14.109375" style="1646" customWidth="1"/>
    <col min="6152" max="6153" width="1.6640625" style="1646" customWidth="1"/>
    <col min="6154" max="6154" width="2.6640625" style="1646" customWidth="1"/>
    <col min="6155" max="6155" width="42.109375" style="1646" customWidth="1"/>
    <col min="6156" max="6156" width="12.6640625" style="1646" customWidth="1"/>
    <col min="6157" max="6157" width="42.88671875" style="1646" customWidth="1"/>
    <col min="6158" max="6158" width="6.109375" style="1646" customWidth="1"/>
    <col min="6159" max="6400" width="9" style="1646"/>
    <col min="6401" max="6401" width="1.6640625" style="1646" customWidth="1"/>
    <col min="6402" max="6402" width="2.6640625" style="1646" customWidth="1"/>
    <col min="6403" max="6403" width="12.6640625" style="1646" customWidth="1"/>
    <col min="6404" max="6404" width="1.6640625" style="1646" customWidth="1"/>
    <col min="6405" max="6405" width="0.88671875" style="1646" customWidth="1"/>
    <col min="6406" max="6406" width="2.6640625" style="1646" customWidth="1"/>
    <col min="6407" max="6407" width="14.109375" style="1646" customWidth="1"/>
    <col min="6408" max="6409" width="1.6640625" style="1646" customWidth="1"/>
    <col min="6410" max="6410" width="2.6640625" style="1646" customWidth="1"/>
    <col min="6411" max="6411" width="42.109375" style="1646" customWidth="1"/>
    <col min="6412" max="6412" width="12.6640625" style="1646" customWidth="1"/>
    <col min="6413" max="6413" width="42.88671875" style="1646" customWidth="1"/>
    <col min="6414" max="6414" width="6.109375" style="1646" customWidth="1"/>
    <col min="6415" max="6656" width="9" style="1646"/>
    <col min="6657" max="6657" width="1.6640625" style="1646" customWidth="1"/>
    <col min="6658" max="6658" width="2.6640625" style="1646" customWidth="1"/>
    <col min="6659" max="6659" width="12.6640625" style="1646" customWidth="1"/>
    <col min="6660" max="6660" width="1.6640625" style="1646" customWidth="1"/>
    <col min="6661" max="6661" width="0.88671875" style="1646" customWidth="1"/>
    <col min="6662" max="6662" width="2.6640625" style="1646" customWidth="1"/>
    <col min="6663" max="6663" width="14.109375" style="1646" customWidth="1"/>
    <col min="6664" max="6665" width="1.6640625" style="1646" customWidth="1"/>
    <col min="6666" max="6666" width="2.6640625" style="1646" customWidth="1"/>
    <col min="6667" max="6667" width="42.109375" style="1646" customWidth="1"/>
    <col min="6668" max="6668" width="12.6640625" style="1646" customWidth="1"/>
    <col min="6669" max="6669" width="42.88671875" style="1646" customWidth="1"/>
    <col min="6670" max="6670" width="6.109375" style="1646" customWidth="1"/>
    <col min="6671" max="6912" width="9" style="1646"/>
    <col min="6913" max="6913" width="1.6640625" style="1646" customWidth="1"/>
    <col min="6914" max="6914" width="2.6640625" style="1646" customWidth="1"/>
    <col min="6915" max="6915" width="12.6640625" style="1646" customWidth="1"/>
    <col min="6916" max="6916" width="1.6640625" style="1646" customWidth="1"/>
    <col min="6917" max="6917" width="0.88671875" style="1646" customWidth="1"/>
    <col min="6918" max="6918" width="2.6640625" style="1646" customWidth="1"/>
    <col min="6919" max="6919" width="14.109375" style="1646" customWidth="1"/>
    <col min="6920" max="6921" width="1.6640625" style="1646" customWidth="1"/>
    <col min="6922" max="6922" width="2.6640625" style="1646" customWidth="1"/>
    <col min="6923" max="6923" width="42.109375" style="1646" customWidth="1"/>
    <col min="6924" max="6924" width="12.6640625" style="1646" customWidth="1"/>
    <col min="6925" max="6925" width="42.88671875" style="1646" customWidth="1"/>
    <col min="6926" max="6926" width="6.109375" style="1646" customWidth="1"/>
    <col min="6927" max="7168" width="9" style="1646"/>
    <col min="7169" max="7169" width="1.6640625" style="1646" customWidth="1"/>
    <col min="7170" max="7170" width="2.6640625" style="1646" customWidth="1"/>
    <col min="7171" max="7171" width="12.6640625" style="1646" customWidth="1"/>
    <col min="7172" max="7172" width="1.6640625" style="1646" customWidth="1"/>
    <col min="7173" max="7173" width="0.88671875" style="1646" customWidth="1"/>
    <col min="7174" max="7174" width="2.6640625" style="1646" customWidth="1"/>
    <col min="7175" max="7175" width="14.109375" style="1646" customWidth="1"/>
    <col min="7176" max="7177" width="1.6640625" style="1646" customWidth="1"/>
    <col min="7178" max="7178" width="2.6640625" style="1646" customWidth="1"/>
    <col min="7179" max="7179" width="42.109375" style="1646" customWidth="1"/>
    <col min="7180" max="7180" width="12.6640625" style="1646" customWidth="1"/>
    <col min="7181" max="7181" width="42.88671875" style="1646" customWidth="1"/>
    <col min="7182" max="7182" width="6.109375" style="1646" customWidth="1"/>
    <col min="7183" max="7424" width="9" style="1646"/>
    <col min="7425" max="7425" width="1.6640625" style="1646" customWidth="1"/>
    <col min="7426" max="7426" width="2.6640625" style="1646" customWidth="1"/>
    <col min="7427" max="7427" width="12.6640625" style="1646" customWidth="1"/>
    <col min="7428" max="7428" width="1.6640625" style="1646" customWidth="1"/>
    <col min="7429" max="7429" width="0.88671875" style="1646" customWidth="1"/>
    <col min="7430" max="7430" width="2.6640625" style="1646" customWidth="1"/>
    <col min="7431" max="7431" width="14.109375" style="1646" customWidth="1"/>
    <col min="7432" max="7433" width="1.6640625" style="1646" customWidth="1"/>
    <col min="7434" max="7434" width="2.6640625" style="1646" customWidth="1"/>
    <col min="7435" max="7435" width="42.109375" style="1646" customWidth="1"/>
    <col min="7436" max="7436" width="12.6640625" style="1646" customWidth="1"/>
    <col min="7437" max="7437" width="42.88671875" style="1646" customWidth="1"/>
    <col min="7438" max="7438" width="6.109375" style="1646" customWidth="1"/>
    <col min="7439" max="7680" width="9" style="1646"/>
    <col min="7681" max="7681" width="1.6640625" style="1646" customWidth="1"/>
    <col min="7682" max="7682" width="2.6640625" style="1646" customWidth="1"/>
    <col min="7683" max="7683" width="12.6640625" style="1646" customWidth="1"/>
    <col min="7684" max="7684" width="1.6640625" style="1646" customWidth="1"/>
    <col min="7685" max="7685" width="0.88671875" style="1646" customWidth="1"/>
    <col min="7686" max="7686" width="2.6640625" style="1646" customWidth="1"/>
    <col min="7687" max="7687" width="14.109375" style="1646" customWidth="1"/>
    <col min="7688" max="7689" width="1.6640625" style="1646" customWidth="1"/>
    <col min="7690" max="7690" width="2.6640625" style="1646" customWidth="1"/>
    <col min="7691" max="7691" width="42.109375" style="1646" customWidth="1"/>
    <col min="7692" max="7692" width="12.6640625" style="1646" customWidth="1"/>
    <col min="7693" max="7693" width="42.88671875" style="1646" customWidth="1"/>
    <col min="7694" max="7694" width="6.109375" style="1646" customWidth="1"/>
    <col min="7695" max="7936" width="9" style="1646"/>
    <col min="7937" max="7937" width="1.6640625" style="1646" customWidth="1"/>
    <col min="7938" max="7938" width="2.6640625" style="1646" customWidth="1"/>
    <col min="7939" max="7939" width="12.6640625" style="1646" customWidth="1"/>
    <col min="7940" max="7940" width="1.6640625" style="1646" customWidth="1"/>
    <col min="7941" max="7941" width="0.88671875" style="1646" customWidth="1"/>
    <col min="7942" max="7942" width="2.6640625" style="1646" customWidth="1"/>
    <col min="7943" max="7943" width="14.109375" style="1646" customWidth="1"/>
    <col min="7944" max="7945" width="1.6640625" style="1646" customWidth="1"/>
    <col min="7946" max="7946" width="2.6640625" style="1646" customWidth="1"/>
    <col min="7947" max="7947" width="42.109375" style="1646" customWidth="1"/>
    <col min="7948" max="7948" width="12.6640625" style="1646" customWidth="1"/>
    <col min="7949" max="7949" width="42.88671875" style="1646" customWidth="1"/>
    <col min="7950" max="7950" width="6.109375" style="1646" customWidth="1"/>
    <col min="7951" max="8192" width="9" style="1646"/>
    <col min="8193" max="8193" width="1.6640625" style="1646" customWidth="1"/>
    <col min="8194" max="8194" width="2.6640625" style="1646" customWidth="1"/>
    <col min="8195" max="8195" width="12.6640625" style="1646" customWidth="1"/>
    <col min="8196" max="8196" width="1.6640625" style="1646" customWidth="1"/>
    <col min="8197" max="8197" width="0.88671875" style="1646" customWidth="1"/>
    <col min="8198" max="8198" width="2.6640625" style="1646" customWidth="1"/>
    <col min="8199" max="8199" width="14.109375" style="1646" customWidth="1"/>
    <col min="8200" max="8201" width="1.6640625" style="1646" customWidth="1"/>
    <col min="8202" max="8202" width="2.6640625" style="1646" customWidth="1"/>
    <col min="8203" max="8203" width="42.109375" style="1646" customWidth="1"/>
    <col min="8204" max="8204" width="12.6640625" style="1646" customWidth="1"/>
    <col min="8205" max="8205" width="42.88671875" style="1646" customWidth="1"/>
    <col min="8206" max="8206" width="6.109375" style="1646" customWidth="1"/>
    <col min="8207" max="8448" width="9" style="1646"/>
    <col min="8449" max="8449" width="1.6640625" style="1646" customWidth="1"/>
    <col min="8450" max="8450" width="2.6640625" style="1646" customWidth="1"/>
    <col min="8451" max="8451" width="12.6640625" style="1646" customWidth="1"/>
    <col min="8452" max="8452" width="1.6640625" style="1646" customWidth="1"/>
    <col min="8453" max="8453" width="0.88671875" style="1646" customWidth="1"/>
    <col min="8454" max="8454" width="2.6640625" style="1646" customWidth="1"/>
    <col min="8455" max="8455" width="14.109375" style="1646" customWidth="1"/>
    <col min="8456" max="8457" width="1.6640625" style="1646" customWidth="1"/>
    <col min="8458" max="8458" width="2.6640625" style="1646" customWidth="1"/>
    <col min="8459" max="8459" width="42.109375" style="1646" customWidth="1"/>
    <col min="8460" max="8460" width="12.6640625" style="1646" customWidth="1"/>
    <col min="8461" max="8461" width="42.88671875" style="1646" customWidth="1"/>
    <col min="8462" max="8462" width="6.109375" style="1646" customWidth="1"/>
    <col min="8463" max="8704" width="9" style="1646"/>
    <col min="8705" max="8705" width="1.6640625" style="1646" customWidth="1"/>
    <col min="8706" max="8706" width="2.6640625" style="1646" customWidth="1"/>
    <col min="8707" max="8707" width="12.6640625" style="1646" customWidth="1"/>
    <col min="8708" max="8708" width="1.6640625" style="1646" customWidth="1"/>
    <col min="8709" max="8709" width="0.88671875" style="1646" customWidth="1"/>
    <col min="8710" max="8710" width="2.6640625" style="1646" customWidth="1"/>
    <col min="8711" max="8711" width="14.109375" style="1646" customWidth="1"/>
    <col min="8712" max="8713" width="1.6640625" style="1646" customWidth="1"/>
    <col min="8714" max="8714" width="2.6640625" style="1646" customWidth="1"/>
    <col min="8715" max="8715" width="42.109375" style="1646" customWidth="1"/>
    <col min="8716" max="8716" width="12.6640625" style="1646" customWidth="1"/>
    <col min="8717" max="8717" width="42.88671875" style="1646" customWidth="1"/>
    <col min="8718" max="8718" width="6.109375" style="1646" customWidth="1"/>
    <col min="8719" max="8960" width="9" style="1646"/>
    <col min="8961" max="8961" width="1.6640625" style="1646" customWidth="1"/>
    <col min="8962" max="8962" width="2.6640625" style="1646" customWidth="1"/>
    <col min="8963" max="8963" width="12.6640625" style="1646" customWidth="1"/>
    <col min="8964" max="8964" width="1.6640625" style="1646" customWidth="1"/>
    <col min="8965" max="8965" width="0.88671875" style="1646" customWidth="1"/>
    <col min="8966" max="8966" width="2.6640625" style="1646" customWidth="1"/>
    <col min="8967" max="8967" width="14.109375" style="1646" customWidth="1"/>
    <col min="8968" max="8969" width="1.6640625" style="1646" customWidth="1"/>
    <col min="8970" max="8970" width="2.6640625" style="1646" customWidth="1"/>
    <col min="8971" max="8971" width="42.109375" style="1646" customWidth="1"/>
    <col min="8972" max="8972" width="12.6640625" style="1646" customWidth="1"/>
    <col min="8973" max="8973" width="42.88671875" style="1646" customWidth="1"/>
    <col min="8974" max="8974" width="6.109375" style="1646" customWidth="1"/>
    <col min="8975" max="9216" width="9" style="1646"/>
    <col min="9217" max="9217" width="1.6640625" style="1646" customWidth="1"/>
    <col min="9218" max="9218" width="2.6640625" style="1646" customWidth="1"/>
    <col min="9219" max="9219" width="12.6640625" style="1646" customWidth="1"/>
    <col min="9220" max="9220" width="1.6640625" style="1646" customWidth="1"/>
    <col min="9221" max="9221" width="0.88671875" style="1646" customWidth="1"/>
    <col min="9222" max="9222" width="2.6640625" style="1646" customWidth="1"/>
    <col min="9223" max="9223" width="14.109375" style="1646" customWidth="1"/>
    <col min="9224" max="9225" width="1.6640625" style="1646" customWidth="1"/>
    <col min="9226" max="9226" width="2.6640625" style="1646" customWidth="1"/>
    <col min="9227" max="9227" width="42.109375" style="1646" customWidth="1"/>
    <col min="9228" max="9228" width="12.6640625" style="1646" customWidth="1"/>
    <col min="9229" max="9229" width="42.88671875" style="1646" customWidth="1"/>
    <col min="9230" max="9230" width="6.109375" style="1646" customWidth="1"/>
    <col min="9231" max="9472" width="9" style="1646"/>
    <col min="9473" max="9473" width="1.6640625" style="1646" customWidth="1"/>
    <col min="9474" max="9474" width="2.6640625" style="1646" customWidth="1"/>
    <col min="9475" max="9475" width="12.6640625" style="1646" customWidth="1"/>
    <col min="9476" max="9476" width="1.6640625" style="1646" customWidth="1"/>
    <col min="9477" max="9477" width="0.88671875" style="1646" customWidth="1"/>
    <col min="9478" max="9478" width="2.6640625" style="1646" customWidth="1"/>
    <col min="9479" max="9479" width="14.109375" style="1646" customWidth="1"/>
    <col min="9480" max="9481" width="1.6640625" style="1646" customWidth="1"/>
    <col min="9482" max="9482" width="2.6640625" style="1646" customWidth="1"/>
    <col min="9483" max="9483" width="42.109375" style="1646" customWidth="1"/>
    <col min="9484" max="9484" width="12.6640625" style="1646" customWidth="1"/>
    <col min="9485" max="9485" width="42.88671875" style="1646" customWidth="1"/>
    <col min="9486" max="9486" width="6.109375" style="1646" customWidth="1"/>
    <col min="9487" max="9728" width="9" style="1646"/>
    <col min="9729" max="9729" width="1.6640625" style="1646" customWidth="1"/>
    <col min="9730" max="9730" width="2.6640625" style="1646" customWidth="1"/>
    <col min="9731" max="9731" width="12.6640625" style="1646" customWidth="1"/>
    <col min="9732" max="9732" width="1.6640625" style="1646" customWidth="1"/>
    <col min="9733" max="9733" width="0.88671875" style="1646" customWidth="1"/>
    <col min="9734" max="9734" width="2.6640625" style="1646" customWidth="1"/>
    <col min="9735" max="9735" width="14.109375" style="1646" customWidth="1"/>
    <col min="9736" max="9737" width="1.6640625" style="1646" customWidth="1"/>
    <col min="9738" max="9738" width="2.6640625" style="1646" customWidth="1"/>
    <col min="9739" max="9739" width="42.109375" style="1646" customWidth="1"/>
    <col min="9740" max="9740" width="12.6640625" style="1646" customWidth="1"/>
    <col min="9741" max="9741" width="42.88671875" style="1646" customWidth="1"/>
    <col min="9742" max="9742" width="6.109375" style="1646" customWidth="1"/>
    <col min="9743" max="9984" width="9" style="1646"/>
    <col min="9985" max="9985" width="1.6640625" style="1646" customWidth="1"/>
    <col min="9986" max="9986" width="2.6640625" style="1646" customWidth="1"/>
    <col min="9987" max="9987" width="12.6640625" style="1646" customWidth="1"/>
    <col min="9988" max="9988" width="1.6640625" style="1646" customWidth="1"/>
    <col min="9989" max="9989" width="0.88671875" style="1646" customWidth="1"/>
    <col min="9990" max="9990" width="2.6640625" style="1646" customWidth="1"/>
    <col min="9991" max="9991" width="14.109375" style="1646" customWidth="1"/>
    <col min="9992" max="9993" width="1.6640625" style="1646" customWidth="1"/>
    <col min="9994" max="9994" width="2.6640625" style="1646" customWidth="1"/>
    <col min="9995" max="9995" width="42.109375" style="1646" customWidth="1"/>
    <col min="9996" max="9996" width="12.6640625" style="1646" customWidth="1"/>
    <col min="9997" max="9997" width="42.88671875" style="1646" customWidth="1"/>
    <col min="9998" max="9998" width="6.109375" style="1646" customWidth="1"/>
    <col min="9999" max="10240" width="9" style="1646"/>
    <col min="10241" max="10241" width="1.6640625" style="1646" customWidth="1"/>
    <col min="10242" max="10242" width="2.6640625" style="1646" customWidth="1"/>
    <col min="10243" max="10243" width="12.6640625" style="1646" customWidth="1"/>
    <col min="10244" max="10244" width="1.6640625" style="1646" customWidth="1"/>
    <col min="10245" max="10245" width="0.88671875" style="1646" customWidth="1"/>
    <col min="10246" max="10246" width="2.6640625" style="1646" customWidth="1"/>
    <col min="10247" max="10247" width="14.109375" style="1646" customWidth="1"/>
    <col min="10248" max="10249" width="1.6640625" style="1646" customWidth="1"/>
    <col min="10250" max="10250" width="2.6640625" style="1646" customWidth="1"/>
    <col min="10251" max="10251" width="42.109375" style="1646" customWidth="1"/>
    <col min="10252" max="10252" width="12.6640625" style="1646" customWidth="1"/>
    <col min="10253" max="10253" width="42.88671875" style="1646" customWidth="1"/>
    <col min="10254" max="10254" width="6.109375" style="1646" customWidth="1"/>
    <col min="10255" max="10496" width="9" style="1646"/>
    <col min="10497" max="10497" width="1.6640625" style="1646" customWidth="1"/>
    <col min="10498" max="10498" width="2.6640625" style="1646" customWidth="1"/>
    <col min="10499" max="10499" width="12.6640625" style="1646" customWidth="1"/>
    <col min="10500" max="10500" width="1.6640625" style="1646" customWidth="1"/>
    <col min="10501" max="10501" width="0.88671875" style="1646" customWidth="1"/>
    <col min="10502" max="10502" width="2.6640625" style="1646" customWidth="1"/>
    <col min="10503" max="10503" width="14.109375" style="1646" customWidth="1"/>
    <col min="10504" max="10505" width="1.6640625" style="1646" customWidth="1"/>
    <col min="10506" max="10506" width="2.6640625" style="1646" customWidth="1"/>
    <col min="10507" max="10507" width="42.109375" style="1646" customWidth="1"/>
    <col min="10508" max="10508" width="12.6640625" style="1646" customWidth="1"/>
    <col min="10509" max="10509" width="42.88671875" style="1646" customWidth="1"/>
    <col min="10510" max="10510" width="6.109375" style="1646" customWidth="1"/>
    <col min="10511" max="10752" width="9" style="1646"/>
    <col min="10753" max="10753" width="1.6640625" style="1646" customWidth="1"/>
    <col min="10754" max="10754" width="2.6640625" style="1646" customWidth="1"/>
    <col min="10755" max="10755" width="12.6640625" style="1646" customWidth="1"/>
    <col min="10756" max="10756" width="1.6640625" style="1646" customWidth="1"/>
    <col min="10757" max="10757" width="0.88671875" style="1646" customWidth="1"/>
    <col min="10758" max="10758" width="2.6640625" style="1646" customWidth="1"/>
    <col min="10759" max="10759" width="14.109375" style="1646" customWidth="1"/>
    <col min="10760" max="10761" width="1.6640625" style="1646" customWidth="1"/>
    <col min="10762" max="10762" width="2.6640625" style="1646" customWidth="1"/>
    <col min="10763" max="10763" width="42.109375" style="1646" customWidth="1"/>
    <col min="10764" max="10764" width="12.6640625" style="1646" customWidth="1"/>
    <col min="10765" max="10765" width="42.88671875" style="1646" customWidth="1"/>
    <col min="10766" max="10766" width="6.109375" style="1646" customWidth="1"/>
    <col min="10767" max="11008" width="9" style="1646"/>
    <col min="11009" max="11009" width="1.6640625" style="1646" customWidth="1"/>
    <col min="11010" max="11010" width="2.6640625" style="1646" customWidth="1"/>
    <col min="11011" max="11011" width="12.6640625" style="1646" customWidth="1"/>
    <col min="11012" max="11012" width="1.6640625" style="1646" customWidth="1"/>
    <col min="11013" max="11013" width="0.88671875" style="1646" customWidth="1"/>
    <col min="11014" max="11014" width="2.6640625" style="1646" customWidth="1"/>
    <col min="11015" max="11015" width="14.109375" style="1646" customWidth="1"/>
    <col min="11016" max="11017" width="1.6640625" style="1646" customWidth="1"/>
    <col min="11018" max="11018" width="2.6640625" style="1646" customWidth="1"/>
    <col min="11019" max="11019" width="42.109375" style="1646" customWidth="1"/>
    <col min="11020" max="11020" width="12.6640625" style="1646" customWidth="1"/>
    <col min="11021" max="11021" width="42.88671875" style="1646" customWidth="1"/>
    <col min="11022" max="11022" width="6.109375" style="1646" customWidth="1"/>
    <col min="11023" max="11264" width="9" style="1646"/>
    <col min="11265" max="11265" width="1.6640625" style="1646" customWidth="1"/>
    <col min="11266" max="11266" width="2.6640625" style="1646" customWidth="1"/>
    <col min="11267" max="11267" width="12.6640625" style="1646" customWidth="1"/>
    <col min="11268" max="11268" width="1.6640625" style="1646" customWidth="1"/>
    <col min="11269" max="11269" width="0.88671875" style="1646" customWidth="1"/>
    <col min="11270" max="11270" width="2.6640625" style="1646" customWidth="1"/>
    <col min="11271" max="11271" width="14.109375" style="1646" customWidth="1"/>
    <col min="11272" max="11273" width="1.6640625" style="1646" customWidth="1"/>
    <col min="11274" max="11274" width="2.6640625" style="1646" customWidth="1"/>
    <col min="11275" max="11275" width="42.109375" style="1646" customWidth="1"/>
    <col min="11276" max="11276" width="12.6640625" style="1646" customWidth="1"/>
    <col min="11277" max="11277" width="42.88671875" style="1646" customWidth="1"/>
    <col min="11278" max="11278" width="6.109375" style="1646" customWidth="1"/>
    <col min="11279" max="11520" width="9" style="1646"/>
    <col min="11521" max="11521" width="1.6640625" style="1646" customWidth="1"/>
    <col min="11522" max="11522" width="2.6640625" style="1646" customWidth="1"/>
    <col min="11523" max="11523" width="12.6640625" style="1646" customWidth="1"/>
    <col min="11524" max="11524" width="1.6640625" style="1646" customWidth="1"/>
    <col min="11525" max="11525" width="0.88671875" style="1646" customWidth="1"/>
    <col min="11526" max="11526" width="2.6640625" style="1646" customWidth="1"/>
    <col min="11527" max="11527" width="14.109375" style="1646" customWidth="1"/>
    <col min="11528" max="11529" width="1.6640625" style="1646" customWidth="1"/>
    <col min="11530" max="11530" width="2.6640625" style="1646" customWidth="1"/>
    <col min="11531" max="11531" width="42.109375" style="1646" customWidth="1"/>
    <col min="11532" max="11532" width="12.6640625" style="1646" customWidth="1"/>
    <col min="11533" max="11533" width="42.88671875" style="1646" customWidth="1"/>
    <col min="11534" max="11534" width="6.109375" style="1646" customWidth="1"/>
    <col min="11535" max="11776" width="9" style="1646"/>
    <col min="11777" max="11777" width="1.6640625" style="1646" customWidth="1"/>
    <col min="11778" max="11778" width="2.6640625" style="1646" customWidth="1"/>
    <col min="11779" max="11779" width="12.6640625" style="1646" customWidth="1"/>
    <col min="11780" max="11780" width="1.6640625" style="1646" customWidth="1"/>
    <col min="11781" max="11781" width="0.88671875" style="1646" customWidth="1"/>
    <col min="11782" max="11782" width="2.6640625" style="1646" customWidth="1"/>
    <col min="11783" max="11783" width="14.109375" style="1646" customWidth="1"/>
    <col min="11784" max="11785" width="1.6640625" style="1646" customWidth="1"/>
    <col min="11786" max="11786" width="2.6640625" style="1646" customWidth="1"/>
    <col min="11787" max="11787" width="42.109375" style="1646" customWidth="1"/>
    <col min="11788" max="11788" width="12.6640625" style="1646" customWidth="1"/>
    <col min="11789" max="11789" width="42.88671875" style="1646" customWidth="1"/>
    <col min="11790" max="11790" width="6.109375" style="1646" customWidth="1"/>
    <col min="11791" max="12032" width="9" style="1646"/>
    <col min="12033" max="12033" width="1.6640625" style="1646" customWidth="1"/>
    <col min="12034" max="12034" width="2.6640625" style="1646" customWidth="1"/>
    <col min="12035" max="12035" width="12.6640625" style="1646" customWidth="1"/>
    <col min="12036" max="12036" width="1.6640625" style="1646" customWidth="1"/>
    <col min="12037" max="12037" width="0.88671875" style="1646" customWidth="1"/>
    <col min="12038" max="12038" width="2.6640625" style="1646" customWidth="1"/>
    <col min="12039" max="12039" width="14.109375" style="1646" customWidth="1"/>
    <col min="12040" max="12041" width="1.6640625" style="1646" customWidth="1"/>
    <col min="12042" max="12042" width="2.6640625" style="1646" customWidth="1"/>
    <col min="12043" max="12043" width="42.109375" style="1646" customWidth="1"/>
    <col min="12044" max="12044" width="12.6640625" style="1646" customWidth="1"/>
    <col min="12045" max="12045" width="42.88671875" style="1646" customWidth="1"/>
    <col min="12046" max="12046" width="6.109375" style="1646" customWidth="1"/>
    <col min="12047" max="12288" width="9" style="1646"/>
    <col min="12289" max="12289" width="1.6640625" style="1646" customWidth="1"/>
    <col min="12290" max="12290" width="2.6640625" style="1646" customWidth="1"/>
    <col min="12291" max="12291" width="12.6640625" style="1646" customWidth="1"/>
    <col min="12292" max="12292" width="1.6640625" style="1646" customWidth="1"/>
    <col min="12293" max="12293" width="0.88671875" style="1646" customWidth="1"/>
    <col min="12294" max="12294" width="2.6640625" style="1646" customWidth="1"/>
    <col min="12295" max="12295" width="14.109375" style="1646" customWidth="1"/>
    <col min="12296" max="12297" width="1.6640625" style="1646" customWidth="1"/>
    <col min="12298" max="12298" width="2.6640625" style="1646" customWidth="1"/>
    <col min="12299" max="12299" width="42.109375" style="1646" customWidth="1"/>
    <col min="12300" max="12300" width="12.6640625" style="1646" customWidth="1"/>
    <col min="12301" max="12301" width="42.88671875" style="1646" customWidth="1"/>
    <col min="12302" max="12302" width="6.109375" style="1646" customWidth="1"/>
    <col min="12303" max="12544" width="9" style="1646"/>
    <col min="12545" max="12545" width="1.6640625" style="1646" customWidth="1"/>
    <col min="12546" max="12546" width="2.6640625" style="1646" customWidth="1"/>
    <col min="12547" max="12547" width="12.6640625" style="1646" customWidth="1"/>
    <col min="12548" max="12548" width="1.6640625" style="1646" customWidth="1"/>
    <col min="12549" max="12549" width="0.88671875" style="1646" customWidth="1"/>
    <col min="12550" max="12550" width="2.6640625" style="1646" customWidth="1"/>
    <col min="12551" max="12551" width="14.109375" style="1646" customWidth="1"/>
    <col min="12552" max="12553" width="1.6640625" style="1646" customWidth="1"/>
    <col min="12554" max="12554" width="2.6640625" style="1646" customWidth="1"/>
    <col min="12555" max="12555" width="42.109375" style="1646" customWidth="1"/>
    <col min="12556" max="12556" width="12.6640625" style="1646" customWidth="1"/>
    <col min="12557" max="12557" width="42.88671875" style="1646" customWidth="1"/>
    <col min="12558" max="12558" width="6.109375" style="1646" customWidth="1"/>
    <col min="12559" max="12800" width="9" style="1646"/>
    <col min="12801" max="12801" width="1.6640625" style="1646" customWidth="1"/>
    <col min="12802" max="12802" width="2.6640625" style="1646" customWidth="1"/>
    <col min="12803" max="12803" width="12.6640625" style="1646" customWidth="1"/>
    <col min="12804" max="12804" width="1.6640625" style="1646" customWidth="1"/>
    <col min="12805" max="12805" width="0.88671875" style="1646" customWidth="1"/>
    <col min="12806" max="12806" width="2.6640625" style="1646" customWidth="1"/>
    <col min="12807" max="12807" width="14.109375" style="1646" customWidth="1"/>
    <col min="12808" max="12809" width="1.6640625" style="1646" customWidth="1"/>
    <col min="12810" max="12810" width="2.6640625" style="1646" customWidth="1"/>
    <col min="12811" max="12811" width="42.109375" style="1646" customWidth="1"/>
    <col min="12812" max="12812" width="12.6640625" style="1646" customWidth="1"/>
    <col min="12813" max="12813" width="42.88671875" style="1646" customWidth="1"/>
    <col min="12814" max="12814" width="6.109375" style="1646" customWidth="1"/>
    <col min="12815" max="13056" width="9" style="1646"/>
    <col min="13057" max="13057" width="1.6640625" style="1646" customWidth="1"/>
    <col min="13058" max="13058" width="2.6640625" style="1646" customWidth="1"/>
    <col min="13059" max="13059" width="12.6640625" style="1646" customWidth="1"/>
    <col min="13060" max="13060" width="1.6640625" style="1646" customWidth="1"/>
    <col min="13061" max="13061" width="0.88671875" style="1646" customWidth="1"/>
    <col min="13062" max="13062" width="2.6640625" style="1646" customWidth="1"/>
    <col min="13063" max="13063" width="14.109375" style="1646" customWidth="1"/>
    <col min="13064" max="13065" width="1.6640625" style="1646" customWidth="1"/>
    <col min="13066" max="13066" width="2.6640625" style="1646" customWidth="1"/>
    <col min="13067" max="13067" width="42.109375" style="1646" customWidth="1"/>
    <col min="13068" max="13068" width="12.6640625" style="1646" customWidth="1"/>
    <col min="13069" max="13069" width="42.88671875" style="1646" customWidth="1"/>
    <col min="13070" max="13070" width="6.109375" style="1646" customWidth="1"/>
    <col min="13071" max="13312" width="9" style="1646"/>
    <col min="13313" max="13313" width="1.6640625" style="1646" customWidth="1"/>
    <col min="13314" max="13314" width="2.6640625" style="1646" customWidth="1"/>
    <col min="13315" max="13315" width="12.6640625" style="1646" customWidth="1"/>
    <col min="13316" max="13316" width="1.6640625" style="1646" customWidth="1"/>
    <col min="13317" max="13317" width="0.88671875" style="1646" customWidth="1"/>
    <col min="13318" max="13318" width="2.6640625" style="1646" customWidth="1"/>
    <col min="13319" max="13319" width="14.109375" style="1646" customWidth="1"/>
    <col min="13320" max="13321" width="1.6640625" style="1646" customWidth="1"/>
    <col min="13322" max="13322" width="2.6640625" style="1646" customWidth="1"/>
    <col min="13323" max="13323" width="42.109375" style="1646" customWidth="1"/>
    <col min="13324" max="13324" width="12.6640625" style="1646" customWidth="1"/>
    <col min="13325" max="13325" width="42.88671875" style="1646" customWidth="1"/>
    <col min="13326" max="13326" width="6.109375" style="1646" customWidth="1"/>
    <col min="13327" max="13568" width="9" style="1646"/>
    <col min="13569" max="13569" width="1.6640625" style="1646" customWidth="1"/>
    <col min="13570" max="13570" width="2.6640625" style="1646" customWidth="1"/>
    <col min="13571" max="13571" width="12.6640625" style="1646" customWidth="1"/>
    <col min="13572" max="13572" width="1.6640625" style="1646" customWidth="1"/>
    <col min="13573" max="13573" width="0.88671875" style="1646" customWidth="1"/>
    <col min="13574" max="13574" width="2.6640625" style="1646" customWidth="1"/>
    <col min="13575" max="13575" width="14.109375" style="1646" customWidth="1"/>
    <col min="13576" max="13577" width="1.6640625" style="1646" customWidth="1"/>
    <col min="13578" max="13578" width="2.6640625" style="1646" customWidth="1"/>
    <col min="13579" max="13579" width="42.109375" style="1646" customWidth="1"/>
    <col min="13580" max="13580" width="12.6640625" style="1646" customWidth="1"/>
    <col min="13581" max="13581" width="42.88671875" style="1646" customWidth="1"/>
    <col min="13582" max="13582" width="6.109375" style="1646" customWidth="1"/>
    <col min="13583" max="13824" width="9" style="1646"/>
    <col min="13825" max="13825" width="1.6640625" style="1646" customWidth="1"/>
    <col min="13826" max="13826" width="2.6640625" style="1646" customWidth="1"/>
    <col min="13827" max="13827" width="12.6640625" style="1646" customWidth="1"/>
    <col min="13828" max="13828" width="1.6640625" style="1646" customWidth="1"/>
    <col min="13829" max="13829" width="0.88671875" style="1646" customWidth="1"/>
    <col min="13830" max="13830" width="2.6640625" style="1646" customWidth="1"/>
    <col min="13831" max="13831" width="14.109375" style="1646" customWidth="1"/>
    <col min="13832" max="13833" width="1.6640625" style="1646" customWidth="1"/>
    <col min="13834" max="13834" width="2.6640625" style="1646" customWidth="1"/>
    <col min="13835" max="13835" width="42.109375" style="1646" customWidth="1"/>
    <col min="13836" max="13836" width="12.6640625" style="1646" customWidth="1"/>
    <col min="13837" max="13837" width="42.88671875" style="1646" customWidth="1"/>
    <col min="13838" max="13838" width="6.109375" style="1646" customWidth="1"/>
    <col min="13839" max="14080" width="9" style="1646"/>
    <col min="14081" max="14081" width="1.6640625" style="1646" customWidth="1"/>
    <col min="14082" max="14082" width="2.6640625" style="1646" customWidth="1"/>
    <col min="14083" max="14083" width="12.6640625" style="1646" customWidth="1"/>
    <col min="14084" max="14084" width="1.6640625" style="1646" customWidth="1"/>
    <col min="14085" max="14085" width="0.88671875" style="1646" customWidth="1"/>
    <col min="14086" max="14086" width="2.6640625" style="1646" customWidth="1"/>
    <col min="14087" max="14087" width="14.109375" style="1646" customWidth="1"/>
    <col min="14088" max="14089" width="1.6640625" style="1646" customWidth="1"/>
    <col min="14090" max="14090" width="2.6640625" style="1646" customWidth="1"/>
    <col min="14091" max="14091" width="42.109375" style="1646" customWidth="1"/>
    <col min="14092" max="14092" width="12.6640625" style="1646" customWidth="1"/>
    <col min="14093" max="14093" width="42.88671875" style="1646" customWidth="1"/>
    <col min="14094" max="14094" width="6.109375" style="1646" customWidth="1"/>
    <col min="14095" max="14336" width="9" style="1646"/>
    <col min="14337" max="14337" width="1.6640625" style="1646" customWidth="1"/>
    <col min="14338" max="14338" width="2.6640625" style="1646" customWidth="1"/>
    <col min="14339" max="14339" width="12.6640625" style="1646" customWidth="1"/>
    <col min="14340" max="14340" width="1.6640625" style="1646" customWidth="1"/>
    <col min="14341" max="14341" width="0.88671875" style="1646" customWidth="1"/>
    <col min="14342" max="14342" width="2.6640625" style="1646" customWidth="1"/>
    <col min="14343" max="14343" width="14.109375" style="1646" customWidth="1"/>
    <col min="14344" max="14345" width="1.6640625" style="1646" customWidth="1"/>
    <col min="14346" max="14346" width="2.6640625" style="1646" customWidth="1"/>
    <col min="14347" max="14347" width="42.109375" style="1646" customWidth="1"/>
    <col min="14348" max="14348" width="12.6640625" style="1646" customWidth="1"/>
    <col min="14349" max="14349" width="42.88671875" style="1646" customWidth="1"/>
    <col min="14350" max="14350" width="6.109375" style="1646" customWidth="1"/>
    <col min="14351" max="14592" width="9" style="1646"/>
    <col min="14593" max="14593" width="1.6640625" style="1646" customWidth="1"/>
    <col min="14594" max="14594" width="2.6640625" style="1646" customWidth="1"/>
    <col min="14595" max="14595" width="12.6640625" style="1646" customWidth="1"/>
    <col min="14596" max="14596" width="1.6640625" style="1646" customWidth="1"/>
    <col min="14597" max="14597" width="0.88671875" style="1646" customWidth="1"/>
    <col min="14598" max="14598" width="2.6640625" style="1646" customWidth="1"/>
    <col min="14599" max="14599" width="14.109375" style="1646" customWidth="1"/>
    <col min="14600" max="14601" width="1.6640625" style="1646" customWidth="1"/>
    <col min="14602" max="14602" width="2.6640625" style="1646" customWidth="1"/>
    <col min="14603" max="14603" width="42.109375" style="1646" customWidth="1"/>
    <col min="14604" max="14604" width="12.6640625" style="1646" customWidth="1"/>
    <col min="14605" max="14605" width="42.88671875" style="1646" customWidth="1"/>
    <col min="14606" max="14606" width="6.109375" style="1646" customWidth="1"/>
    <col min="14607" max="14848" width="9" style="1646"/>
    <col min="14849" max="14849" width="1.6640625" style="1646" customWidth="1"/>
    <col min="14850" max="14850" width="2.6640625" style="1646" customWidth="1"/>
    <col min="14851" max="14851" width="12.6640625" style="1646" customWidth="1"/>
    <col min="14852" max="14852" width="1.6640625" style="1646" customWidth="1"/>
    <col min="14853" max="14853" width="0.88671875" style="1646" customWidth="1"/>
    <col min="14854" max="14854" width="2.6640625" style="1646" customWidth="1"/>
    <col min="14855" max="14855" width="14.109375" style="1646" customWidth="1"/>
    <col min="14856" max="14857" width="1.6640625" style="1646" customWidth="1"/>
    <col min="14858" max="14858" width="2.6640625" style="1646" customWidth="1"/>
    <col min="14859" max="14859" width="42.109375" style="1646" customWidth="1"/>
    <col min="14860" max="14860" width="12.6640625" style="1646" customWidth="1"/>
    <col min="14861" max="14861" width="42.88671875" style="1646" customWidth="1"/>
    <col min="14862" max="14862" width="6.109375" style="1646" customWidth="1"/>
    <col min="14863" max="15104" width="9" style="1646"/>
    <col min="15105" max="15105" width="1.6640625" style="1646" customWidth="1"/>
    <col min="15106" max="15106" width="2.6640625" style="1646" customWidth="1"/>
    <col min="15107" max="15107" width="12.6640625" style="1646" customWidth="1"/>
    <col min="15108" max="15108" width="1.6640625" style="1646" customWidth="1"/>
    <col min="15109" max="15109" width="0.88671875" style="1646" customWidth="1"/>
    <col min="15110" max="15110" width="2.6640625" style="1646" customWidth="1"/>
    <col min="15111" max="15111" width="14.109375" style="1646" customWidth="1"/>
    <col min="15112" max="15113" width="1.6640625" style="1646" customWidth="1"/>
    <col min="15114" max="15114" width="2.6640625" style="1646" customWidth="1"/>
    <col min="15115" max="15115" width="42.109375" style="1646" customWidth="1"/>
    <col min="15116" max="15116" width="12.6640625" style="1646" customWidth="1"/>
    <col min="15117" max="15117" width="42.88671875" style="1646" customWidth="1"/>
    <col min="15118" max="15118" width="6.109375" style="1646" customWidth="1"/>
    <col min="15119" max="15360" width="9" style="1646"/>
    <col min="15361" max="15361" width="1.6640625" style="1646" customWidth="1"/>
    <col min="15362" max="15362" width="2.6640625" style="1646" customWidth="1"/>
    <col min="15363" max="15363" width="12.6640625" style="1646" customWidth="1"/>
    <col min="15364" max="15364" width="1.6640625" style="1646" customWidth="1"/>
    <col min="15365" max="15365" width="0.88671875" style="1646" customWidth="1"/>
    <col min="15366" max="15366" width="2.6640625" style="1646" customWidth="1"/>
    <col min="15367" max="15367" width="14.109375" style="1646" customWidth="1"/>
    <col min="15368" max="15369" width="1.6640625" style="1646" customWidth="1"/>
    <col min="15370" max="15370" width="2.6640625" style="1646" customWidth="1"/>
    <col min="15371" max="15371" width="42.109375" style="1646" customWidth="1"/>
    <col min="15372" max="15372" width="12.6640625" style="1646" customWidth="1"/>
    <col min="15373" max="15373" width="42.88671875" style="1646" customWidth="1"/>
    <col min="15374" max="15374" width="6.109375" style="1646" customWidth="1"/>
    <col min="15375" max="15616" width="9" style="1646"/>
    <col min="15617" max="15617" width="1.6640625" style="1646" customWidth="1"/>
    <col min="15618" max="15618" width="2.6640625" style="1646" customWidth="1"/>
    <col min="15619" max="15619" width="12.6640625" style="1646" customWidth="1"/>
    <col min="15620" max="15620" width="1.6640625" style="1646" customWidth="1"/>
    <col min="15621" max="15621" width="0.88671875" style="1646" customWidth="1"/>
    <col min="15622" max="15622" width="2.6640625" style="1646" customWidth="1"/>
    <col min="15623" max="15623" width="14.109375" style="1646" customWidth="1"/>
    <col min="15624" max="15625" width="1.6640625" style="1646" customWidth="1"/>
    <col min="15626" max="15626" width="2.6640625" style="1646" customWidth="1"/>
    <col min="15627" max="15627" width="42.109375" style="1646" customWidth="1"/>
    <col min="15628" max="15628" width="12.6640625" style="1646" customWidth="1"/>
    <col min="15629" max="15629" width="42.88671875" style="1646" customWidth="1"/>
    <col min="15630" max="15630" width="6.109375" style="1646" customWidth="1"/>
    <col min="15631" max="15872" width="9" style="1646"/>
    <col min="15873" max="15873" width="1.6640625" style="1646" customWidth="1"/>
    <col min="15874" max="15874" width="2.6640625" style="1646" customWidth="1"/>
    <col min="15875" max="15875" width="12.6640625" style="1646" customWidth="1"/>
    <col min="15876" max="15876" width="1.6640625" style="1646" customWidth="1"/>
    <col min="15877" max="15877" width="0.88671875" style="1646" customWidth="1"/>
    <col min="15878" max="15878" width="2.6640625" style="1646" customWidth="1"/>
    <col min="15879" max="15879" width="14.109375" style="1646" customWidth="1"/>
    <col min="15880" max="15881" width="1.6640625" style="1646" customWidth="1"/>
    <col min="15882" max="15882" width="2.6640625" style="1646" customWidth="1"/>
    <col min="15883" max="15883" width="42.109375" style="1646" customWidth="1"/>
    <col min="15884" max="15884" width="12.6640625" style="1646" customWidth="1"/>
    <col min="15885" max="15885" width="42.88671875" style="1646" customWidth="1"/>
    <col min="15886" max="15886" width="6.109375" style="1646" customWidth="1"/>
    <col min="15887" max="16128" width="9" style="1646"/>
    <col min="16129" max="16129" width="1.6640625" style="1646" customWidth="1"/>
    <col min="16130" max="16130" width="2.6640625" style="1646" customWidth="1"/>
    <col min="16131" max="16131" width="12.6640625" style="1646" customWidth="1"/>
    <col min="16132" max="16132" width="1.6640625" style="1646" customWidth="1"/>
    <col min="16133" max="16133" width="0.88671875" style="1646" customWidth="1"/>
    <col min="16134" max="16134" width="2.6640625" style="1646" customWidth="1"/>
    <col min="16135" max="16135" width="14.109375" style="1646" customWidth="1"/>
    <col min="16136" max="16137" width="1.6640625" style="1646" customWidth="1"/>
    <col min="16138" max="16138" width="2.6640625" style="1646" customWidth="1"/>
    <col min="16139" max="16139" width="42.109375" style="1646" customWidth="1"/>
    <col min="16140" max="16140" width="12.6640625" style="1646" customWidth="1"/>
    <col min="16141" max="16141" width="42.88671875" style="1646" customWidth="1"/>
    <col min="16142" max="16142" width="6.109375" style="1646" customWidth="1"/>
    <col min="16143" max="16384" width="9" style="1646"/>
  </cols>
  <sheetData>
    <row r="1" spans="1:13">
      <c r="A1" s="1645"/>
    </row>
    <row r="2" spans="1:13" ht="18.899999999999999" customHeight="1">
      <c r="A2" s="4727" t="s">
        <v>2108</v>
      </c>
      <c r="B2" s="4727"/>
      <c r="C2" s="4727"/>
      <c r="D2" s="4727"/>
      <c r="E2" s="4727"/>
      <c r="F2" s="4727"/>
      <c r="G2" s="4727"/>
      <c r="H2" s="4727"/>
      <c r="I2" s="4727"/>
      <c r="J2" s="4727"/>
      <c r="K2" s="4727"/>
      <c r="L2" s="4727"/>
      <c r="M2" s="4727"/>
    </row>
    <row r="3" spans="1:13" ht="15" customHeight="1">
      <c r="A3" s="1647"/>
      <c r="B3" s="1647"/>
      <c r="C3" s="1647"/>
      <c r="D3" s="1647"/>
      <c r="E3" s="1647"/>
      <c r="F3" s="1647"/>
      <c r="G3" s="1647"/>
      <c r="H3" s="1647"/>
      <c r="I3" s="1647"/>
      <c r="J3" s="1647"/>
      <c r="K3" s="1647"/>
      <c r="L3" s="1647"/>
      <c r="M3" s="1647"/>
    </row>
    <row r="4" spans="1:13" ht="30" customHeight="1">
      <c r="A4" s="1648"/>
      <c r="B4" s="4728" t="s">
        <v>2109</v>
      </c>
      <c r="C4" s="4728"/>
      <c r="D4" s="1649"/>
      <c r="E4" s="1648"/>
      <c r="F4" s="4729" t="str">
        <f>入力シート!C10</f>
        <v>○○校区道路改良工事</v>
      </c>
      <c r="G4" s="4729"/>
      <c r="H4" s="4729"/>
      <c r="I4" s="4729"/>
      <c r="J4" s="4729"/>
      <c r="K4" s="4730"/>
      <c r="L4" s="1650" t="s">
        <v>2110</v>
      </c>
      <c r="M4" s="1651" t="str">
        <f>入力シート!C26</f>
        <v>(株）○○○○建設</v>
      </c>
    </row>
    <row r="5" spans="1:13" ht="30" customHeight="1">
      <c r="A5" s="1648"/>
      <c r="B5" s="4728" t="s">
        <v>2111</v>
      </c>
      <c r="C5" s="4728"/>
      <c r="D5" s="1649"/>
      <c r="E5" s="1648"/>
      <c r="F5" s="4731"/>
      <c r="G5" s="4731"/>
      <c r="H5" s="4731"/>
      <c r="I5" s="4731"/>
      <c r="J5" s="4731"/>
      <c r="K5" s="4731"/>
      <c r="L5" s="4731"/>
      <c r="M5" s="4732"/>
    </row>
    <row r="6" spans="1:13" ht="15" customHeight="1">
      <c r="A6" s="1652"/>
      <c r="B6" s="1652"/>
      <c r="C6" s="1653"/>
      <c r="D6" s="1652"/>
      <c r="E6" s="1652"/>
      <c r="F6" s="1654"/>
      <c r="G6" s="1654"/>
      <c r="H6" s="1654"/>
      <c r="I6" s="1654"/>
      <c r="J6" s="1654"/>
      <c r="K6" s="1654"/>
      <c r="L6" s="1655"/>
      <c r="M6" s="1655"/>
    </row>
    <row r="7" spans="1:13" ht="15" customHeight="1">
      <c r="A7" s="1656" t="s">
        <v>2112</v>
      </c>
      <c r="B7" s="1656"/>
      <c r="C7" s="1657"/>
      <c r="D7" s="1656"/>
      <c r="E7" s="1656"/>
      <c r="F7" s="1658"/>
      <c r="G7" s="1658"/>
      <c r="H7" s="1658"/>
      <c r="I7" s="1658"/>
      <c r="J7" s="1658"/>
      <c r="K7" s="1658"/>
      <c r="L7" s="1659"/>
      <c r="M7" s="1660" t="s">
        <v>2113</v>
      </c>
    </row>
    <row r="8" spans="1:13" ht="15" customHeight="1">
      <c r="A8" s="1648"/>
      <c r="B8" s="4733" t="s">
        <v>2114</v>
      </c>
      <c r="C8" s="4733"/>
      <c r="D8" s="1649"/>
      <c r="E8" s="1648"/>
      <c r="F8" s="4733" t="s">
        <v>2115</v>
      </c>
      <c r="G8" s="4733"/>
      <c r="H8" s="1649"/>
      <c r="I8" s="4734" t="s">
        <v>2116</v>
      </c>
      <c r="J8" s="4733"/>
      <c r="K8" s="4733"/>
      <c r="L8" s="4733"/>
      <c r="M8" s="4735"/>
    </row>
    <row r="9" spans="1:13" ht="15.9" customHeight="1">
      <c r="A9" s="4718" t="s">
        <v>2117</v>
      </c>
      <c r="B9" s="4719"/>
      <c r="C9" s="4719"/>
      <c r="D9" s="4720"/>
      <c r="E9" s="1661"/>
      <c r="F9" s="4719" t="s">
        <v>2118</v>
      </c>
      <c r="G9" s="4719"/>
      <c r="H9" s="1662"/>
      <c r="I9" s="1661"/>
      <c r="J9" s="1663"/>
      <c r="K9" s="1652" t="s">
        <v>2119</v>
      </c>
      <c r="L9" s="1652"/>
      <c r="M9" s="1662"/>
    </row>
    <row r="10" spans="1:13" ht="15.9" customHeight="1">
      <c r="A10" s="4721"/>
      <c r="B10" s="4722"/>
      <c r="C10" s="4722"/>
      <c r="D10" s="4723"/>
      <c r="E10" s="1664"/>
      <c r="F10" s="1665"/>
      <c r="G10" s="1666"/>
      <c r="H10" s="1667"/>
      <c r="I10" s="1664"/>
      <c r="J10" s="1668"/>
      <c r="K10" s="1666" t="s">
        <v>2120</v>
      </c>
      <c r="L10" s="1666"/>
      <c r="M10" s="1667"/>
    </row>
    <row r="11" spans="1:13" ht="15.9" customHeight="1">
      <c r="A11" s="4721"/>
      <c r="B11" s="4722"/>
      <c r="C11" s="4722"/>
      <c r="D11" s="4723"/>
      <c r="E11" s="1664"/>
      <c r="F11" s="1665"/>
      <c r="G11" s="1666"/>
      <c r="H11" s="1667"/>
      <c r="I11" s="1664"/>
      <c r="J11" s="1668"/>
      <c r="K11" s="1666" t="s">
        <v>2121</v>
      </c>
      <c r="L11" s="1666"/>
      <c r="M11" s="1667"/>
    </row>
    <row r="12" spans="1:13" ht="15.9" customHeight="1">
      <c r="A12" s="4721"/>
      <c r="B12" s="4722"/>
      <c r="C12" s="4722"/>
      <c r="D12" s="4723"/>
      <c r="E12" s="1664"/>
      <c r="F12" s="1665"/>
      <c r="G12" s="1666"/>
      <c r="H12" s="1667"/>
      <c r="I12" s="1664"/>
      <c r="J12" s="1668"/>
      <c r="K12" s="1666" t="s">
        <v>2122</v>
      </c>
      <c r="L12" s="1666"/>
      <c r="M12" s="1667"/>
    </row>
    <row r="13" spans="1:13" ht="15.9" customHeight="1">
      <c r="A13" s="4721"/>
      <c r="B13" s="4722"/>
      <c r="C13" s="4722"/>
      <c r="D13" s="4723"/>
      <c r="E13" s="1664"/>
      <c r="F13" s="1665"/>
      <c r="G13" s="1666"/>
      <c r="H13" s="1667"/>
      <c r="I13" s="1664"/>
      <c r="J13" s="1668"/>
      <c r="K13" s="1666" t="s">
        <v>2123</v>
      </c>
      <c r="L13" s="1666"/>
      <c r="M13" s="1667"/>
    </row>
    <row r="14" spans="1:13" ht="15.9" customHeight="1">
      <c r="A14" s="4721"/>
      <c r="B14" s="4722"/>
      <c r="C14" s="4722"/>
      <c r="D14" s="4723"/>
      <c r="E14" s="1664"/>
      <c r="F14" s="1665"/>
      <c r="G14" s="1666"/>
      <c r="H14" s="1667"/>
      <c r="I14" s="1664"/>
      <c r="J14" s="1668"/>
      <c r="K14" s="1666" t="s">
        <v>2124</v>
      </c>
      <c r="L14" s="1666"/>
      <c r="M14" s="1667"/>
    </row>
    <row r="15" spans="1:13" ht="15.9" customHeight="1">
      <c r="A15" s="4721"/>
      <c r="B15" s="4722"/>
      <c r="C15" s="4722"/>
      <c r="D15" s="4723"/>
      <c r="E15" s="1664"/>
      <c r="F15" s="1665"/>
      <c r="G15" s="1666"/>
      <c r="H15" s="1667"/>
      <c r="I15" s="1664"/>
      <c r="J15" s="1668"/>
      <c r="K15" s="1666" t="s">
        <v>2125</v>
      </c>
      <c r="L15" s="1666"/>
      <c r="M15" s="1667"/>
    </row>
    <row r="16" spans="1:13" ht="15.9" customHeight="1">
      <c r="A16" s="4721"/>
      <c r="B16" s="4722"/>
      <c r="C16" s="4722"/>
      <c r="D16" s="4723"/>
      <c r="E16" s="1664"/>
      <c r="F16" s="1665"/>
      <c r="G16" s="1666"/>
      <c r="H16" s="1667"/>
      <c r="I16" s="1664"/>
      <c r="J16" s="1668"/>
      <c r="K16" s="1666" t="s">
        <v>2126</v>
      </c>
      <c r="L16" s="1666"/>
      <c r="M16" s="1667"/>
    </row>
    <row r="17" spans="1:13" ht="15.9" customHeight="1">
      <c r="A17" s="4721"/>
      <c r="B17" s="4722"/>
      <c r="C17" s="4722"/>
      <c r="D17" s="4723"/>
      <c r="E17" s="1664"/>
      <c r="F17" s="1665"/>
      <c r="G17" s="1666"/>
      <c r="H17" s="1667"/>
      <c r="I17" s="1664"/>
      <c r="J17" s="1668"/>
      <c r="K17" s="1666" t="s">
        <v>2127</v>
      </c>
      <c r="L17" s="1666"/>
      <c r="M17" s="1667"/>
    </row>
    <row r="18" spans="1:13" ht="15.9" customHeight="1">
      <c r="A18" s="4721"/>
      <c r="B18" s="4722"/>
      <c r="C18" s="4722"/>
      <c r="D18" s="4723"/>
      <c r="E18" s="1664"/>
      <c r="F18" s="1665"/>
      <c r="G18" s="1666"/>
      <c r="H18" s="1667"/>
      <c r="I18" s="1664"/>
      <c r="J18" s="1668"/>
      <c r="K18" s="1666" t="s">
        <v>2128</v>
      </c>
      <c r="L18" s="1666"/>
      <c r="M18" s="1667"/>
    </row>
    <row r="19" spans="1:13" ht="15.9" customHeight="1">
      <c r="A19" s="4721"/>
      <c r="B19" s="4722"/>
      <c r="C19" s="4722"/>
      <c r="D19" s="4723"/>
      <c r="E19" s="1664"/>
      <c r="F19" s="1665"/>
      <c r="G19" s="1666"/>
      <c r="H19" s="1667"/>
      <c r="I19" s="1664"/>
      <c r="J19" s="1668"/>
      <c r="K19" s="1666" t="s">
        <v>2129</v>
      </c>
      <c r="L19" s="1666"/>
      <c r="M19" s="1667"/>
    </row>
    <row r="20" spans="1:13" ht="15.9" customHeight="1">
      <c r="A20" s="4721"/>
      <c r="B20" s="4722"/>
      <c r="C20" s="4722"/>
      <c r="D20" s="4723"/>
      <c r="E20" s="1664"/>
      <c r="F20" s="1665"/>
      <c r="G20" s="1666"/>
      <c r="H20" s="1667"/>
      <c r="I20" s="1664"/>
      <c r="J20" s="1668"/>
      <c r="K20" s="1666" t="s">
        <v>2130</v>
      </c>
      <c r="L20" s="1666"/>
      <c r="M20" s="1667"/>
    </row>
    <row r="21" spans="1:13" ht="15.9" customHeight="1">
      <c r="A21" s="4721"/>
      <c r="B21" s="4722"/>
      <c r="C21" s="4722"/>
      <c r="D21" s="4723"/>
      <c r="E21" s="1664"/>
      <c r="F21" s="1665"/>
      <c r="G21" s="1666"/>
      <c r="H21" s="1667"/>
      <c r="I21" s="1664"/>
      <c r="J21" s="1668"/>
      <c r="K21" s="1666" t="s">
        <v>2131</v>
      </c>
      <c r="L21" s="1666"/>
      <c r="M21" s="1667"/>
    </row>
    <row r="22" spans="1:13" ht="15.9" customHeight="1">
      <c r="A22" s="4721"/>
      <c r="B22" s="4722"/>
      <c r="C22" s="4722"/>
      <c r="D22" s="4723"/>
      <c r="E22" s="1664"/>
      <c r="F22" s="1665"/>
      <c r="G22" s="1666"/>
      <c r="H22" s="1667"/>
      <c r="I22" s="1664"/>
      <c r="J22" s="1668"/>
      <c r="K22" s="1666" t="s">
        <v>2132</v>
      </c>
      <c r="L22" s="1666"/>
      <c r="M22" s="1667"/>
    </row>
    <row r="23" spans="1:13" ht="15.9" customHeight="1">
      <c r="A23" s="4721"/>
      <c r="B23" s="4722"/>
      <c r="C23" s="4722"/>
      <c r="D23" s="4723"/>
      <c r="E23" s="1664"/>
      <c r="F23" s="1665"/>
      <c r="G23" s="1666"/>
      <c r="H23" s="1667"/>
      <c r="I23" s="1664"/>
      <c r="J23" s="1668"/>
      <c r="K23" s="1666" t="s">
        <v>2133</v>
      </c>
      <c r="L23" s="1666"/>
      <c r="M23" s="1667"/>
    </row>
    <row r="24" spans="1:13" ht="15.9" customHeight="1">
      <c r="A24" s="4721"/>
      <c r="B24" s="4722"/>
      <c r="C24" s="4722"/>
      <c r="D24" s="4723"/>
      <c r="E24" s="1664"/>
      <c r="F24" s="1665"/>
      <c r="G24" s="1666"/>
      <c r="H24" s="1667"/>
      <c r="I24" s="1664"/>
      <c r="J24" s="1668"/>
      <c r="K24" s="1666" t="s">
        <v>2134</v>
      </c>
      <c r="L24" s="1666"/>
      <c r="M24" s="1667"/>
    </row>
    <row r="25" spans="1:13" ht="15.9" customHeight="1">
      <c r="A25" s="4721"/>
      <c r="B25" s="4722"/>
      <c r="C25" s="4722"/>
      <c r="D25" s="4723"/>
      <c r="E25" s="1664"/>
      <c r="F25" s="1665"/>
      <c r="G25" s="1666"/>
      <c r="H25" s="1667"/>
      <c r="I25" s="1664"/>
      <c r="J25" s="1668"/>
      <c r="K25" s="1669" t="s">
        <v>2135</v>
      </c>
      <c r="L25" s="1669"/>
      <c r="M25" s="1670"/>
    </row>
    <row r="26" spans="1:13" ht="15.9" customHeight="1">
      <c r="A26" s="4721"/>
      <c r="B26" s="4722"/>
      <c r="C26" s="4722"/>
      <c r="D26" s="4723"/>
      <c r="E26" s="1661"/>
      <c r="F26" s="4719" t="s">
        <v>2136</v>
      </c>
      <c r="G26" s="4719"/>
      <c r="H26" s="1662"/>
      <c r="I26" s="1661"/>
      <c r="J26" s="1663"/>
      <c r="K26" s="1652" t="s">
        <v>2137</v>
      </c>
      <c r="L26" s="1652"/>
      <c r="M26" s="1662"/>
    </row>
    <row r="27" spans="1:13" ht="15.9" customHeight="1">
      <c r="A27" s="4721"/>
      <c r="B27" s="4722"/>
      <c r="C27" s="4722"/>
      <c r="D27" s="4723"/>
      <c r="E27" s="1664"/>
      <c r="F27" s="1665"/>
      <c r="G27" s="1666"/>
      <c r="H27" s="1667"/>
      <c r="I27" s="1664"/>
      <c r="J27" s="1668"/>
      <c r="K27" s="1666" t="s">
        <v>2138</v>
      </c>
      <c r="L27" s="1666"/>
      <c r="M27" s="1667"/>
    </row>
    <row r="28" spans="1:13" ht="15.9" customHeight="1">
      <c r="A28" s="4721"/>
      <c r="B28" s="4722"/>
      <c r="C28" s="4722"/>
      <c r="D28" s="4723"/>
      <c r="E28" s="1664"/>
      <c r="F28" s="1665"/>
      <c r="G28" s="1666"/>
      <c r="H28" s="1667"/>
      <c r="I28" s="1664"/>
      <c r="J28" s="1668"/>
      <c r="K28" s="1666" t="s">
        <v>2139</v>
      </c>
      <c r="L28" s="1666"/>
      <c r="M28" s="1667"/>
    </row>
    <row r="29" spans="1:13" ht="15.9" customHeight="1">
      <c r="A29" s="4721"/>
      <c r="B29" s="4722"/>
      <c r="C29" s="4722"/>
      <c r="D29" s="4723"/>
      <c r="E29" s="1664"/>
      <c r="F29" s="1665"/>
      <c r="G29" s="1666"/>
      <c r="H29" s="1667"/>
      <c r="I29" s="1664"/>
      <c r="J29" s="1668"/>
      <c r="K29" s="1666" t="s">
        <v>2140</v>
      </c>
      <c r="L29" s="1666"/>
      <c r="M29" s="1667"/>
    </row>
    <row r="30" spans="1:13" ht="15.9" customHeight="1">
      <c r="A30" s="4721"/>
      <c r="B30" s="4722"/>
      <c r="C30" s="4722"/>
      <c r="D30" s="4723"/>
      <c r="E30" s="1664"/>
      <c r="F30" s="1665"/>
      <c r="G30" s="1666"/>
      <c r="H30" s="1667"/>
      <c r="I30" s="1664"/>
      <c r="J30" s="1668"/>
      <c r="K30" s="1669" t="s">
        <v>2135</v>
      </c>
      <c r="L30" s="1669"/>
      <c r="M30" s="1670"/>
    </row>
    <row r="31" spans="1:13" ht="15.9" customHeight="1">
      <c r="A31" s="4721"/>
      <c r="B31" s="4722"/>
      <c r="C31" s="4722"/>
      <c r="D31" s="4723"/>
      <c r="E31" s="1661"/>
      <c r="F31" s="4719" t="s">
        <v>2141</v>
      </c>
      <c r="G31" s="4719"/>
      <c r="H31" s="1662"/>
      <c r="I31" s="1661"/>
      <c r="J31" s="1663"/>
      <c r="K31" s="1652" t="s">
        <v>2142</v>
      </c>
      <c r="L31" s="1652"/>
      <c r="M31" s="1662"/>
    </row>
    <row r="32" spans="1:13" ht="15.9" customHeight="1">
      <c r="A32" s="4721"/>
      <c r="B32" s="4722"/>
      <c r="C32" s="4722"/>
      <c r="D32" s="4723"/>
      <c r="E32" s="1664"/>
      <c r="F32" s="1665"/>
      <c r="G32" s="1666"/>
      <c r="H32" s="1667"/>
      <c r="I32" s="1664"/>
      <c r="J32" s="1668"/>
      <c r="K32" s="1666" t="s">
        <v>2143</v>
      </c>
      <c r="L32" s="1666"/>
      <c r="M32" s="1667"/>
    </row>
    <row r="33" spans="1:13" ht="15.9" customHeight="1">
      <c r="A33" s="4721"/>
      <c r="B33" s="4722"/>
      <c r="C33" s="4722"/>
      <c r="D33" s="4723"/>
      <c r="E33" s="1664"/>
      <c r="F33" s="1665"/>
      <c r="G33" s="1666"/>
      <c r="H33" s="1667"/>
      <c r="I33" s="1664"/>
      <c r="J33" s="1668"/>
      <c r="K33" s="1666" t="s">
        <v>2144</v>
      </c>
      <c r="L33" s="1666"/>
      <c r="M33" s="1667"/>
    </row>
    <row r="34" spans="1:13" ht="15.9" customHeight="1">
      <c r="A34" s="4721"/>
      <c r="B34" s="4722"/>
      <c r="C34" s="4722"/>
      <c r="D34" s="4723"/>
      <c r="E34" s="1664"/>
      <c r="F34" s="1665"/>
      <c r="G34" s="1666"/>
      <c r="H34" s="1667"/>
      <c r="I34" s="1664"/>
      <c r="J34" s="1668"/>
      <c r="K34" s="1666" t="s">
        <v>2145</v>
      </c>
      <c r="L34" s="1666"/>
      <c r="M34" s="1667"/>
    </row>
    <row r="35" spans="1:13" ht="15.9" customHeight="1">
      <c r="A35" s="4721"/>
      <c r="B35" s="4722"/>
      <c r="C35" s="4722"/>
      <c r="D35" s="4723"/>
      <c r="E35" s="1664"/>
      <c r="F35" s="1665"/>
      <c r="G35" s="1666"/>
      <c r="H35" s="1667"/>
      <c r="I35" s="1664"/>
      <c r="J35" s="1668"/>
      <c r="K35" s="1666" t="s">
        <v>2146</v>
      </c>
      <c r="L35" s="1666"/>
      <c r="M35" s="1667"/>
    </row>
    <row r="36" spans="1:13" ht="15.9" customHeight="1">
      <c r="A36" s="4721"/>
      <c r="B36" s="4722"/>
      <c r="C36" s="4722"/>
      <c r="D36" s="4723"/>
      <c r="E36" s="1664"/>
      <c r="F36" s="1665"/>
      <c r="G36" s="1666"/>
      <c r="H36" s="1667"/>
      <c r="I36" s="1664"/>
      <c r="J36" s="1668"/>
      <c r="K36" s="1666" t="s">
        <v>2147</v>
      </c>
      <c r="L36" s="1666"/>
      <c r="M36" s="1667"/>
    </row>
    <row r="37" spans="1:13" ht="15.9" customHeight="1">
      <c r="A37" s="4721"/>
      <c r="B37" s="4722"/>
      <c r="C37" s="4722"/>
      <c r="D37" s="4723"/>
      <c r="E37" s="1664"/>
      <c r="F37" s="1665"/>
      <c r="G37" s="1666"/>
      <c r="H37" s="1667"/>
      <c r="I37" s="1664"/>
      <c r="J37" s="1668"/>
      <c r="K37" s="1666" t="s">
        <v>2148</v>
      </c>
      <c r="L37" s="1666"/>
      <c r="M37" s="1667"/>
    </row>
    <row r="38" spans="1:13" ht="15.9" customHeight="1">
      <c r="A38" s="4721"/>
      <c r="B38" s="4722"/>
      <c r="C38" s="4722"/>
      <c r="D38" s="4723"/>
      <c r="E38" s="1664"/>
      <c r="F38" s="1665"/>
      <c r="G38" s="1666"/>
      <c r="H38" s="1667"/>
      <c r="I38" s="1664"/>
      <c r="J38" s="1668"/>
      <c r="K38" s="1666" t="s">
        <v>2149</v>
      </c>
      <c r="L38" s="1666"/>
      <c r="M38" s="1667"/>
    </row>
    <row r="39" spans="1:13" ht="15.9" customHeight="1">
      <c r="A39" s="4721"/>
      <c r="B39" s="4722"/>
      <c r="C39" s="4722"/>
      <c r="D39" s="4723"/>
      <c r="E39" s="1664"/>
      <c r="F39" s="1665"/>
      <c r="G39" s="1666"/>
      <c r="H39" s="1667"/>
      <c r="I39" s="1664"/>
      <c r="J39" s="1668"/>
      <c r="K39" s="1669" t="s">
        <v>2135</v>
      </c>
      <c r="L39" s="1669"/>
      <c r="M39" s="1670"/>
    </row>
    <row r="40" spans="1:13" ht="15.9" customHeight="1">
      <c r="A40" s="4724"/>
      <c r="B40" s="4725"/>
      <c r="C40" s="4725"/>
      <c r="D40" s="4726"/>
      <c r="E40" s="1648"/>
      <c r="F40" s="4733" t="s">
        <v>2150</v>
      </c>
      <c r="G40" s="4733"/>
      <c r="H40" s="1649"/>
      <c r="I40" s="1648"/>
      <c r="J40" s="1671"/>
      <c r="K40" s="1672" t="s">
        <v>2151</v>
      </c>
      <c r="L40" s="1672"/>
      <c r="M40" s="1649"/>
    </row>
    <row r="41" spans="1:13" ht="15.9" customHeight="1">
      <c r="A41" s="4718" t="s">
        <v>2152</v>
      </c>
      <c r="B41" s="4719"/>
      <c r="C41" s="4719"/>
      <c r="D41" s="4720"/>
      <c r="E41" s="1661"/>
      <c r="F41" s="4719" t="s">
        <v>2153</v>
      </c>
      <c r="G41" s="4719"/>
      <c r="H41" s="1662"/>
      <c r="I41" s="1661"/>
      <c r="J41" s="1663"/>
      <c r="K41" s="1652" t="s">
        <v>2154</v>
      </c>
      <c r="L41" s="1652"/>
      <c r="M41" s="1662"/>
    </row>
    <row r="42" spans="1:13" ht="15.9" customHeight="1">
      <c r="A42" s="4721"/>
      <c r="B42" s="4722"/>
      <c r="C42" s="4722"/>
      <c r="D42" s="4723"/>
      <c r="E42" s="1664"/>
      <c r="F42" s="1665"/>
      <c r="G42" s="1666"/>
      <c r="H42" s="1667"/>
      <c r="I42" s="1664"/>
      <c r="J42" s="1668"/>
      <c r="K42" s="1666" t="s">
        <v>2155</v>
      </c>
      <c r="L42" s="1666"/>
      <c r="M42" s="1667"/>
    </row>
    <row r="43" spans="1:13" ht="15.9" customHeight="1">
      <c r="A43" s="4721"/>
      <c r="B43" s="4722"/>
      <c r="C43" s="4722"/>
      <c r="D43" s="4723"/>
      <c r="E43" s="1664"/>
      <c r="F43" s="1665"/>
      <c r="G43" s="1666"/>
      <c r="H43" s="1667"/>
      <c r="I43" s="1664"/>
      <c r="J43" s="1668"/>
      <c r="K43" s="1666" t="s">
        <v>2156</v>
      </c>
      <c r="L43" s="1666"/>
      <c r="M43" s="1667"/>
    </row>
    <row r="44" spans="1:13" ht="15.9" customHeight="1">
      <c r="A44" s="4721"/>
      <c r="B44" s="4722"/>
      <c r="C44" s="4722"/>
      <c r="D44" s="4723"/>
      <c r="E44" s="1664"/>
      <c r="F44" s="1665"/>
      <c r="G44" s="1666"/>
      <c r="H44" s="1667"/>
      <c r="I44" s="1664"/>
      <c r="J44" s="1668"/>
      <c r="K44" s="1666" t="s">
        <v>2157</v>
      </c>
      <c r="L44" s="1666"/>
      <c r="M44" s="1667"/>
    </row>
    <row r="45" spans="1:13" ht="15.9" customHeight="1">
      <c r="A45" s="4721"/>
      <c r="B45" s="4722"/>
      <c r="C45" s="4722"/>
      <c r="D45" s="4723"/>
      <c r="E45" s="1664"/>
      <c r="F45" s="1665"/>
      <c r="G45" s="1666"/>
      <c r="H45" s="1667"/>
      <c r="I45" s="1664"/>
      <c r="J45" s="1668"/>
      <c r="K45" s="1666" t="s">
        <v>2158</v>
      </c>
      <c r="L45" s="1666"/>
      <c r="M45" s="1667"/>
    </row>
    <row r="46" spans="1:13" ht="15.9" customHeight="1">
      <c r="A46" s="4721"/>
      <c r="B46" s="4722"/>
      <c r="C46" s="4722"/>
      <c r="D46" s="4723"/>
      <c r="E46" s="1664"/>
      <c r="F46" s="1665"/>
      <c r="G46" s="1666"/>
      <c r="H46" s="1667"/>
      <c r="I46" s="1664"/>
      <c r="J46" s="1668"/>
      <c r="K46" s="1666" t="s">
        <v>2159</v>
      </c>
      <c r="L46" s="1666"/>
      <c r="M46" s="1667"/>
    </row>
    <row r="47" spans="1:13" ht="15.9" customHeight="1">
      <c r="A47" s="4721"/>
      <c r="B47" s="4722"/>
      <c r="C47" s="4722"/>
      <c r="D47" s="4723"/>
      <c r="E47" s="1664"/>
      <c r="F47" s="1665"/>
      <c r="G47" s="1666"/>
      <c r="H47" s="1667"/>
      <c r="I47" s="1664"/>
      <c r="J47" s="1668"/>
      <c r="K47" s="1666" t="s">
        <v>2160</v>
      </c>
      <c r="L47" s="1666"/>
      <c r="M47" s="1667"/>
    </row>
    <row r="48" spans="1:13" ht="15.9" customHeight="1">
      <c r="A48" s="4724"/>
      <c r="B48" s="4725"/>
      <c r="C48" s="4725"/>
      <c r="D48" s="4726"/>
      <c r="E48" s="1673"/>
      <c r="F48" s="1660"/>
      <c r="G48" s="1656"/>
      <c r="H48" s="1674"/>
      <c r="I48" s="1673"/>
      <c r="J48" s="1675"/>
      <c r="K48" s="1676" t="s">
        <v>2135</v>
      </c>
      <c r="L48" s="1676"/>
      <c r="M48" s="1677"/>
    </row>
    <row r="49" spans="1:18" ht="15.9" customHeight="1">
      <c r="A49" s="1678"/>
      <c r="B49" s="1678"/>
      <c r="C49" s="1678"/>
      <c r="D49" s="1678"/>
      <c r="E49" s="1678"/>
      <c r="F49" s="1678"/>
      <c r="G49" s="1678"/>
      <c r="H49" s="1678"/>
      <c r="I49" s="1678"/>
      <c r="J49" s="1678"/>
      <c r="K49" s="1678"/>
      <c r="L49" s="1678"/>
      <c r="M49" s="1678"/>
    </row>
    <row r="50" spans="1:18" ht="15.9" customHeight="1">
      <c r="A50" s="1678" t="s">
        <v>2161</v>
      </c>
      <c r="B50" s="1678"/>
      <c r="C50" s="1678"/>
      <c r="D50" s="1678"/>
      <c r="E50" s="1678"/>
      <c r="F50" s="1678"/>
      <c r="G50" s="1678"/>
      <c r="H50" s="1678"/>
      <c r="I50" s="1678"/>
      <c r="J50" s="1678"/>
      <c r="K50" s="1678"/>
      <c r="L50" s="1678"/>
      <c r="M50" s="1660" t="s">
        <v>2113</v>
      </c>
    </row>
    <row r="51" spans="1:18" ht="15.9" customHeight="1">
      <c r="A51" s="1648"/>
      <c r="B51" s="1672"/>
      <c r="C51" s="1672"/>
      <c r="D51" s="1672"/>
      <c r="E51" s="4734" t="s">
        <v>2162</v>
      </c>
      <c r="F51" s="4733"/>
      <c r="G51" s="4733"/>
      <c r="H51" s="4733"/>
      <c r="I51" s="4733"/>
      <c r="J51" s="4733"/>
      <c r="K51" s="4735"/>
      <c r="L51" s="4734" t="s">
        <v>2163</v>
      </c>
      <c r="M51" s="4735"/>
    </row>
    <row r="52" spans="1:18" ht="15.9" customHeight="1">
      <c r="A52" s="4736" t="s">
        <v>2164</v>
      </c>
      <c r="B52" s="4719"/>
      <c r="C52" s="4719"/>
      <c r="D52" s="4720"/>
      <c r="E52" s="1679"/>
      <c r="F52" s="1663"/>
      <c r="G52" s="4738" t="s">
        <v>2165</v>
      </c>
      <c r="H52" s="4738"/>
      <c r="I52" s="4738"/>
      <c r="J52" s="4738"/>
      <c r="K52" s="4739"/>
      <c r="L52" s="1680"/>
      <c r="M52" s="1681"/>
    </row>
    <row r="53" spans="1:18" ht="15.9" customHeight="1">
      <c r="A53" s="4737"/>
      <c r="B53" s="4722"/>
      <c r="C53" s="4722"/>
      <c r="D53" s="4723"/>
      <c r="E53" s="1682"/>
      <c r="F53" s="1668"/>
      <c r="G53" s="4740" t="s">
        <v>2166</v>
      </c>
      <c r="H53" s="4740"/>
      <c r="I53" s="4740"/>
      <c r="J53" s="4740"/>
      <c r="K53" s="4741"/>
      <c r="L53" s="1683"/>
      <c r="M53" s="1670"/>
    </row>
    <row r="54" spans="1:18" ht="15.9" customHeight="1">
      <c r="A54" s="4721"/>
      <c r="B54" s="4722"/>
      <c r="C54" s="4722"/>
      <c r="D54" s="4723"/>
      <c r="E54" s="1682"/>
      <c r="F54" s="1668"/>
      <c r="G54" s="4740" t="s">
        <v>2167</v>
      </c>
      <c r="H54" s="4740"/>
      <c r="I54" s="4740"/>
      <c r="J54" s="4740"/>
      <c r="K54" s="4741"/>
      <c r="L54" s="1683"/>
      <c r="M54" s="1670"/>
    </row>
    <row r="55" spans="1:18" ht="15.9" customHeight="1">
      <c r="A55" s="4721"/>
      <c r="B55" s="4722"/>
      <c r="C55" s="4722"/>
      <c r="D55" s="4723"/>
      <c r="E55" s="1682"/>
      <c r="F55" s="1668"/>
      <c r="G55" s="4740" t="s">
        <v>2168</v>
      </c>
      <c r="H55" s="4740" t="s">
        <v>2169</v>
      </c>
      <c r="I55" s="4740" t="s">
        <v>2169</v>
      </c>
      <c r="J55" s="4740" t="s">
        <v>2169</v>
      </c>
      <c r="K55" s="4741" t="s">
        <v>2169</v>
      </c>
      <c r="L55" s="1683"/>
      <c r="M55" s="1670"/>
      <c r="P55" s="4740"/>
      <c r="Q55" s="4740"/>
      <c r="R55" s="1684"/>
    </row>
    <row r="56" spans="1:18" ht="15.9" customHeight="1">
      <c r="A56" s="4721"/>
      <c r="B56" s="4722"/>
      <c r="C56" s="4722"/>
      <c r="D56" s="4723"/>
      <c r="E56" s="1682"/>
      <c r="F56" s="1668"/>
      <c r="G56" s="4740" t="s">
        <v>2170</v>
      </c>
      <c r="H56" s="4740" t="s">
        <v>2171</v>
      </c>
      <c r="I56" s="4740" t="s">
        <v>2171</v>
      </c>
      <c r="J56" s="4740" t="s">
        <v>2171</v>
      </c>
      <c r="K56" s="4741" t="s">
        <v>2171</v>
      </c>
      <c r="L56" s="1683"/>
      <c r="M56" s="1670"/>
      <c r="P56" s="4740"/>
      <c r="Q56" s="4740"/>
      <c r="R56" s="1684"/>
    </row>
    <row r="57" spans="1:18" ht="15.9" customHeight="1">
      <c r="A57" s="4721"/>
      <c r="B57" s="4722"/>
      <c r="C57" s="4722"/>
      <c r="D57" s="4723"/>
      <c r="E57" s="1682"/>
      <c r="F57" s="1668"/>
      <c r="G57" s="4740" t="s">
        <v>2172</v>
      </c>
      <c r="H57" s="4740" t="s">
        <v>2173</v>
      </c>
      <c r="I57" s="4740" t="s">
        <v>2173</v>
      </c>
      <c r="J57" s="4740" t="s">
        <v>2173</v>
      </c>
      <c r="K57" s="4741" t="s">
        <v>2173</v>
      </c>
      <c r="L57" s="1683"/>
      <c r="M57" s="1670"/>
      <c r="P57" s="4740"/>
      <c r="Q57" s="4740"/>
      <c r="R57" s="1684"/>
    </row>
    <row r="58" spans="1:18" ht="15.9" customHeight="1">
      <c r="A58" s="4721"/>
      <c r="B58" s="4722"/>
      <c r="C58" s="4722"/>
      <c r="D58" s="4723"/>
      <c r="E58" s="1664"/>
      <c r="F58" s="1668"/>
      <c r="G58" s="4740" t="s">
        <v>2174</v>
      </c>
      <c r="H58" s="4740" t="s">
        <v>2175</v>
      </c>
      <c r="I58" s="4740" t="s">
        <v>2175</v>
      </c>
      <c r="J58" s="4740" t="s">
        <v>2175</v>
      </c>
      <c r="K58" s="4741" t="s">
        <v>2175</v>
      </c>
      <c r="L58" s="1683"/>
      <c r="M58" s="1670"/>
      <c r="P58" s="4740"/>
      <c r="Q58" s="4740"/>
      <c r="R58" s="1684"/>
    </row>
    <row r="59" spans="1:18" ht="15.9" customHeight="1">
      <c r="A59" s="4721"/>
      <c r="B59" s="4722"/>
      <c r="C59" s="4722"/>
      <c r="D59" s="4723"/>
      <c r="E59" s="1682"/>
      <c r="F59" s="1668"/>
      <c r="G59" s="4740" t="s">
        <v>2176</v>
      </c>
      <c r="H59" s="4740" t="s">
        <v>2177</v>
      </c>
      <c r="I59" s="4740" t="s">
        <v>2177</v>
      </c>
      <c r="J59" s="4740" t="s">
        <v>2177</v>
      </c>
      <c r="K59" s="4741" t="s">
        <v>2177</v>
      </c>
      <c r="L59" s="1683"/>
      <c r="M59" s="1670"/>
      <c r="P59" s="1685"/>
      <c r="Q59" s="1685"/>
      <c r="R59" s="1684"/>
    </row>
    <row r="60" spans="1:18" ht="15.9" customHeight="1">
      <c r="A60" s="4724"/>
      <c r="B60" s="4725"/>
      <c r="C60" s="4725"/>
      <c r="D60" s="4726"/>
      <c r="E60" s="1686"/>
      <c r="F60" s="1675"/>
      <c r="G60" s="4742" t="s">
        <v>2135</v>
      </c>
      <c r="H60" s="4742" t="s">
        <v>2178</v>
      </c>
      <c r="I60" s="4742" t="s">
        <v>2178</v>
      </c>
      <c r="J60" s="4742" t="s">
        <v>2178</v>
      </c>
      <c r="K60" s="4743" t="s">
        <v>2178</v>
      </c>
      <c r="L60" s="1683"/>
      <c r="M60" s="1670"/>
      <c r="P60" s="4740"/>
      <c r="Q60" s="4740"/>
      <c r="R60" s="1684"/>
    </row>
    <row r="61" spans="1:18" ht="15.9" customHeight="1">
      <c r="A61" s="4736" t="s">
        <v>2179</v>
      </c>
      <c r="B61" s="4744"/>
      <c r="C61" s="4744"/>
      <c r="D61" s="4745"/>
      <c r="E61" s="1679"/>
      <c r="F61" s="1663"/>
      <c r="G61" s="4738" t="s">
        <v>2180</v>
      </c>
      <c r="H61" s="4738"/>
      <c r="I61" s="4738"/>
      <c r="J61" s="4738"/>
      <c r="K61" s="4739"/>
      <c r="L61" s="1680"/>
      <c r="M61" s="1681"/>
      <c r="P61" s="4740"/>
      <c r="Q61" s="4740"/>
      <c r="R61" s="1684"/>
    </row>
    <row r="62" spans="1:18" ht="15.9" customHeight="1">
      <c r="A62" s="4748"/>
      <c r="B62" s="4749"/>
      <c r="C62" s="4749"/>
      <c r="D62" s="4750"/>
      <c r="E62" s="1686"/>
      <c r="F62" s="1675"/>
      <c r="G62" s="4742" t="s">
        <v>2135</v>
      </c>
      <c r="H62" s="4742" t="s">
        <v>2178</v>
      </c>
      <c r="I62" s="4742" t="s">
        <v>2178</v>
      </c>
      <c r="J62" s="4742" t="s">
        <v>2178</v>
      </c>
      <c r="K62" s="4743" t="s">
        <v>2178</v>
      </c>
      <c r="L62" s="1687"/>
      <c r="M62" s="1677"/>
      <c r="P62" s="4740"/>
      <c r="Q62" s="4740"/>
      <c r="R62" s="1684"/>
    </row>
    <row r="63" spans="1:18" ht="15.9" customHeight="1">
      <c r="A63" s="4736" t="s">
        <v>2181</v>
      </c>
      <c r="B63" s="4744"/>
      <c r="C63" s="4744"/>
      <c r="D63" s="4745"/>
      <c r="E63" s="1679"/>
      <c r="F63" s="1663"/>
      <c r="G63" s="4738" t="s">
        <v>2182</v>
      </c>
      <c r="H63" s="4738"/>
      <c r="I63" s="4738"/>
      <c r="J63" s="4738"/>
      <c r="K63" s="4739"/>
      <c r="L63" s="1683"/>
      <c r="M63" s="1670"/>
      <c r="P63" s="4740"/>
      <c r="Q63" s="4740"/>
      <c r="R63" s="1684"/>
    </row>
    <row r="64" spans="1:18" ht="15.9" customHeight="1">
      <c r="A64" s="4737"/>
      <c r="B64" s="4746"/>
      <c r="C64" s="4746"/>
      <c r="D64" s="4747"/>
      <c r="E64" s="1682"/>
      <c r="F64" s="1668"/>
      <c r="G64" s="4740" t="s">
        <v>2183</v>
      </c>
      <c r="H64" s="4740"/>
      <c r="I64" s="4740"/>
      <c r="J64" s="4740"/>
      <c r="K64" s="4741"/>
      <c r="L64" s="1683"/>
      <c r="M64" s="1670"/>
      <c r="P64" s="4722"/>
      <c r="Q64" s="4722"/>
      <c r="R64" s="1684"/>
    </row>
    <row r="65" spans="1:18" ht="15.9" customHeight="1">
      <c r="A65" s="4737"/>
      <c r="B65" s="4746"/>
      <c r="C65" s="4746"/>
      <c r="D65" s="4747"/>
      <c r="E65" s="1682"/>
      <c r="F65" s="1668"/>
      <c r="G65" s="4740" t="s">
        <v>2184</v>
      </c>
      <c r="H65" s="4740"/>
      <c r="I65" s="4740"/>
      <c r="J65" s="4740"/>
      <c r="K65" s="4741"/>
      <c r="L65" s="1683"/>
      <c r="M65" s="1670"/>
      <c r="P65" s="4740"/>
      <c r="Q65" s="4740"/>
      <c r="R65" s="1684"/>
    </row>
    <row r="66" spans="1:18" ht="15.9" customHeight="1">
      <c r="A66" s="4748"/>
      <c r="B66" s="4749"/>
      <c r="C66" s="4749"/>
      <c r="D66" s="4750"/>
      <c r="E66" s="1686"/>
      <c r="F66" s="1675"/>
      <c r="G66" s="4742" t="s">
        <v>2185</v>
      </c>
      <c r="H66" s="4742"/>
      <c r="I66" s="4742"/>
      <c r="J66" s="4742"/>
      <c r="K66" s="4743"/>
      <c r="L66" s="1687"/>
      <c r="M66" s="1677"/>
      <c r="P66" s="4740"/>
      <c r="Q66" s="4740"/>
      <c r="R66" s="1684"/>
    </row>
    <row r="67" spans="1:18">
      <c r="C67" s="1688" t="s">
        <v>2186</v>
      </c>
      <c r="P67" s="4740"/>
      <c r="Q67" s="4740"/>
      <c r="R67" s="1684"/>
    </row>
    <row r="68" spans="1:18" ht="12">
      <c r="C68" s="1688" t="s">
        <v>2187</v>
      </c>
      <c r="P68" s="1685"/>
      <c r="Q68" s="1685"/>
      <c r="R68" s="1684"/>
    </row>
    <row r="69" spans="1:18">
      <c r="C69" s="1688" t="s">
        <v>2188</v>
      </c>
      <c r="P69" s="4722"/>
      <c r="Q69" s="4722"/>
      <c r="R69" s="1684"/>
    </row>
    <row r="70" spans="1:18">
      <c r="C70" s="1688" t="s">
        <v>2189</v>
      </c>
      <c r="P70" s="4722"/>
      <c r="Q70" s="4722"/>
      <c r="R70" s="1684"/>
    </row>
    <row r="71" spans="1:18">
      <c r="C71" s="1688" t="s">
        <v>2190</v>
      </c>
      <c r="P71" s="4722"/>
      <c r="Q71" s="4722"/>
      <c r="R71" s="1684"/>
    </row>
    <row r="72" spans="1:18">
      <c r="P72" s="4722"/>
      <c r="Q72" s="4722"/>
      <c r="R72" s="1684"/>
    </row>
    <row r="73" spans="1:18">
      <c r="P73" s="4740"/>
      <c r="Q73" s="4740"/>
      <c r="R73" s="1684"/>
    </row>
    <row r="74" spans="1:18">
      <c r="P74" s="4740"/>
      <c r="Q74" s="4740"/>
      <c r="R74" s="1684"/>
    </row>
    <row r="75" spans="1:18">
      <c r="P75" s="4740"/>
      <c r="Q75" s="4740"/>
      <c r="R75" s="1684"/>
    </row>
    <row r="76" spans="1:18">
      <c r="P76" s="4740"/>
      <c r="Q76" s="4740"/>
      <c r="R76" s="1684"/>
    </row>
    <row r="77" spans="1:18">
      <c r="P77" s="4740"/>
      <c r="Q77" s="4740"/>
      <c r="R77" s="1684"/>
    </row>
    <row r="78" spans="1:18">
      <c r="P78" s="4740"/>
      <c r="Q78" s="4740"/>
      <c r="R78" s="1684"/>
    </row>
    <row r="79" spans="1:18">
      <c r="P79" s="4740"/>
      <c r="Q79" s="4740"/>
      <c r="R79" s="1684"/>
    </row>
    <row r="80" spans="1:18">
      <c r="P80" s="4740"/>
      <c r="Q80" s="4740"/>
      <c r="R80" s="1684"/>
    </row>
    <row r="81" spans="16:18">
      <c r="P81" s="4740"/>
      <c r="Q81" s="4740"/>
      <c r="R81" s="1684"/>
    </row>
    <row r="82" spans="16:18">
      <c r="P82" s="4740"/>
      <c r="Q82" s="4740"/>
      <c r="R82" s="1684"/>
    </row>
    <row r="83" spans="16:18">
      <c r="P83" s="4740"/>
      <c r="Q83" s="4740"/>
      <c r="R83" s="1684"/>
    </row>
    <row r="84" spans="16:18">
      <c r="P84" s="4740"/>
      <c r="Q84" s="4740"/>
      <c r="R84" s="1684"/>
    </row>
    <row r="85" spans="16:18">
      <c r="P85" s="1684"/>
      <c r="Q85" s="1684"/>
      <c r="R85" s="1684"/>
    </row>
    <row r="86" spans="16:18">
      <c r="P86" s="1684"/>
      <c r="Q86" s="1684"/>
      <c r="R86" s="1684"/>
    </row>
  </sheetData>
  <mergeCells count="48">
    <mergeCell ref="P77:Q81"/>
    <mergeCell ref="P82:Q84"/>
    <mergeCell ref="G65:K65"/>
    <mergeCell ref="P65:Q65"/>
    <mergeCell ref="G66:K66"/>
    <mergeCell ref="P66:Q67"/>
    <mergeCell ref="P69:Q72"/>
    <mergeCell ref="P73:Q76"/>
    <mergeCell ref="P60:Q60"/>
    <mergeCell ref="A61:D62"/>
    <mergeCell ref="G61:K61"/>
    <mergeCell ref="P61:Q62"/>
    <mergeCell ref="G62:K62"/>
    <mergeCell ref="A63:D66"/>
    <mergeCell ref="G63:K63"/>
    <mergeCell ref="P63:Q63"/>
    <mergeCell ref="G64:K64"/>
    <mergeCell ref="P64:Q64"/>
    <mergeCell ref="P55:Q55"/>
    <mergeCell ref="G56:K56"/>
    <mergeCell ref="P56:Q57"/>
    <mergeCell ref="G57:K57"/>
    <mergeCell ref="G58:K58"/>
    <mergeCell ref="P58:Q58"/>
    <mergeCell ref="E51:K51"/>
    <mergeCell ref="L51:M51"/>
    <mergeCell ref="A52:D60"/>
    <mergeCell ref="G52:K52"/>
    <mergeCell ref="G53:K53"/>
    <mergeCell ref="G54:K54"/>
    <mergeCell ref="G55:K55"/>
    <mergeCell ref="G59:K59"/>
    <mergeCell ref="G60:K60"/>
    <mergeCell ref="A41:D48"/>
    <mergeCell ref="F41:G41"/>
    <mergeCell ref="A2:M2"/>
    <mergeCell ref="B4:C4"/>
    <mergeCell ref="F4:K4"/>
    <mergeCell ref="B5:C5"/>
    <mergeCell ref="F5:M5"/>
    <mergeCell ref="B8:C8"/>
    <mergeCell ref="F8:G8"/>
    <mergeCell ref="I8:M8"/>
    <mergeCell ref="A9:D40"/>
    <mergeCell ref="F9:G9"/>
    <mergeCell ref="F26:G26"/>
    <mergeCell ref="F31:G31"/>
    <mergeCell ref="F40:G40"/>
  </mergeCells>
  <phoneticPr fontId="14"/>
  <printOptions horizontalCentered="1" verticalCentered="1"/>
  <pageMargins left="3.937007874015748E-2" right="3.937007874015748E-2" top="0.55118110236220474" bottom="0.55118110236220474" header="0.31496062992125984" footer="0.31496062992125984"/>
  <pageSetup paperSize="9" scale="7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4417" r:id="rId4" name="Check Box 1">
              <controlPr defaultSize="0" autoFill="0" autoLine="0" autoPict="0">
                <anchor moveWithCells="1">
                  <from>
                    <xdr:col>9</xdr:col>
                    <xdr:colOff>0</xdr:colOff>
                    <xdr:row>7</xdr:row>
                    <xdr:rowOff>160020</xdr:rowOff>
                  </from>
                  <to>
                    <xdr:col>10</xdr:col>
                    <xdr:colOff>30480</xdr:colOff>
                    <xdr:row>9</xdr:row>
                    <xdr:rowOff>30480</xdr:rowOff>
                  </to>
                </anchor>
              </controlPr>
            </control>
          </mc:Choice>
        </mc:AlternateContent>
        <mc:AlternateContent xmlns:mc="http://schemas.openxmlformats.org/markup-compatibility/2006">
          <mc:Choice Requires="x14">
            <control shapeId="1084418" r:id="rId5" name="Check Box 2">
              <controlPr defaultSize="0" autoFill="0" autoLine="0" autoPict="0">
                <anchor moveWithCells="1">
                  <from>
                    <xdr:col>9</xdr:col>
                    <xdr:colOff>0</xdr:colOff>
                    <xdr:row>8</xdr:row>
                    <xdr:rowOff>144780</xdr:rowOff>
                  </from>
                  <to>
                    <xdr:col>10</xdr:col>
                    <xdr:colOff>106680</xdr:colOff>
                    <xdr:row>10</xdr:row>
                    <xdr:rowOff>45720</xdr:rowOff>
                  </to>
                </anchor>
              </controlPr>
            </control>
          </mc:Choice>
        </mc:AlternateContent>
        <mc:AlternateContent xmlns:mc="http://schemas.openxmlformats.org/markup-compatibility/2006">
          <mc:Choice Requires="x14">
            <control shapeId="1084419" r:id="rId6" name="Check Box 3">
              <controlPr defaultSize="0" autoFill="0" autoLine="0" autoPict="0">
                <anchor moveWithCells="1">
                  <from>
                    <xdr:col>9</xdr:col>
                    <xdr:colOff>0</xdr:colOff>
                    <xdr:row>11</xdr:row>
                    <xdr:rowOff>0</xdr:rowOff>
                  </from>
                  <to>
                    <xdr:col>10</xdr:col>
                    <xdr:colOff>30480</xdr:colOff>
                    <xdr:row>12</xdr:row>
                    <xdr:rowOff>45720</xdr:rowOff>
                  </to>
                </anchor>
              </controlPr>
            </control>
          </mc:Choice>
        </mc:AlternateContent>
        <mc:AlternateContent xmlns:mc="http://schemas.openxmlformats.org/markup-compatibility/2006">
          <mc:Choice Requires="x14">
            <control shapeId="1084420" r:id="rId7" name="Check Box 4">
              <controlPr defaultSize="0" autoFill="0" autoLine="0" autoPict="0">
                <anchor moveWithCells="1">
                  <from>
                    <xdr:col>9</xdr:col>
                    <xdr:colOff>0</xdr:colOff>
                    <xdr:row>9</xdr:row>
                    <xdr:rowOff>182880</xdr:rowOff>
                  </from>
                  <to>
                    <xdr:col>10</xdr:col>
                    <xdr:colOff>30480</xdr:colOff>
                    <xdr:row>11</xdr:row>
                    <xdr:rowOff>30480</xdr:rowOff>
                  </to>
                </anchor>
              </controlPr>
            </control>
          </mc:Choice>
        </mc:AlternateContent>
        <mc:AlternateContent xmlns:mc="http://schemas.openxmlformats.org/markup-compatibility/2006">
          <mc:Choice Requires="x14">
            <control shapeId="1084421" r:id="rId8" name="Check Box 5">
              <controlPr defaultSize="0" autoFill="0" autoLine="0" autoPict="0">
                <anchor moveWithCells="1">
                  <from>
                    <xdr:col>9</xdr:col>
                    <xdr:colOff>0</xdr:colOff>
                    <xdr:row>11</xdr:row>
                    <xdr:rowOff>144780</xdr:rowOff>
                  </from>
                  <to>
                    <xdr:col>10</xdr:col>
                    <xdr:colOff>106680</xdr:colOff>
                    <xdr:row>13</xdr:row>
                    <xdr:rowOff>45720</xdr:rowOff>
                  </to>
                </anchor>
              </controlPr>
            </control>
          </mc:Choice>
        </mc:AlternateContent>
        <mc:AlternateContent xmlns:mc="http://schemas.openxmlformats.org/markup-compatibility/2006">
          <mc:Choice Requires="x14">
            <control shapeId="1084422" r:id="rId9" name="Check Box 6">
              <controlPr defaultSize="0" autoFill="0" autoLine="0" autoPict="0">
                <anchor moveWithCells="1">
                  <from>
                    <xdr:col>9</xdr:col>
                    <xdr:colOff>0</xdr:colOff>
                    <xdr:row>12</xdr:row>
                    <xdr:rowOff>144780</xdr:rowOff>
                  </from>
                  <to>
                    <xdr:col>10</xdr:col>
                    <xdr:colOff>106680</xdr:colOff>
                    <xdr:row>14</xdr:row>
                    <xdr:rowOff>45720</xdr:rowOff>
                  </to>
                </anchor>
              </controlPr>
            </control>
          </mc:Choice>
        </mc:AlternateContent>
        <mc:AlternateContent xmlns:mc="http://schemas.openxmlformats.org/markup-compatibility/2006">
          <mc:Choice Requires="x14">
            <control shapeId="1084423" r:id="rId10" name="Check Box 7">
              <controlPr defaultSize="0" autoFill="0" autoLine="0" autoPict="0">
                <anchor moveWithCells="1">
                  <from>
                    <xdr:col>9</xdr:col>
                    <xdr:colOff>0</xdr:colOff>
                    <xdr:row>13</xdr:row>
                    <xdr:rowOff>144780</xdr:rowOff>
                  </from>
                  <to>
                    <xdr:col>10</xdr:col>
                    <xdr:colOff>106680</xdr:colOff>
                    <xdr:row>15</xdr:row>
                    <xdr:rowOff>45720</xdr:rowOff>
                  </to>
                </anchor>
              </controlPr>
            </control>
          </mc:Choice>
        </mc:AlternateContent>
        <mc:AlternateContent xmlns:mc="http://schemas.openxmlformats.org/markup-compatibility/2006">
          <mc:Choice Requires="x14">
            <control shapeId="1084424" r:id="rId11" name="Check Box 8">
              <controlPr defaultSize="0" autoFill="0" autoLine="0" autoPict="0">
                <anchor moveWithCells="1">
                  <from>
                    <xdr:col>9</xdr:col>
                    <xdr:colOff>0</xdr:colOff>
                    <xdr:row>14</xdr:row>
                    <xdr:rowOff>144780</xdr:rowOff>
                  </from>
                  <to>
                    <xdr:col>10</xdr:col>
                    <xdr:colOff>106680</xdr:colOff>
                    <xdr:row>16</xdr:row>
                    <xdr:rowOff>45720</xdr:rowOff>
                  </to>
                </anchor>
              </controlPr>
            </control>
          </mc:Choice>
        </mc:AlternateContent>
        <mc:AlternateContent xmlns:mc="http://schemas.openxmlformats.org/markup-compatibility/2006">
          <mc:Choice Requires="x14">
            <control shapeId="1084425" r:id="rId12" name="Check Box 9">
              <controlPr defaultSize="0" autoFill="0" autoLine="0" autoPict="0">
                <anchor moveWithCells="1">
                  <from>
                    <xdr:col>9</xdr:col>
                    <xdr:colOff>0</xdr:colOff>
                    <xdr:row>15</xdr:row>
                    <xdr:rowOff>144780</xdr:rowOff>
                  </from>
                  <to>
                    <xdr:col>10</xdr:col>
                    <xdr:colOff>106680</xdr:colOff>
                    <xdr:row>17</xdr:row>
                    <xdr:rowOff>45720</xdr:rowOff>
                  </to>
                </anchor>
              </controlPr>
            </control>
          </mc:Choice>
        </mc:AlternateContent>
        <mc:AlternateContent xmlns:mc="http://schemas.openxmlformats.org/markup-compatibility/2006">
          <mc:Choice Requires="x14">
            <control shapeId="1084426" r:id="rId13" name="Check Box 10">
              <controlPr defaultSize="0" autoFill="0" autoLine="0" autoPict="0">
                <anchor moveWithCells="1">
                  <from>
                    <xdr:col>9</xdr:col>
                    <xdr:colOff>0</xdr:colOff>
                    <xdr:row>16</xdr:row>
                    <xdr:rowOff>144780</xdr:rowOff>
                  </from>
                  <to>
                    <xdr:col>10</xdr:col>
                    <xdr:colOff>106680</xdr:colOff>
                    <xdr:row>18</xdr:row>
                    <xdr:rowOff>45720</xdr:rowOff>
                  </to>
                </anchor>
              </controlPr>
            </control>
          </mc:Choice>
        </mc:AlternateContent>
        <mc:AlternateContent xmlns:mc="http://schemas.openxmlformats.org/markup-compatibility/2006">
          <mc:Choice Requires="x14">
            <control shapeId="1084427" r:id="rId14" name="Check Box 11">
              <controlPr defaultSize="0" autoFill="0" autoLine="0" autoPict="0">
                <anchor moveWithCells="1">
                  <from>
                    <xdr:col>9</xdr:col>
                    <xdr:colOff>0</xdr:colOff>
                    <xdr:row>17</xdr:row>
                    <xdr:rowOff>144780</xdr:rowOff>
                  </from>
                  <to>
                    <xdr:col>10</xdr:col>
                    <xdr:colOff>106680</xdr:colOff>
                    <xdr:row>19</xdr:row>
                    <xdr:rowOff>45720</xdr:rowOff>
                  </to>
                </anchor>
              </controlPr>
            </control>
          </mc:Choice>
        </mc:AlternateContent>
        <mc:AlternateContent xmlns:mc="http://schemas.openxmlformats.org/markup-compatibility/2006">
          <mc:Choice Requires="x14">
            <control shapeId="1084428" r:id="rId15" name="Check Box 12">
              <controlPr defaultSize="0" autoFill="0" autoLine="0" autoPict="0">
                <anchor moveWithCells="1">
                  <from>
                    <xdr:col>9</xdr:col>
                    <xdr:colOff>0</xdr:colOff>
                    <xdr:row>18</xdr:row>
                    <xdr:rowOff>144780</xdr:rowOff>
                  </from>
                  <to>
                    <xdr:col>10</xdr:col>
                    <xdr:colOff>106680</xdr:colOff>
                    <xdr:row>20</xdr:row>
                    <xdr:rowOff>45720</xdr:rowOff>
                  </to>
                </anchor>
              </controlPr>
            </control>
          </mc:Choice>
        </mc:AlternateContent>
        <mc:AlternateContent xmlns:mc="http://schemas.openxmlformats.org/markup-compatibility/2006">
          <mc:Choice Requires="x14">
            <control shapeId="1084429" r:id="rId16" name="Check Box 13">
              <controlPr defaultSize="0" autoFill="0" autoLine="0" autoPict="0">
                <anchor moveWithCells="1">
                  <from>
                    <xdr:col>9</xdr:col>
                    <xdr:colOff>0</xdr:colOff>
                    <xdr:row>19</xdr:row>
                    <xdr:rowOff>144780</xdr:rowOff>
                  </from>
                  <to>
                    <xdr:col>10</xdr:col>
                    <xdr:colOff>106680</xdr:colOff>
                    <xdr:row>21</xdr:row>
                    <xdr:rowOff>45720</xdr:rowOff>
                  </to>
                </anchor>
              </controlPr>
            </control>
          </mc:Choice>
        </mc:AlternateContent>
        <mc:AlternateContent xmlns:mc="http://schemas.openxmlformats.org/markup-compatibility/2006">
          <mc:Choice Requires="x14">
            <control shapeId="1084430" r:id="rId17" name="Check Box 14">
              <controlPr defaultSize="0" autoFill="0" autoLine="0" autoPict="0">
                <anchor moveWithCells="1">
                  <from>
                    <xdr:col>9</xdr:col>
                    <xdr:colOff>0</xdr:colOff>
                    <xdr:row>20</xdr:row>
                    <xdr:rowOff>144780</xdr:rowOff>
                  </from>
                  <to>
                    <xdr:col>10</xdr:col>
                    <xdr:colOff>106680</xdr:colOff>
                    <xdr:row>22</xdr:row>
                    <xdr:rowOff>45720</xdr:rowOff>
                  </to>
                </anchor>
              </controlPr>
            </control>
          </mc:Choice>
        </mc:AlternateContent>
        <mc:AlternateContent xmlns:mc="http://schemas.openxmlformats.org/markup-compatibility/2006">
          <mc:Choice Requires="x14">
            <control shapeId="1084431" r:id="rId18" name="Check Box 15">
              <controlPr defaultSize="0" autoFill="0" autoLine="0" autoPict="0">
                <anchor moveWithCells="1">
                  <from>
                    <xdr:col>9</xdr:col>
                    <xdr:colOff>0</xdr:colOff>
                    <xdr:row>21</xdr:row>
                    <xdr:rowOff>144780</xdr:rowOff>
                  </from>
                  <to>
                    <xdr:col>10</xdr:col>
                    <xdr:colOff>106680</xdr:colOff>
                    <xdr:row>23</xdr:row>
                    <xdr:rowOff>45720</xdr:rowOff>
                  </to>
                </anchor>
              </controlPr>
            </control>
          </mc:Choice>
        </mc:AlternateContent>
        <mc:AlternateContent xmlns:mc="http://schemas.openxmlformats.org/markup-compatibility/2006">
          <mc:Choice Requires="x14">
            <control shapeId="1084432" r:id="rId19" name="Check Box 16">
              <controlPr defaultSize="0" autoFill="0" autoLine="0" autoPict="0">
                <anchor moveWithCells="1">
                  <from>
                    <xdr:col>9</xdr:col>
                    <xdr:colOff>0</xdr:colOff>
                    <xdr:row>22</xdr:row>
                    <xdr:rowOff>144780</xdr:rowOff>
                  </from>
                  <to>
                    <xdr:col>10</xdr:col>
                    <xdr:colOff>106680</xdr:colOff>
                    <xdr:row>24</xdr:row>
                    <xdr:rowOff>45720</xdr:rowOff>
                  </to>
                </anchor>
              </controlPr>
            </control>
          </mc:Choice>
        </mc:AlternateContent>
        <mc:AlternateContent xmlns:mc="http://schemas.openxmlformats.org/markup-compatibility/2006">
          <mc:Choice Requires="x14">
            <control shapeId="1084433" r:id="rId20" name="Check Box 17">
              <controlPr defaultSize="0" autoFill="0" autoLine="0" autoPict="0">
                <anchor moveWithCells="1">
                  <from>
                    <xdr:col>9</xdr:col>
                    <xdr:colOff>0</xdr:colOff>
                    <xdr:row>24</xdr:row>
                    <xdr:rowOff>160020</xdr:rowOff>
                  </from>
                  <to>
                    <xdr:col>10</xdr:col>
                    <xdr:colOff>30480</xdr:colOff>
                    <xdr:row>26</xdr:row>
                    <xdr:rowOff>7620</xdr:rowOff>
                  </to>
                </anchor>
              </controlPr>
            </control>
          </mc:Choice>
        </mc:AlternateContent>
        <mc:AlternateContent xmlns:mc="http://schemas.openxmlformats.org/markup-compatibility/2006">
          <mc:Choice Requires="x14">
            <control shapeId="1084434" r:id="rId21" name="Check Box 18">
              <controlPr defaultSize="0" autoFill="0" autoLine="0" autoPict="0">
                <anchor moveWithCells="1">
                  <from>
                    <xdr:col>9</xdr:col>
                    <xdr:colOff>0</xdr:colOff>
                    <xdr:row>25</xdr:row>
                    <xdr:rowOff>144780</xdr:rowOff>
                  </from>
                  <to>
                    <xdr:col>10</xdr:col>
                    <xdr:colOff>106680</xdr:colOff>
                    <xdr:row>27</xdr:row>
                    <xdr:rowOff>45720</xdr:rowOff>
                  </to>
                </anchor>
              </controlPr>
            </control>
          </mc:Choice>
        </mc:AlternateContent>
        <mc:AlternateContent xmlns:mc="http://schemas.openxmlformats.org/markup-compatibility/2006">
          <mc:Choice Requires="x14">
            <control shapeId="1084435" r:id="rId22" name="Check Box 19">
              <controlPr defaultSize="0" autoFill="0" autoLine="0" autoPict="0">
                <anchor moveWithCells="1">
                  <from>
                    <xdr:col>9</xdr:col>
                    <xdr:colOff>0</xdr:colOff>
                    <xdr:row>26</xdr:row>
                    <xdr:rowOff>182880</xdr:rowOff>
                  </from>
                  <to>
                    <xdr:col>10</xdr:col>
                    <xdr:colOff>30480</xdr:colOff>
                    <xdr:row>28</xdr:row>
                    <xdr:rowOff>30480</xdr:rowOff>
                  </to>
                </anchor>
              </controlPr>
            </control>
          </mc:Choice>
        </mc:AlternateContent>
        <mc:AlternateContent xmlns:mc="http://schemas.openxmlformats.org/markup-compatibility/2006">
          <mc:Choice Requires="x14">
            <control shapeId="1084436" r:id="rId23" name="Check Box 20">
              <controlPr defaultSize="0" autoFill="0" autoLine="0" autoPict="0">
                <anchor moveWithCells="1">
                  <from>
                    <xdr:col>9</xdr:col>
                    <xdr:colOff>0</xdr:colOff>
                    <xdr:row>28</xdr:row>
                    <xdr:rowOff>0</xdr:rowOff>
                  </from>
                  <to>
                    <xdr:col>10</xdr:col>
                    <xdr:colOff>30480</xdr:colOff>
                    <xdr:row>29</xdr:row>
                    <xdr:rowOff>45720</xdr:rowOff>
                  </to>
                </anchor>
              </controlPr>
            </control>
          </mc:Choice>
        </mc:AlternateContent>
        <mc:AlternateContent xmlns:mc="http://schemas.openxmlformats.org/markup-compatibility/2006">
          <mc:Choice Requires="x14">
            <control shapeId="1084437" r:id="rId24" name="Check Box 21">
              <controlPr defaultSize="0" autoFill="0" autoLine="0" autoPict="0">
                <anchor moveWithCells="1">
                  <from>
                    <xdr:col>9</xdr:col>
                    <xdr:colOff>0</xdr:colOff>
                    <xdr:row>29</xdr:row>
                    <xdr:rowOff>160020</xdr:rowOff>
                  </from>
                  <to>
                    <xdr:col>10</xdr:col>
                    <xdr:colOff>30480</xdr:colOff>
                    <xdr:row>31</xdr:row>
                    <xdr:rowOff>7620</xdr:rowOff>
                  </to>
                </anchor>
              </controlPr>
            </control>
          </mc:Choice>
        </mc:AlternateContent>
        <mc:AlternateContent xmlns:mc="http://schemas.openxmlformats.org/markup-compatibility/2006">
          <mc:Choice Requires="x14">
            <control shapeId="1084438" r:id="rId25" name="Check Box 22">
              <controlPr defaultSize="0" autoFill="0" autoLine="0" autoPict="0">
                <anchor moveWithCells="1">
                  <from>
                    <xdr:col>9</xdr:col>
                    <xdr:colOff>0</xdr:colOff>
                    <xdr:row>30</xdr:row>
                    <xdr:rowOff>144780</xdr:rowOff>
                  </from>
                  <to>
                    <xdr:col>10</xdr:col>
                    <xdr:colOff>106680</xdr:colOff>
                    <xdr:row>32</xdr:row>
                    <xdr:rowOff>45720</xdr:rowOff>
                  </to>
                </anchor>
              </controlPr>
            </control>
          </mc:Choice>
        </mc:AlternateContent>
        <mc:AlternateContent xmlns:mc="http://schemas.openxmlformats.org/markup-compatibility/2006">
          <mc:Choice Requires="x14">
            <control shapeId="1084439" r:id="rId26" name="Check Box 23">
              <controlPr defaultSize="0" autoFill="0" autoLine="0" autoPict="0">
                <anchor moveWithCells="1">
                  <from>
                    <xdr:col>9</xdr:col>
                    <xdr:colOff>0</xdr:colOff>
                    <xdr:row>32</xdr:row>
                    <xdr:rowOff>0</xdr:rowOff>
                  </from>
                  <to>
                    <xdr:col>10</xdr:col>
                    <xdr:colOff>30480</xdr:colOff>
                    <xdr:row>33</xdr:row>
                    <xdr:rowOff>45720</xdr:rowOff>
                  </to>
                </anchor>
              </controlPr>
            </control>
          </mc:Choice>
        </mc:AlternateContent>
        <mc:AlternateContent xmlns:mc="http://schemas.openxmlformats.org/markup-compatibility/2006">
          <mc:Choice Requires="x14">
            <control shapeId="1084440" r:id="rId27" name="Check Box 24">
              <controlPr defaultSize="0" autoFill="0" autoLine="0" autoPict="0">
                <anchor moveWithCells="1">
                  <from>
                    <xdr:col>9</xdr:col>
                    <xdr:colOff>0</xdr:colOff>
                    <xdr:row>32</xdr:row>
                    <xdr:rowOff>144780</xdr:rowOff>
                  </from>
                  <to>
                    <xdr:col>10</xdr:col>
                    <xdr:colOff>106680</xdr:colOff>
                    <xdr:row>34</xdr:row>
                    <xdr:rowOff>45720</xdr:rowOff>
                  </to>
                </anchor>
              </controlPr>
            </control>
          </mc:Choice>
        </mc:AlternateContent>
        <mc:AlternateContent xmlns:mc="http://schemas.openxmlformats.org/markup-compatibility/2006">
          <mc:Choice Requires="x14">
            <control shapeId="1084441" r:id="rId28" name="Check Box 25">
              <controlPr defaultSize="0" autoFill="0" autoLine="0" autoPict="0">
                <anchor moveWithCells="1">
                  <from>
                    <xdr:col>9</xdr:col>
                    <xdr:colOff>0</xdr:colOff>
                    <xdr:row>33</xdr:row>
                    <xdr:rowOff>144780</xdr:rowOff>
                  </from>
                  <to>
                    <xdr:col>10</xdr:col>
                    <xdr:colOff>106680</xdr:colOff>
                    <xdr:row>35</xdr:row>
                    <xdr:rowOff>45720</xdr:rowOff>
                  </to>
                </anchor>
              </controlPr>
            </control>
          </mc:Choice>
        </mc:AlternateContent>
        <mc:AlternateContent xmlns:mc="http://schemas.openxmlformats.org/markup-compatibility/2006">
          <mc:Choice Requires="x14">
            <control shapeId="1084442" r:id="rId29" name="Check Box 26">
              <controlPr defaultSize="0" autoFill="0" autoLine="0" autoPict="0">
                <anchor moveWithCells="1">
                  <from>
                    <xdr:col>9</xdr:col>
                    <xdr:colOff>0</xdr:colOff>
                    <xdr:row>34</xdr:row>
                    <xdr:rowOff>144780</xdr:rowOff>
                  </from>
                  <to>
                    <xdr:col>10</xdr:col>
                    <xdr:colOff>106680</xdr:colOff>
                    <xdr:row>36</xdr:row>
                    <xdr:rowOff>45720</xdr:rowOff>
                  </to>
                </anchor>
              </controlPr>
            </control>
          </mc:Choice>
        </mc:AlternateContent>
        <mc:AlternateContent xmlns:mc="http://schemas.openxmlformats.org/markup-compatibility/2006">
          <mc:Choice Requires="x14">
            <control shapeId="1084443" r:id="rId30" name="Check Box 27">
              <controlPr defaultSize="0" autoFill="0" autoLine="0" autoPict="0">
                <anchor moveWithCells="1">
                  <from>
                    <xdr:col>9</xdr:col>
                    <xdr:colOff>0</xdr:colOff>
                    <xdr:row>35</xdr:row>
                    <xdr:rowOff>144780</xdr:rowOff>
                  </from>
                  <to>
                    <xdr:col>10</xdr:col>
                    <xdr:colOff>106680</xdr:colOff>
                    <xdr:row>37</xdr:row>
                    <xdr:rowOff>45720</xdr:rowOff>
                  </to>
                </anchor>
              </controlPr>
            </control>
          </mc:Choice>
        </mc:AlternateContent>
        <mc:AlternateContent xmlns:mc="http://schemas.openxmlformats.org/markup-compatibility/2006">
          <mc:Choice Requires="x14">
            <control shapeId="1084444" r:id="rId31" name="Check Box 28">
              <controlPr defaultSize="0" autoFill="0" autoLine="0" autoPict="0">
                <anchor moveWithCells="1">
                  <from>
                    <xdr:col>9</xdr:col>
                    <xdr:colOff>0</xdr:colOff>
                    <xdr:row>36</xdr:row>
                    <xdr:rowOff>144780</xdr:rowOff>
                  </from>
                  <to>
                    <xdr:col>10</xdr:col>
                    <xdr:colOff>106680</xdr:colOff>
                    <xdr:row>38</xdr:row>
                    <xdr:rowOff>45720</xdr:rowOff>
                  </to>
                </anchor>
              </controlPr>
            </control>
          </mc:Choice>
        </mc:AlternateContent>
        <mc:AlternateContent xmlns:mc="http://schemas.openxmlformats.org/markup-compatibility/2006">
          <mc:Choice Requires="x14">
            <control shapeId="1084445" r:id="rId32" name="Check Box 29">
              <controlPr defaultSize="0" autoFill="0" autoLine="0" autoPict="0">
                <anchor moveWithCells="1">
                  <from>
                    <xdr:col>9</xdr:col>
                    <xdr:colOff>0</xdr:colOff>
                    <xdr:row>38</xdr:row>
                    <xdr:rowOff>160020</xdr:rowOff>
                  </from>
                  <to>
                    <xdr:col>10</xdr:col>
                    <xdr:colOff>30480</xdr:colOff>
                    <xdr:row>40</xdr:row>
                    <xdr:rowOff>7620</xdr:rowOff>
                  </to>
                </anchor>
              </controlPr>
            </control>
          </mc:Choice>
        </mc:AlternateContent>
        <mc:AlternateContent xmlns:mc="http://schemas.openxmlformats.org/markup-compatibility/2006">
          <mc:Choice Requires="x14">
            <control shapeId="1084446" r:id="rId33" name="Check Box 30">
              <controlPr defaultSize="0" autoFill="0" autoLine="0" autoPict="0">
                <anchor moveWithCells="1">
                  <from>
                    <xdr:col>9</xdr:col>
                    <xdr:colOff>0</xdr:colOff>
                    <xdr:row>40</xdr:row>
                    <xdr:rowOff>144780</xdr:rowOff>
                  </from>
                  <to>
                    <xdr:col>10</xdr:col>
                    <xdr:colOff>106680</xdr:colOff>
                    <xdr:row>42</xdr:row>
                    <xdr:rowOff>45720</xdr:rowOff>
                  </to>
                </anchor>
              </controlPr>
            </control>
          </mc:Choice>
        </mc:AlternateContent>
        <mc:AlternateContent xmlns:mc="http://schemas.openxmlformats.org/markup-compatibility/2006">
          <mc:Choice Requires="x14">
            <control shapeId="1084447" r:id="rId34" name="Check Box 31">
              <controlPr defaultSize="0" autoFill="0" autoLine="0" autoPict="0">
                <anchor moveWithCells="1">
                  <from>
                    <xdr:col>9</xdr:col>
                    <xdr:colOff>0</xdr:colOff>
                    <xdr:row>46</xdr:row>
                    <xdr:rowOff>0</xdr:rowOff>
                  </from>
                  <to>
                    <xdr:col>10</xdr:col>
                    <xdr:colOff>30480</xdr:colOff>
                    <xdr:row>47</xdr:row>
                    <xdr:rowOff>45720</xdr:rowOff>
                  </to>
                </anchor>
              </controlPr>
            </control>
          </mc:Choice>
        </mc:AlternateContent>
        <mc:AlternateContent xmlns:mc="http://schemas.openxmlformats.org/markup-compatibility/2006">
          <mc:Choice Requires="x14">
            <control shapeId="1084448" r:id="rId35" name="Check Box 32">
              <controlPr defaultSize="0" autoFill="0" autoLine="0" autoPict="0">
                <anchor moveWithCells="1">
                  <from>
                    <xdr:col>9</xdr:col>
                    <xdr:colOff>0</xdr:colOff>
                    <xdr:row>41</xdr:row>
                    <xdr:rowOff>182880</xdr:rowOff>
                  </from>
                  <to>
                    <xdr:col>10</xdr:col>
                    <xdr:colOff>30480</xdr:colOff>
                    <xdr:row>43</xdr:row>
                    <xdr:rowOff>30480</xdr:rowOff>
                  </to>
                </anchor>
              </controlPr>
            </control>
          </mc:Choice>
        </mc:AlternateContent>
        <mc:AlternateContent xmlns:mc="http://schemas.openxmlformats.org/markup-compatibility/2006">
          <mc:Choice Requires="x14">
            <control shapeId="1084449" r:id="rId36" name="Check Box 33">
              <controlPr defaultSize="0" autoFill="0" autoLine="0" autoPict="0">
                <anchor moveWithCells="1">
                  <from>
                    <xdr:col>5</xdr:col>
                    <xdr:colOff>7620</xdr:colOff>
                    <xdr:row>51</xdr:row>
                    <xdr:rowOff>144780</xdr:rowOff>
                  </from>
                  <to>
                    <xdr:col>6</xdr:col>
                    <xdr:colOff>106680</xdr:colOff>
                    <xdr:row>53</xdr:row>
                    <xdr:rowOff>45720</xdr:rowOff>
                  </to>
                </anchor>
              </controlPr>
            </control>
          </mc:Choice>
        </mc:AlternateContent>
        <mc:AlternateContent xmlns:mc="http://schemas.openxmlformats.org/markup-compatibility/2006">
          <mc:Choice Requires="x14">
            <control shapeId="1084450" r:id="rId37" name="Check Box 34">
              <controlPr defaultSize="0" autoFill="0" autoLine="0" autoPict="0">
                <anchor moveWithCells="1">
                  <from>
                    <xdr:col>5</xdr:col>
                    <xdr:colOff>7620</xdr:colOff>
                    <xdr:row>53</xdr:row>
                    <xdr:rowOff>121920</xdr:rowOff>
                  </from>
                  <to>
                    <xdr:col>6</xdr:col>
                    <xdr:colOff>106680</xdr:colOff>
                    <xdr:row>55</xdr:row>
                    <xdr:rowOff>38100</xdr:rowOff>
                  </to>
                </anchor>
              </controlPr>
            </control>
          </mc:Choice>
        </mc:AlternateContent>
        <mc:AlternateContent xmlns:mc="http://schemas.openxmlformats.org/markup-compatibility/2006">
          <mc:Choice Requires="x14">
            <control shapeId="1084451" r:id="rId38" name="Check Box 35">
              <controlPr defaultSize="0" autoFill="0" autoLine="0" autoPict="0">
                <anchor moveWithCells="1">
                  <from>
                    <xdr:col>4</xdr:col>
                    <xdr:colOff>68580</xdr:colOff>
                    <xdr:row>54</xdr:row>
                    <xdr:rowOff>121920</xdr:rowOff>
                  </from>
                  <to>
                    <xdr:col>6</xdr:col>
                    <xdr:colOff>106680</xdr:colOff>
                    <xdr:row>56</xdr:row>
                    <xdr:rowOff>45720</xdr:rowOff>
                  </to>
                </anchor>
              </controlPr>
            </control>
          </mc:Choice>
        </mc:AlternateContent>
        <mc:AlternateContent xmlns:mc="http://schemas.openxmlformats.org/markup-compatibility/2006">
          <mc:Choice Requires="x14">
            <control shapeId="1084452" r:id="rId39" name="Check Box 36">
              <controlPr defaultSize="0" autoFill="0" autoLine="0" autoPict="0">
                <anchor moveWithCells="1">
                  <from>
                    <xdr:col>4</xdr:col>
                    <xdr:colOff>68580</xdr:colOff>
                    <xdr:row>55</xdr:row>
                    <xdr:rowOff>121920</xdr:rowOff>
                  </from>
                  <to>
                    <xdr:col>6</xdr:col>
                    <xdr:colOff>83820</xdr:colOff>
                    <xdr:row>57</xdr:row>
                    <xdr:rowOff>38100</xdr:rowOff>
                  </to>
                </anchor>
              </controlPr>
            </control>
          </mc:Choice>
        </mc:AlternateContent>
        <mc:AlternateContent xmlns:mc="http://schemas.openxmlformats.org/markup-compatibility/2006">
          <mc:Choice Requires="x14">
            <control shapeId="1084453" r:id="rId40" name="Check Box 37">
              <controlPr defaultSize="0" autoFill="0" autoLine="0" autoPict="0">
                <anchor moveWithCells="1">
                  <from>
                    <xdr:col>4</xdr:col>
                    <xdr:colOff>68580</xdr:colOff>
                    <xdr:row>56</xdr:row>
                    <xdr:rowOff>144780</xdr:rowOff>
                  </from>
                  <to>
                    <xdr:col>6</xdr:col>
                    <xdr:colOff>83820</xdr:colOff>
                    <xdr:row>58</xdr:row>
                    <xdr:rowOff>45720</xdr:rowOff>
                  </to>
                </anchor>
              </controlPr>
            </control>
          </mc:Choice>
        </mc:AlternateContent>
        <mc:AlternateContent xmlns:mc="http://schemas.openxmlformats.org/markup-compatibility/2006">
          <mc:Choice Requires="x14">
            <control shapeId="1084454" r:id="rId41" name="Check Box 38">
              <controlPr defaultSize="0" autoFill="0" autoLine="0" autoPict="0">
                <anchor moveWithCells="1">
                  <from>
                    <xdr:col>4</xdr:col>
                    <xdr:colOff>68580</xdr:colOff>
                    <xdr:row>58</xdr:row>
                    <xdr:rowOff>121920</xdr:rowOff>
                  </from>
                  <to>
                    <xdr:col>6</xdr:col>
                    <xdr:colOff>83820</xdr:colOff>
                    <xdr:row>60</xdr:row>
                    <xdr:rowOff>45720</xdr:rowOff>
                  </to>
                </anchor>
              </controlPr>
            </control>
          </mc:Choice>
        </mc:AlternateContent>
        <mc:AlternateContent xmlns:mc="http://schemas.openxmlformats.org/markup-compatibility/2006">
          <mc:Choice Requires="x14">
            <control shapeId="1084455" r:id="rId42" name="Check Box 39">
              <controlPr defaultSize="0" autoFill="0" autoLine="0" autoPict="0">
                <anchor moveWithCells="1">
                  <from>
                    <xdr:col>4</xdr:col>
                    <xdr:colOff>68580</xdr:colOff>
                    <xdr:row>57</xdr:row>
                    <xdr:rowOff>144780</xdr:rowOff>
                  </from>
                  <to>
                    <xdr:col>6</xdr:col>
                    <xdr:colOff>83820</xdr:colOff>
                    <xdr:row>59</xdr:row>
                    <xdr:rowOff>45720</xdr:rowOff>
                  </to>
                </anchor>
              </controlPr>
            </control>
          </mc:Choice>
        </mc:AlternateContent>
        <mc:AlternateContent xmlns:mc="http://schemas.openxmlformats.org/markup-compatibility/2006">
          <mc:Choice Requires="x14">
            <control shapeId="1084456" r:id="rId43" name="Check Box 40">
              <controlPr defaultSize="0" autoFill="0" autoLine="0" autoPict="0">
                <anchor moveWithCells="1">
                  <from>
                    <xdr:col>4</xdr:col>
                    <xdr:colOff>68580</xdr:colOff>
                    <xdr:row>59</xdr:row>
                    <xdr:rowOff>121920</xdr:rowOff>
                  </from>
                  <to>
                    <xdr:col>6</xdr:col>
                    <xdr:colOff>83820</xdr:colOff>
                    <xdr:row>61</xdr:row>
                    <xdr:rowOff>38100</xdr:rowOff>
                  </to>
                </anchor>
              </controlPr>
            </control>
          </mc:Choice>
        </mc:AlternateContent>
        <mc:AlternateContent xmlns:mc="http://schemas.openxmlformats.org/markup-compatibility/2006">
          <mc:Choice Requires="x14">
            <control shapeId="1084457" r:id="rId44" name="Check Box 41">
              <controlPr defaultSize="0" autoFill="0" autoLine="0" autoPict="0">
                <anchor moveWithCells="1">
                  <from>
                    <xdr:col>5</xdr:col>
                    <xdr:colOff>7620</xdr:colOff>
                    <xdr:row>50</xdr:row>
                    <xdr:rowOff>121920</xdr:rowOff>
                  </from>
                  <to>
                    <xdr:col>6</xdr:col>
                    <xdr:colOff>106680</xdr:colOff>
                    <xdr:row>52</xdr:row>
                    <xdr:rowOff>45720</xdr:rowOff>
                  </to>
                </anchor>
              </controlPr>
            </control>
          </mc:Choice>
        </mc:AlternateContent>
        <mc:AlternateContent xmlns:mc="http://schemas.openxmlformats.org/markup-compatibility/2006">
          <mc:Choice Requires="x14">
            <control shapeId="1084458" r:id="rId45" name="Check Box 42">
              <controlPr defaultSize="0" autoFill="0" autoLine="0" autoPict="0">
                <anchor moveWithCells="1">
                  <from>
                    <xdr:col>4</xdr:col>
                    <xdr:colOff>68580</xdr:colOff>
                    <xdr:row>60</xdr:row>
                    <xdr:rowOff>121920</xdr:rowOff>
                  </from>
                  <to>
                    <xdr:col>6</xdr:col>
                    <xdr:colOff>83820</xdr:colOff>
                    <xdr:row>62</xdr:row>
                    <xdr:rowOff>45720</xdr:rowOff>
                  </to>
                </anchor>
              </controlPr>
            </control>
          </mc:Choice>
        </mc:AlternateContent>
        <mc:AlternateContent xmlns:mc="http://schemas.openxmlformats.org/markup-compatibility/2006">
          <mc:Choice Requires="x14">
            <control shapeId="1084459" r:id="rId46" name="Check Box 43">
              <controlPr defaultSize="0" autoFill="0" autoLine="0" autoPict="0">
                <anchor moveWithCells="1">
                  <from>
                    <xdr:col>5</xdr:col>
                    <xdr:colOff>7620</xdr:colOff>
                    <xdr:row>62</xdr:row>
                    <xdr:rowOff>144780</xdr:rowOff>
                  </from>
                  <to>
                    <xdr:col>6</xdr:col>
                    <xdr:colOff>106680</xdr:colOff>
                    <xdr:row>64</xdr:row>
                    <xdr:rowOff>45720</xdr:rowOff>
                  </to>
                </anchor>
              </controlPr>
            </control>
          </mc:Choice>
        </mc:AlternateContent>
        <mc:AlternateContent xmlns:mc="http://schemas.openxmlformats.org/markup-compatibility/2006">
          <mc:Choice Requires="x14">
            <control shapeId="1084460" r:id="rId47" name="Check Box 44">
              <controlPr defaultSize="0" autoFill="0" autoLine="0" autoPict="0">
                <anchor moveWithCells="1">
                  <from>
                    <xdr:col>5</xdr:col>
                    <xdr:colOff>7620</xdr:colOff>
                    <xdr:row>61</xdr:row>
                    <xdr:rowOff>121920</xdr:rowOff>
                  </from>
                  <to>
                    <xdr:col>6</xdr:col>
                    <xdr:colOff>106680</xdr:colOff>
                    <xdr:row>63</xdr:row>
                    <xdr:rowOff>45720</xdr:rowOff>
                  </to>
                </anchor>
              </controlPr>
            </control>
          </mc:Choice>
        </mc:AlternateContent>
        <mc:AlternateContent xmlns:mc="http://schemas.openxmlformats.org/markup-compatibility/2006">
          <mc:Choice Requires="x14">
            <control shapeId="1084461" r:id="rId48" name="Check Box 45">
              <controlPr defaultSize="0" autoFill="0" autoLine="0" autoPict="0">
                <anchor moveWithCells="1">
                  <from>
                    <xdr:col>5</xdr:col>
                    <xdr:colOff>7620</xdr:colOff>
                    <xdr:row>64</xdr:row>
                    <xdr:rowOff>144780</xdr:rowOff>
                  </from>
                  <to>
                    <xdr:col>6</xdr:col>
                    <xdr:colOff>106680</xdr:colOff>
                    <xdr:row>66</xdr:row>
                    <xdr:rowOff>45720</xdr:rowOff>
                  </to>
                </anchor>
              </controlPr>
            </control>
          </mc:Choice>
        </mc:AlternateContent>
        <mc:AlternateContent xmlns:mc="http://schemas.openxmlformats.org/markup-compatibility/2006">
          <mc:Choice Requires="x14">
            <control shapeId="1084462" r:id="rId49" name="Check Box 46">
              <controlPr defaultSize="0" autoFill="0" autoLine="0" autoPict="0">
                <anchor moveWithCells="1">
                  <from>
                    <xdr:col>5</xdr:col>
                    <xdr:colOff>7620</xdr:colOff>
                    <xdr:row>63</xdr:row>
                    <xdr:rowOff>121920</xdr:rowOff>
                  </from>
                  <to>
                    <xdr:col>6</xdr:col>
                    <xdr:colOff>106680</xdr:colOff>
                    <xdr:row>65</xdr:row>
                    <xdr:rowOff>45720</xdr:rowOff>
                  </to>
                </anchor>
              </controlPr>
            </control>
          </mc:Choice>
        </mc:AlternateContent>
        <mc:AlternateContent xmlns:mc="http://schemas.openxmlformats.org/markup-compatibility/2006">
          <mc:Choice Requires="x14">
            <control shapeId="1084463" r:id="rId50" name="Check Box 47">
              <controlPr defaultSize="0" autoFill="0" autoLine="0" autoPict="0">
                <anchor moveWithCells="1">
                  <from>
                    <xdr:col>9</xdr:col>
                    <xdr:colOff>0</xdr:colOff>
                    <xdr:row>23</xdr:row>
                    <xdr:rowOff>144780</xdr:rowOff>
                  </from>
                  <to>
                    <xdr:col>10</xdr:col>
                    <xdr:colOff>106680</xdr:colOff>
                    <xdr:row>25</xdr:row>
                    <xdr:rowOff>45720</xdr:rowOff>
                  </to>
                </anchor>
              </controlPr>
            </control>
          </mc:Choice>
        </mc:AlternateContent>
        <mc:AlternateContent xmlns:mc="http://schemas.openxmlformats.org/markup-compatibility/2006">
          <mc:Choice Requires="x14">
            <control shapeId="1084464" r:id="rId51" name="Check Box 48">
              <controlPr defaultSize="0" autoFill="0" autoLine="0" autoPict="0">
                <anchor moveWithCells="1">
                  <from>
                    <xdr:col>9</xdr:col>
                    <xdr:colOff>0</xdr:colOff>
                    <xdr:row>28</xdr:row>
                    <xdr:rowOff>144780</xdr:rowOff>
                  </from>
                  <to>
                    <xdr:col>10</xdr:col>
                    <xdr:colOff>106680</xdr:colOff>
                    <xdr:row>30</xdr:row>
                    <xdr:rowOff>45720</xdr:rowOff>
                  </to>
                </anchor>
              </controlPr>
            </control>
          </mc:Choice>
        </mc:AlternateContent>
        <mc:AlternateContent xmlns:mc="http://schemas.openxmlformats.org/markup-compatibility/2006">
          <mc:Choice Requires="x14">
            <control shapeId="1084465" r:id="rId52" name="Check Box 49">
              <controlPr defaultSize="0" autoFill="0" autoLine="0" autoPict="0">
                <anchor moveWithCells="1">
                  <from>
                    <xdr:col>9</xdr:col>
                    <xdr:colOff>0</xdr:colOff>
                    <xdr:row>37</xdr:row>
                    <xdr:rowOff>144780</xdr:rowOff>
                  </from>
                  <to>
                    <xdr:col>10</xdr:col>
                    <xdr:colOff>106680</xdr:colOff>
                    <xdr:row>39</xdr:row>
                    <xdr:rowOff>45720</xdr:rowOff>
                  </to>
                </anchor>
              </controlPr>
            </control>
          </mc:Choice>
        </mc:AlternateContent>
        <mc:AlternateContent xmlns:mc="http://schemas.openxmlformats.org/markup-compatibility/2006">
          <mc:Choice Requires="x14">
            <control shapeId="1084466" r:id="rId53" name="Check Box 50">
              <controlPr defaultSize="0" autoFill="0" autoLine="0" autoPict="0">
                <anchor moveWithCells="1">
                  <from>
                    <xdr:col>9</xdr:col>
                    <xdr:colOff>0</xdr:colOff>
                    <xdr:row>42</xdr:row>
                    <xdr:rowOff>182880</xdr:rowOff>
                  </from>
                  <to>
                    <xdr:col>10</xdr:col>
                    <xdr:colOff>30480</xdr:colOff>
                    <xdr:row>44</xdr:row>
                    <xdr:rowOff>30480</xdr:rowOff>
                  </to>
                </anchor>
              </controlPr>
            </control>
          </mc:Choice>
        </mc:AlternateContent>
        <mc:AlternateContent xmlns:mc="http://schemas.openxmlformats.org/markup-compatibility/2006">
          <mc:Choice Requires="x14">
            <control shapeId="1084467" r:id="rId54" name="Check Box 51">
              <controlPr defaultSize="0" autoFill="0" autoLine="0" autoPict="0">
                <anchor moveWithCells="1">
                  <from>
                    <xdr:col>9</xdr:col>
                    <xdr:colOff>0</xdr:colOff>
                    <xdr:row>43</xdr:row>
                    <xdr:rowOff>182880</xdr:rowOff>
                  </from>
                  <to>
                    <xdr:col>10</xdr:col>
                    <xdr:colOff>30480</xdr:colOff>
                    <xdr:row>45</xdr:row>
                    <xdr:rowOff>30480</xdr:rowOff>
                  </to>
                </anchor>
              </controlPr>
            </control>
          </mc:Choice>
        </mc:AlternateContent>
        <mc:AlternateContent xmlns:mc="http://schemas.openxmlformats.org/markup-compatibility/2006">
          <mc:Choice Requires="x14">
            <control shapeId="1084468" r:id="rId55" name="Check Box 52">
              <controlPr defaultSize="0" autoFill="0" autoLine="0" autoPict="0">
                <anchor moveWithCells="1">
                  <from>
                    <xdr:col>9</xdr:col>
                    <xdr:colOff>0</xdr:colOff>
                    <xdr:row>44</xdr:row>
                    <xdr:rowOff>182880</xdr:rowOff>
                  </from>
                  <to>
                    <xdr:col>10</xdr:col>
                    <xdr:colOff>30480</xdr:colOff>
                    <xdr:row>46</xdr:row>
                    <xdr:rowOff>30480</xdr:rowOff>
                  </to>
                </anchor>
              </controlPr>
            </control>
          </mc:Choice>
        </mc:AlternateContent>
        <mc:AlternateContent xmlns:mc="http://schemas.openxmlformats.org/markup-compatibility/2006">
          <mc:Choice Requires="x14">
            <control shapeId="1084469" r:id="rId56" name="Check Box 53">
              <controlPr defaultSize="0" autoFill="0" autoLine="0" autoPict="0">
                <anchor moveWithCells="1">
                  <from>
                    <xdr:col>9</xdr:col>
                    <xdr:colOff>0</xdr:colOff>
                    <xdr:row>46</xdr:row>
                    <xdr:rowOff>144780</xdr:rowOff>
                  </from>
                  <to>
                    <xdr:col>10</xdr:col>
                    <xdr:colOff>106680</xdr:colOff>
                    <xdr:row>48</xdr:row>
                    <xdr:rowOff>45720</xdr:rowOff>
                  </to>
                </anchor>
              </controlPr>
            </control>
          </mc:Choice>
        </mc:AlternateContent>
        <mc:AlternateContent xmlns:mc="http://schemas.openxmlformats.org/markup-compatibility/2006">
          <mc:Choice Requires="x14">
            <control shapeId="1084470" r:id="rId57" name="Check Box 54">
              <controlPr defaultSize="0" autoFill="0" autoLine="0" autoPict="0">
                <anchor moveWithCells="1">
                  <from>
                    <xdr:col>5</xdr:col>
                    <xdr:colOff>7620</xdr:colOff>
                    <xdr:row>52</xdr:row>
                    <xdr:rowOff>144780</xdr:rowOff>
                  </from>
                  <to>
                    <xdr:col>6</xdr:col>
                    <xdr:colOff>106680</xdr:colOff>
                    <xdr:row>54</xdr:row>
                    <xdr:rowOff>45720</xdr:rowOff>
                  </to>
                </anchor>
              </controlPr>
            </control>
          </mc:Choice>
        </mc:AlternateContent>
        <mc:AlternateContent xmlns:mc="http://schemas.openxmlformats.org/markup-compatibility/2006">
          <mc:Choice Requires="x14">
            <control shapeId="1084471" r:id="rId58" name="Check Box 55">
              <controlPr defaultSize="0" autoFill="0" autoLine="0" autoPict="0">
                <anchor moveWithCells="1">
                  <from>
                    <xdr:col>9</xdr:col>
                    <xdr:colOff>0</xdr:colOff>
                    <xdr:row>39</xdr:row>
                    <xdr:rowOff>160020</xdr:rowOff>
                  </from>
                  <to>
                    <xdr:col>10</xdr:col>
                    <xdr:colOff>30480</xdr:colOff>
                    <xdr:row>41</xdr:row>
                    <xdr:rowOff>7620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4"/>
  <sheetViews>
    <sheetView view="pageBreakPreview" zoomScaleNormal="100" zoomScaleSheetLayoutView="100" workbookViewId="0"/>
  </sheetViews>
  <sheetFormatPr defaultColWidth="9" defaultRowHeight="13.2"/>
  <cols>
    <col min="1" max="1" width="3" style="1691" customWidth="1"/>
    <col min="2" max="2" width="1.6640625" style="1691" customWidth="1"/>
    <col min="3" max="3" width="12.6640625" style="1691" customWidth="1"/>
    <col min="4" max="5" width="1.6640625" style="1691" customWidth="1"/>
    <col min="6" max="7" width="10.109375" style="1691" customWidth="1"/>
    <col min="8" max="8" width="1.6640625" style="1691" customWidth="1"/>
    <col min="9" max="9" width="12.6640625" style="1691" customWidth="1"/>
    <col min="10" max="10" width="1.6640625" style="1691" customWidth="1"/>
    <col min="11" max="11" width="1.6640625" style="1693" customWidth="1"/>
    <col min="12" max="13" width="10.109375" style="1691" customWidth="1"/>
    <col min="14" max="14" width="8.6640625" style="1691" customWidth="1"/>
    <col min="15" max="256" width="9" style="1691"/>
    <col min="257" max="257" width="3" style="1691" customWidth="1"/>
    <col min="258" max="258" width="1.6640625" style="1691" customWidth="1"/>
    <col min="259" max="259" width="12.6640625" style="1691" customWidth="1"/>
    <col min="260" max="261" width="1.6640625" style="1691" customWidth="1"/>
    <col min="262" max="263" width="10.109375" style="1691" customWidth="1"/>
    <col min="264" max="264" width="1.6640625" style="1691" customWidth="1"/>
    <col min="265" max="265" width="12.6640625" style="1691" customWidth="1"/>
    <col min="266" max="267" width="1.6640625" style="1691" customWidth="1"/>
    <col min="268" max="269" width="10.109375" style="1691" customWidth="1"/>
    <col min="270" max="270" width="8.6640625" style="1691" customWidth="1"/>
    <col min="271" max="512" width="9" style="1691"/>
    <col min="513" max="513" width="3" style="1691" customWidth="1"/>
    <col min="514" max="514" width="1.6640625" style="1691" customWidth="1"/>
    <col min="515" max="515" width="12.6640625" style="1691" customWidth="1"/>
    <col min="516" max="517" width="1.6640625" style="1691" customWidth="1"/>
    <col min="518" max="519" width="10.109375" style="1691" customWidth="1"/>
    <col min="520" max="520" width="1.6640625" style="1691" customWidth="1"/>
    <col min="521" max="521" width="12.6640625" style="1691" customWidth="1"/>
    <col min="522" max="523" width="1.6640625" style="1691" customWidth="1"/>
    <col min="524" max="525" width="10.109375" style="1691" customWidth="1"/>
    <col min="526" max="526" width="8.6640625" style="1691" customWidth="1"/>
    <col min="527" max="768" width="9" style="1691"/>
    <col min="769" max="769" width="3" style="1691" customWidth="1"/>
    <col min="770" max="770" width="1.6640625" style="1691" customWidth="1"/>
    <col min="771" max="771" width="12.6640625" style="1691" customWidth="1"/>
    <col min="772" max="773" width="1.6640625" style="1691" customWidth="1"/>
    <col min="774" max="775" width="10.109375" style="1691" customWidth="1"/>
    <col min="776" max="776" width="1.6640625" style="1691" customWidth="1"/>
    <col min="777" max="777" width="12.6640625" style="1691" customWidth="1"/>
    <col min="778" max="779" width="1.6640625" style="1691" customWidth="1"/>
    <col min="780" max="781" width="10.109375" style="1691" customWidth="1"/>
    <col min="782" max="782" width="8.6640625" style="1691" customWidth="1"/>
    <col min="783" max="1024" width="9" style="1691"/>
    <col min="1025" max="1025" width="3" style="1691" customWidth="1"/>
    <col min="1026" max="1026" width="1.6640625" style="1691" customWidth="1"/>
    <col min="1027" max="1027" width="12.6640625" style="1691" customWidth="1"/>
    <col min="1028" max="1029" width="1.6640625" style="1691" customWidth="1"/>
    <col min="1030" max="1031" width="10.109375" style="1691" customWidth="1"/>
    <col min="1032" max="1032" width="1.6640625" style="1691" customWidth="1"/>
    <col min="1033" max="1033" width="12.6640625" style="1691" customWidth="1"/>
    <col min="1034" max="1035" width="1.6640625" style="1691" customWidth="1"/>
    <col min="1036" max="1037" width="10.109375" style="1691" customWidth="1"/>
    <col min="1038" max="1038" width="8.6640625" style="1691" customWidth="1"/>
    <col min="1039" max="1280" width="9" style="1691"/>
    <col min="1281" max="1281" width="3" style="1691" customWidth="1"/>
    <col min="1282" max="1282" width="1.6640625" style="1691" customWidth="1"/>
    <col min="1283" max="1283" width="12.6640625" style="1691" customWidth="1"/>
    <col min="1284" max="1285" width="1.6640625" style="1691" customWidth="1"/>
    <col min="1286" max="1287" width="10.109375" style="1691" customWidth="1"/>
    <col min="1288" max="1288" width="1.6640625" style="1691" customWidth="1"/>
    <col min="1289" max="1289" width="12.6640625" style="1691" customWidth="1"/>
    <col min="1290" max="1291" width="1.6640625" style="1691" customWidth="1"/>
    <col min="1292" max="1293" width="10.109375" style="1691" customWidth="1"/>
    <col min="1294" max="1294" width="8.6640625" style="1691" customWidth="1"/>
    <col min="1295" max="1536" width="9" style="1691"/>
    <col min="1537" max="1537" width="3" style="1691" customWidth="1"/>
    <col min="1538" max="1538" width="1.6640625" style="1691" customWidth="1"/>
    <col min="1539" max="1539" width="12.6640625" style="1691" customWidth="1"/>
    <col min="1540" max="1541" width="1.6640625" style="1691" customWidth="1"/>
    <col min="1542" max="1543" width="10.109375" style="1691" customWidth="1"/>
    <col min="1544" max="1544" width="1.6640625" style="1691" customWidth="1"/>
    <col min="1545" max="1545" width="12.6640625" style="1691" customWidth="1"/>
    <col min="1546" max="1547" width="1.6640625" style="1691" customWidth="1"/>
    <col min="1548" max="1549" width="10.109375" style="1691" customWidth="1"/>
    <col min="1550" max="1550" width="8.6640625" style="1691" customWidth="1"/>
    <col min="1551" max="1792" width="9" style="1691"/>
    <col min="1793" max="1793" width="3" style="1691" customWidth="1"/>
    <col min="1794" max="1794" width="1.6640625" style="1691" customWidth="1"/>
    <col min="1795" max="1795" width="12.6640625" style="1691" customWidth="1"/>
    <col min="1796" max="1797" width="1.6640625" style="1691" customWidth="1"/>
    <col min="1798" max="1799" width="10.109375" style="1691" customWidth="1"/>
    <col min="1800" max="1800" width="1.6640625" style="1691" customWidth="1"/>
    <col min="1801" max="1801" width="12.6640625" style="1691" customWidth="1"/>
    <col min="1802" max="1803" width="1.6640625" style="1691" customWidth="1"/>
    <col min="1804" max="1805" width="10.109375" style="1691" customWidth="1"/>
    <col min="1806" max="1806" width="8.6640625" style="1691" customWidth="1"/>
    <col min="1807" max="2048" width="9" style="1691"/>
    <col min="2049" max="2049" width="3" style="1691" customWidth="1"/>
    <col min="2050" max="2050" width="1.6640625" style="1691" customWidth="1"/>
    <col min="2051" max="2051" width="12.6640625" style="1691" customWidth="1"/>
    <col min="2052" max="2053" width="1.6640625" style="1691" customWidth="1"/>
    <col min="2054" max="2055" width="10.109375" style="1691" customWidth="1"/>
    <col min="2056" max="2056" width="1.6640625" style="1691" customWidth="1"/>
    <col min="2057" max="2057" width="12.6640625" style="1691" customWidth="1"/>
    <col min="2058" max="2059" width="1.6640625" style="1691" customWidth="1"/>
    <col min="2060" max="2061" width="10.109375" style="1691" customWidth="1"/>
    <col min="2062" max="2062" width="8.6640625" style="1691" customWidth="1"/>
    <col min="2063" max="2304" width="9" style="1691"/>
    <col min="2305" max="2305" width="3" style="1691" customWidth="1"/>
    <col min="2306" max="2306" width="1.6640625" style="1691" customWidth="1"/>
    <col min="2307" max="2307" width="12.6640625" style="1691" customWidth="1"/>
    <col min="2308" max="2309" width="1.6640625" style="1691" customWidth="1"/>
    <col min="2310" max="2311" width="10.109375" style="1691" customWidth="1"/>
    <col min="2312" max="2312" width="1.6640625" style="1691" customWidth="1"/>
    <col min="2313" max="2313" width="12.6640625" style="1691" customWidth="1"/>
    <col min="2314" max="2315" width="1.6640625" style="1691" customWidth="1"/>
    <col min="2316" max="2317" width="10.109375" style="1691" customWidth="1"/>
    <col min="2318" max="2318" width="8.6640625" style="1691" customWidth="1"/>
    <col min="2319" max="2560" width="9" style="1691"/>
    <col min="2561" max="2561" width="3" style="1691" customWidth="1"/>
    <col min="2562" max="2562" width="1.6640625" style="1691" customWidth="1"/>
    <col min="2563" max="2563" width="12.6640625" style="1691" customWidth="1"/>
    <col min="2564" max="2565" width="1.6640625" style="1691" customWidth="1"/>
    <col min="2566" max="2567" width="10.109375" style="1691" customWidth="1"/>
    <col min="2568" max="2568" width="1.6640625" style="1691" customWidth="1"/>
    <col min="2569" max="2569" width="12.6640625" style="1691" customWidth="1"/>
    <col min="2570" max="2571" width="1.6640625" style="1691" customWidth="1"/>
    <col min="2572" max="2573" width="10.109375" style="1691" customWidth="1"/>
    <col min="2574" max="2574" width="8.6640625" style="1691" customWidth="1"/>
    <col min="2575" max="2816" width="9" style="1691"/>
    <col min="2817" max="2817" width="3" style="1691" customWidth="1"/>
    <col min="2818" max="2818" width="1.6640625" style="1691" customWidth="1"/>
    <col min="2819" max="2819" width="12.6640625" style="1691" customWidth="1"/>
    <col min="2820" max="2821" width="1.6640625" style="1691" customWidth="1"/>
    <col min="2822" max="2823" width="10.109375" style="1691" customWidth="1"/>
    <col min="2824" max="2824" width="1.6640625" style="1691" customWidth="1"/>
    <col min="2825" max="2825" width="12.6640625" style="1691" customWidth="1"/>
    <col min="2826" max="2827" width="1.6640625" style="1691" customWidth="1"/>
    <col min="2828" max="2829" width="10.109375" style="1691" customWidth="1"/>
    <col min="2830" max="2830" width="8.6640625" style="1691" customWidth="1"/>
    <col min="2831" max="3072" width="9" style="1691"/>
    <col min="3073" max="3073" width="3" style="1691" customWidth="1"/>
    <col min="3074" max="3074" width="1.6640625" style="1691" customWidth="1"/>
    <col min="3075" max="3075" width="12.6640625" style="1691" customWidth="1"/>
    <col min="3076" max="3077" width="1.6640625" style="1691" customWidth="1"/>
    <col min="3078" max="3079" width="10.109375" style="1691" customWidth="1"/>
    <col min="3080" max="3080" width="1.6640625" style="1691" customWidth="1"/>
    <col min="3081" max="3081" width="12.6640625" style="1691" customWidth="1"/>
    <col min="3082" max="3083" width="1.6640625" style="1691" customWidth="1"/>
    <col min="3084" max="3085" width="10.109375" style="1691" customWidth="1"/>
    <col min="3086" max="3086" width="8.6640625" style="1691" customWidth="1"/>
    <col min="3087" max="3328" width="9" style="1691"/>
    <col min="3329" max="3329" width="3" style="1691" customWidth="1"/>
    <col min="3330" max="3330" width="1.6640625" style="1691" customWidth="1"/>
    <col min="3331" max="3331" width="12.6640625" style="1691" customWidth="1"/>
    <col min="3332" max="3333" width="1.6640625" style="1691" customWidth="1"/>
    <col min="3334" max="3335" width="10.109375" style="1691" customWidth="1"/>
    <col min="3336" max="3336" width="1.6640625" style="1691" customWidth="1"/>
    <col min="3337" max="3337" width="12.6640625" style="1691" customWidth="1"/>
    <col min="3338" max="3339" width="1.6640625" style="1691" customWidth="1"/>
    <col min="3340" max="3341" width="10.109375" style="1691" customWidth="1"/>
    <col min="3342" max="3342" width="8.6640625" style="1691" customWidth="1"/>
    <col min="3343" max="3584" width="9" style="1691"/>
    <col min="3585" max="3585" width="3" style="1691" customWidth="1"/>
    <col min="3586" max="3586" width="1.6640625" style="1691" customWidth="1"/>
    <col min="3587" max="3587" width="12.6640625" style="1691" customWidth="1"/>
    <col min="3588" max="3589" width="1.6640625" style="1691" customWidth="1"/>
    <col min="3590" max="3591" width="10.109375" style="1691" customWidth="1"/>
    <col min="3592" max="3592" width="1.6640625" style="1691" customWidth="1"/>
    <col min="3593" max="3593" width="12.6640625" style="1691" customWidth="1"/>
    <col min="3594" max="3595" width="1.6640625" style="1691" customWidth="1"/>
    <col min="3596" max="3597" width="10.109375" style="1691" customWidth="1"/>
    <col min="3598" max="3598" width="8.6640625" style="1691" customWidth="1"/>
    <col min="3599" max="3840" width="9" style="1691"/>
    <col min="3841" max="3841" width="3" style="1691" customWidth="1"/>
    <col min="3842" max="3842" width="1.6640625" style="1691" customWidth="1"/>
    <col min="3843" max="3843" width="12.6640625" style="1691" customWidth="1"/>
    <col min="3844" max="3845" width="1.6640625" style="1691" customWidth="1"/>
    <col min="3846" max="3847" width="10.109375" style="1691" customWidth="1"/>
    <col min="3848" max="3848" width="1.6640625" style="1691" customWidth="1"/>
    <col min="3849" max="3849" width="12.6640625" style="1691" customWidth="1"/>
    <col min="3850" max="3851" width="1.6640625" style="1691" customWidth="1"/>
    <col min="3852" max="3853" width="10.109375" style="1691" customWidth="1"/>
    <col min="3854" max="3854" width="8.6640625" style="1691" customWidth="1"/>
    <col min="3855" max="4096" width="9" style="1691"/>
    <col min="4097" max="4097" width="3" style="1691" customWidth="1"/>
    <col min="4098" max="4098" width="1.6640625" style="1691" customWidth="1"/>
    <col min="4099" max="4099" width="12.6640625" style="1691" customWidth="1"/>
    <col min="4100" max="4101" width="1.6640625" style="1691" customWidth="1"/>
    <col min="4102" max="4103" width="10.109375" style="1691" customWidth="1"/>
    <col min="4104" max="4104" width="1.6640625" style="1691" customWidth="1"/>
    <col min="4105" max="4105" width="12.6640625" style="1691" customWidth="1"/>
    <col min="4106" max="4107" width="1.6640625" style="1691" customWidth="1"/>
    <col min="4108" max="4109" width="10.109375" style="1691" customWidth="1"/>
    <col min="4110" max="4110" width="8.6640625" style="1691" customWidth="1"/>
    <col min="4111" max="4352" width="9" style="1691"/>
    <col min="4353" max="4353" width="3" style="1691" customWidth="1"/>
    <col min="4354" max="4354" width="1.6640625" style="1691" customWidth="1"/>
    <col min="4355" max="4355" width="12.6640625" style="1691" customWidth="1"/>
    <col min="4356" max="4357" width="1.6640625" style="1691" customWidth="1"/>
    <col min="4358" max="4359" width="10.109375" style="1691" customWidth="1"/>
    <col min="4360" max="4360" width="1.6640625" style="1691" customWidth="1"/>
    <col min="4361" max="4361" width="12.6640625" style="1691" customWidth="1"/>
    <col min="4362" max="4363" width="1.6640625" style="1691" customWidth="1"/>
    <col min="4364" max="4365" width="10.109375" style="1691" customWidth="1"/>
    <col min="4366" max="4366" width="8.6640625" style="1691" customWidth="1"/>
    <col min="4367" max="4608" width="9" style="1691"/>
    <col min="4609" max="4609" width="3" style="1691" customWidth="1"/>
    <col min="4610" max="4610" width="1.6640625" style="1691" customWidth="1"/>
    <col min="4611" max="4611" width="12.6640625" style="1691" customWidth="1"/>
    <col min="4612" max="4613" width="1.6640625" style="1691" customWidth="1"/>
    <col min="4614" max="4615" width="10.109375" style="1691" customWidth="1"/>
    <col min="4616" max="4616" width="1.6640625" style="1691" customWidth="1"/>
    <col min="4617" max="4617" width="12.6640625" style="1691" customWidth="1"/>
    <col min="4618" max="4619" width="1.6640625" style="1691" customWidth="1"/>
    <col min="4620" max="4621" width="10.109375" style="1691" customWidth="1"/>
    <col min="4622" max="4622" width="8.6640625" style="1691" customWidth="1"/>
    <col min="4623" max="4864" width="9" style="1691"/>
    <col min="4865" max="4865" width="3" style="1691" customWidth="1"/>
    <col min="4866" max="4866" width="1.6640625" style="1691" customWidth="1"/>
    <col min="4867" max="4867" width="12.6640625" style="1691" customWidth="1"/>
    <col min="4868" max="4869" width="1.6640625" style="1691" customWidth="1"/>
    <col min="4870" max="4871" width="10.109375" style="1691" customWidth="1"/>
    <col min="4872" max="4872" width="1.6640625" style="1691" customWidth="1"/>
    <col min="4873" max="4873" width="12.6640625" style="1691" customWidth="1"/>
    <col min="4874" max="4875" width="1.6640625" style="1691" customWidth="1"/>
    <col min="4876" max="4877" width="10.109375" style="1691" customWidth="1"/>
    <col min="4878" max="4878" width="8.6640625" style="1691" customWidth="1"/>
    <col min="4879" max="5120" width="9" style="1691"/>
    <col min="5121" max="5121" width="3" style="1691" customWidth="1"/>
    <col min="5122" max="5122" width="1.6640625" style="1691" customWidth="1"/>
    <col min="5123" max="5123" width="12.6640625" style="1691" customWidth="1"/>
    <col min="5124" max="5125" width="1.6640625" style="1691" customWidth="1"/>
    <col min="5126" max="5127" width="10.109375" style="1691" customWidth="1"/>
    <col min="5128" max="5128" width="1.6640625" style="1691" customWidth="1"/>
    <col min="5129" max="5129" width="12.6640625" style="1691" customWidth="1"/>
    <col min="5130" max="5131" width="1.6640625" style="1691" customWidth="1"/>
    <col min="5132" max="5133" width="10.109375" style="1691" customWidth="1"/>
    <col min="5134" max="5134" width="8.6640625" style="1691" customWidth="1"/>
    <col min="5135" max="5376" width="9" style="1691"/>
    <col min="5377" max="5377" width="3" style="1691" customWidth="1"/>
    <col min="5378" max="5378" width="1.6640625" style="1691" customWidth="1"/>
    <col min="5379" max="5379" width="12.6640625" style="1691" customWidth="1"/>
    <col min="5380" max="5381" width="1.6640625" style="1691" customWidth="1"/>
    <col min="5382" max="5383" width="10.109375" style="1691" customWidth="1"/>
    <col min="5384" max="5384" width="1.6640625" style="1691" customWidth="1"/>
    <col min="5385" max="5385" width="12.6640625" style="1691" customWidth="1"/>
    <col min="5386" max="5387" width="1.6640625" style="1691" customWidth="1"/>
    <col min="5388" max="5389" width="10.109375" style="1691" customWidth="1"/>
    <col min="5390" max="5390" width="8.6640625" style="1691" customWidth="1"/>
    <col min="5391" max="5632" width="9" style="1691"/>
    <col min="5633" max="5633" width="3" style="1691" customWidth="1"/>
    <col min="5634" max="5634" width="1.6640625" style="1691" customWidth="1"/>
    <col min="5635" max="5635" width="12.6640625" style="1691" customWidth="1"/>
    <col min="5636" max="5637" width="1.6640625" style="1691" customWidth="1"/>
    <col min="5638" max="5639" width="10.109375" style="1691" customWidth="1"/>
    <col min="5640" max="5640" width="1.6640625" style="1691" customWidth="1"/>
    <col min="5641" max="5641" width="12.6640625" style="1691" customWidth="1"/>
    <col min="5642" max="5643" width="1.6640625" style="1691" customWidth="1"/>
    <col min="5644" max="5645" width="10.109375" style="1691" customWidth="1"/>
    <col min="5646" max="5646" width="8.6640625" style="1691" customWidth="1"/>
    <col min="5647" max="5888" width="9" style="1691"/>
    <col min="5889" max="5889" width="3" style="1691" customWidth="1"/>
    <col min="5890" max="5890" width="1.6640625" style="1691" customWidth="1"/>
    <col min="5891" max="5891" width="12.6640625" style="1691" customWidth="1"/>
    <col min="5892" max="5893" width="1.6640625" style="1691" customWidth="1"/>
    <col min="5894" max="5895" width="10.109375" style="1691" customWidth="1"/>
    <col min="5896" max="5896" width="1.6640625" style="1691" customWidth="1"/>
    <col min="5897" max="5897" width="12.6640625" style="1691" customWidth="1"/>
    <col min="5898" max="5899" width="1.6640625" style="1691" customWidth="1"/>
    <col min="5900" max="5901" width="10.109375" style="1691" customWidth="1"/>
    <col min="5902" max="5902" width="8.6640625" style="1691" customWidth="1"/>
    <col min="5903" max="6144" width="9" style="1691"/>
    <col min="6145" max="6145" width="3" style="1691" customWidth="1"/>
    <col min="6146" max="6146" width="1.6640625" style="1691" customWidth="1"/>
    <col min="6147" max="6147" width="12.6640625" style="1691" customWidth="1"/>
    <col min="6148" max="6149" width="1.6640625" style="1691" customWidth="1"/>
    <col min="6150" max="6151" width="10.109375" style="1691" customWidth="1"/>
    <col min="6152" max="6152" width="1.6640625" style="1691" customWidth="1"/>
    <col min="6153" max="6153" width="12.6640625" style="1691" customWidth="1"/>
    <col min="6154" max="6155" width="1.6640625" style="1691" customWidth="1"/>
    <col min="6156" max="6157" width="10.109375" style="1691" customWidth="1"/>
    <col min="6158" max="6158" width="8.6640625" style="1691" customWidth="1"/>
    <col min="6159" max="6400" width="9" style="1691"/>
    <col min="6401" max="6401" width="3" style="1691" customWidth="1"/>
    <col min="6402" max="6402" width="1.6640625" style="1691" customWidth="1"/>
    <col min="6403" max="6403" width="12.6640625" style="1691" customWidth="1"/>
    <col min="6404" max="6405" width="1.6640625" style="1691" customWidth="1"/>
    <col min="6406" max="6407" width="10.109375" style="1691" customWidth="1"/>
    <col min="6408" max="6408" width="1.6640625" style="1691" customWidth="1"/>
    <col min="6409" max="6409" width="12.6640625" style="1691" customWidth="1"/>
    <col min="6410" max="6411" width="1.6640625" style="1691" customWidth="1"/>
    <col min="6412" max="6413" width="10.109375" style="1691" customWidth="1"/>
    <col min="6414" max="6414" width="8.6640625" style="1691" customWidth="1"/>
    <col min="6415" max="6656" width="9" style="1691"/>
    <col min="6657" max="6657" width="3" style="1691" customWidth="1"/>
    <col min="6658" max="6658" width="1.6640625" style="1691" customWidth="1"/>
    <col min="6659" max="6659" width="12.6640625" style="1691" customWidth="1"/>
    <col min="6660" max="6661" width="1.6640625" style="1691" customWidth="1"/>
    <col min="6662" max="6663" width="10.109375" style="1691" customWidth="1"/>
    <col min="6664" max="6664" width="1.6640625" style="1691" customWidth="1"/>
    <col min="6665" max="6665" width="12.6640625" style="1691" customWidth="1"/>
    <col min="6666" max="6667" width="1.6640625" style="1691" customWidth="1"/>
    <col min="6668" max="6669" width="10.109375" style="1691" customWidth="1"/>
    <col min="6670" max="6670" width="8.6640625" style="1691" customWidth="1"/>
    <col min="6671" max="6912" width="9" style="1691"/>
    <col min="6913" max="6913" width="3" style="1691" customWidth="1"/>
    <col min="6914" max="6914" width="1.6640625" style="1691" customWidth="1"/>
    <col min="6915" max="6915" width="12.6640625" style="1691" customWidth="1"/>
    <col min="6916" max="6917" width="1.6640625" style="1691" customWidth="1"/>
    <col min="6918" max="6919" width="10.109375" style="1691" customWidth="1"/>
    <col min="6920" max="6920" width="1.6640625" style="1691" customWidth="1"/>
    <col min="6921" max="6921" width="12.6640625" style="1691" customWidth="1"/>
    <col min="6922" max="6923" width="1.6640625" style="1691" customWidth="1"/>
    <col min="6924" max="6925" width="10.109375" style="1691" customWidth="1"/>
    <col min="6926" max="6926" width="8.6640625" style="1691" customWidth="1"/>
    <col min="6927" max="7168" width="9" style="1691"/>
    <col min="7169" max="7169" width="3" style="1691" customWidth="1"/>
    <col min="7170" max="7170" width="1.6640625" style="1691" customWidth="1"/>
    <col min="7171" max="7171" width="12.6640625" style="1691" customWidth="1"/>
    <col min="7172" max="7173" width="1.6640625" style="1691" customWidth="1"/>
    <col min="7174" max="7175" width="10.109375" style="1691" customWidth="1"/>
    <col min="7176" max="7176" width="1.6640625" style="1691" customWidth="1"/>
    <col min="7177" max="7177" width="12.6640625" style="1691" customWidth="1"/>
    <col min="7178" max="7179" width="1.6640625" style="1691" customWidth="1"/>
    <col min="7180" max="7181" width="10.109375" style="1691" customWidth="1"/>
    <col min="7182" max="7182" width="8.6640625" style="1691" customWidth="1"/>
    <col min="7183" max="7424" width="9" style="1691"/>
    <col min="7425" max="7425" width="3" style="1691" customWidth="1"/>
    <col min="7426" max="7426" width="1.6640625" style="1691" customWidth="1"/>
    <col min="7427" max="7427" width="12.6640625" style="1691" customWidth="1"/>
    <col min="7428" max="7429" width="1.6640625" style="1691" customWidth="1"/>
    <col min="7430" max="7431" width="10.109375" style="1691" customWidth="1"/>
    <col min="7432" max="7432" width="1.6640625" style="1691" customWidth="1"/>
    <col min="7433" max="7433" width="12.6640625" style="1691" customWidth="1"/>
    <col min="7434" max="7435" width="1.6640625" style="1691" customWidth="1"/>
    <col min="7436" max="7437" width="10.109375" style="1691" customWidth="1"/>
    <col min="7438" max="7438" width="8.6640625" style="1691" customWidth="1"/>
    <col min="7439" max="7680" width="9" style="1691"/>
    <col min="7681" max="7681" width="3" style="1691" customWidth="1"/>
    <col min="7682" max="7682" width="1.6640625" style="1691" customWidth="1"/>
    <col min="7683" max="7683" width="12.6640625" style="1691" customWidth="1"/>
    <col min="7684" max="7685" width="1.6640625" style="1691" customWidth="1"/>
    <col min="7686" max="7687" width="10.109375" style="1691" customWidth="1"/>
    <col min="7688" max="7688" width="1.6640625" style="1691" customWidth="1"/>
    <col min="7689" max="7689" width="12.6640625" style="1691" customWidth="1"/>
    <col min="7690" max="7691" width="1.6640625" style="1691" customWidth="1"/>
    <col min="7692" max="7693" width="10.109375" style="1691" customWidth="1"/>
    <col min="7694" max="7694" width="8.6640625" style="1691" customWidth="1"/>
    <col min="7695" max="7936" width="9" style="1691"/>
    <col min="7937" max="7937" width="3" style="1691" customWidth="1"/>
    <col min="7938" max="7938" width="1.6640625" style="1691" customWidth="1"/>
    <col min="7939" max="7939" width="12.6640625" style="1691" customWidth="1"/>
    <col min="7940" max="7941" width="1.6640625" style="1691" customWidth="1"/>
    <col min="7942" max="7943" width="10.109375" style="1691" customWidth="1"/>
    <col min="7944" max="7944" width="1.6640625" style="1691" customWidth="1"/>
    <col min="7945" max="7945" width="12.6640625" style="1691" customWidth="1"/>
    <col min="7946" max="7947" width="1.6640625" style="1691" customWidth="1"/>
    <col min="7948" max="7949" width="10.109375" style="1691" customWidth="1"/>
    <col min="7950" max="7950" width="8.6640625" style="1691" customWidth="1"/>
    <col min="7951" max="8192" width="9" style="1691"/>
    <col min="8193" max="8193" width="3" style="1691" customWidth="1"/>
    <col min="8194" max="8194" width="1.6640625" style="1691" customWidth="1"/>
    <col min="8195" max="8195" width="12.6640625" style="1691" customWidth="1"/>
    <col min="8196" max="8197" width="1.6640625" style="1691" customWidth="1"/>
    <col min="8198" max="8199" width="10.109375" style="1691" customWidth="1"/>
    <col min="8200" max="8200" width="1.6640625" style="1691" customWidth="1"/>
    <col min="8201" max="8201" width="12.6640625" style="1691" customWidth="1"/>
    <col min="8202" max="8203" width="1.6640625" style="1691" customWidth="1"/>
    <col min="8204" max="8205" width="10.109375" style="1691" customWidth="1"/>
    <col min="8206" max="8206" width="8.6640625" style="1691" customWidth="1"/>
    <col min="8207" max="8448" width="9" style="1691"/>
    <col min="8449" max="8449" width="3" style="1691" customWidth="1"/>
    <col min="8450" max="8450" width="1.6640625" style="1691" customWidth="1"/>
    <col min="8451" max="8451" width="12.6640625" style="1691" customWidth="1"/>
    <col min="8452" max="8453" width="1.6640625" style="1691" customWidth="1"/>
    <col min="8454" max="8455" width="10.109375" style="1691" customWidth="1"/>
    <col min="8456" max="8456" width="1.6640625" style="1691" customWidth="1"/>
    <col min="8457" max="8457" width="12.6640625" style="1691" customWidth="1"/>
    <col min="8458" max="8459" width="1.6640625" style="1691" customWidth="1"/>
    <col min="8460" max="8461" width="10.109375" style="1691" customWidth="1"/>
    <col min="8462" max="8462" width="8.6640625" style="1691" customWidth="1"/>
    <col min="8463" max="8704" width="9" style="1691"/>
    <col min="8705" max="8705" width="3" style="1691" customWidth="1"/>
    <col min="8706" max="8706" width="1.6640625" style="1691" customWidth="1"/>
    <col min="8707" max="8707" width="12.6640625" style="1691" customWidth="1"/>
    <col min="8708" max="8709" width="1.6640625" style="1691" customWidth="1"/>
    <col min="8710" max="8711" width="10.109375" style="1691" customWidth="1"/>
    <col min="8712" max="8712" width="1.6640625" style="1691" customWidth="1"/>
    <col min="8713" max="8713" width="12.6640625" style="1691" customWidth="1"/>
    <col min="8714" max="8715" width="1.6640625" style="1691" customWidth="1"/>
    <col min="8716" max="8717" width="10.109375" style="1691" customWidth="1"/>
    <col min="8718" max="8718" width="8.6640625" style="1691" customWidth="1"/>
    <col min="8719" max="8960" width="9" style="1691"/>
    <col min="8961" max="8961" width="3" style="1691" customWidth="1"/>
    <col min="8962" max="8962" width="1.6640625" style="1691" customWidth="1"/>
    <col min="8963" max="8963" width="12.6640625" style="1691" customWidth="1"/>
    <col min="8964" max="8965" width="1.6640625" style="1691" customWidth="1"/>
    <col min="8966" max="8967" width="10.109375" style="1691" customWidth="1"/>
    <col min="8968" max="8968" width="1.6640625" style="1691" customWidth="1"/>
    <col min="8969" max="8969" width="12.6640625" style="1691" customWidth="1"/>
    <col min="8970" max="8971" width="1.6640625" style="1691" customWidth="1"/>
    <col min="8972" max="8973" width="10.109375" style="1691" customWidth="1"/>
    <col min="8974" max="8974" width="8.6640625" style="1691" customWidth="1"/>
    <col min="8975" max="9216" width="9" style="1691"/>
    <col min="9217" max="9217" width="3" style="1691" customWidth="1"/>
    <col min="9218" max="9218" width="1.6640625" style="1691" customWidth="1"/>
    <col min="9219" max="9219" width="12.6640625" style="1691" customWidth="1"/>
    <col min="9220" max="9221" width="1.6640625" style="1691" customWidth="1"/>
    <col min="9222" max="9223" width="10.109375" style="1691" customWidth="1"/>
    <col min="9224" max="9224" width="1.6640625" style="1691" customWidth="1"/>
    <col min="9225" max="9225" width="12.6640625" style="1691" customWidth="1"/>
    <col min="9226" max="9227" width="1.6640625" style="1691" customWidth="1"/>
    <col min="9228" max="9229" width="10.109375" style="1691" customWidth="1"/>
    <col min="9230" max="9230" width="8.6640625" style="1691" customWidth="1"/>
    <col min="9231" max="9472" width="9" style="1691"/>
    <col min="9473" max="9473" width="3" style="1691" customWidth="1"/>
    <col min="9474" max="9474" width="1.6640625" style="1691" customWidth="1"/>
    <col min="9475" max="9475" width="12.6640625" style="1691" customWidth="1"/>
    <col min="9476" max="9477" width="1.6640625" style="1691" customWidth="1"/>
    <col min="9478" max="9479" width="10.109375" style="1691" customWidth="1"/>
    <col min="9480" max="9480" width="1.6640625" style="1691" customWidth="1"/>
    <col min="9481" max="9481" width="12.6640625" style="1691" customWidth="1"/>
    <col min="9482" max="9483" width="1.6640625" style="1691" customWidth="1"/>
    <col min="9484" max="9485" width="10.109375" style="1691" customWidth="1"/>
    <col min="9486" max="9486" width="8.6640625" style="1691" customWidth="1"/>
    <col min="9487" max="9728" width="9" style="1691"/>
    <col min="9729" max="9729" width="3" style="1691" customWidth="1"/>
    <col min="9730" max="9730" width="1.6640625" style="1691" customWidth="1"/>
    <col min="9731" max="9731" width="12.6640625" style="1691" customWidth="1"/>
    <col min="9732" max="9733" width="1.6640625" style="1691" customWidth="1"/>
    <col min="9734" max="9735" width="10.109375" style="1691" customWidth="1"/>
    <col min="9736" max="9736" width="1.6640625" style="1691" customWidth="1"/>
    <col min="9737" max="9737" width="12.6640625" style="1691" customWidth="1"/>
    <col min="9738" max="9739" width="1.6640625" style="1691" customWidth="1"/>
    <col min="9740" max="9741" width="10.109375" style="1691" customWidth="1"/>
    <col min="9742" max="9742" width="8.6640625" style="1691" customWidth="1"/>
    <col min="9743" max="9984" width="9" style="1691"/>
    <col min="9985" max="9985" width="3" style="1691" customWidth="1"/>
    <col min="9986" max="9986" width="1.6640625" style="1691" customWidth="1"/>
    <col min="9987" max="9987" width="12.6640625" style="1691" customWidth="1"/>
    <col min="9988" max="9989" width="1.6640625" style="1691" customWidth="1"/>
    <col min="9990" max="9991" width="10.109375" style="1691" customWidth="1"/>
    <col min="9992" max="9992" width="1.6640625" style="1691" customWidth="1"/>
    <col min="9993" max="9993" width="12.6640625" style="1691" customWidth="1"/>
    <col min="9994" max="9995" width="1.6640625" style="1691" customWidth="1"/>
    <col min="9996" max="9997" width="10.109375" style="1691" customWidth="1"/>
    <col min="9998" max="9998" width="8.6640625" style="1691" customWidth="1"/>
    <col min="9999" max="10240" width="9" style="1691"/>
    <col min="10241" max="10241" width="3" style="1691" customWidth="1"/>
    <col min="10242" max="10242" width="1.6640625" style="1691" customWidth="1"/>
    <col min="10243" max="10243" width="12.6640625" style="1691" customWidth="1"/>
    <col min="10244" max="10245" width="1.6640625" style="1691" customWidth="1"/>
    <col min="10246" max="10247" width="10.109375" style="1691" customWidth="1"/>
    <col min="10248" max="10248" width="1.6640625" style="1691" customWidth="1"/>
    <col min="10249" max="10249" width="12.6640625" style="1691" customWidth="1"/>
    <col min="10250" max="10251" width="1.6640625" style="1691" customWidth="1"/>
    <col min="10252" max="10253" width="10.109375" style="1691" customWidth="1"/>
    <col min="10254" max="10254" width="8.6640625" style="1691" customWidth="1"/>
    <col min="10255" max="10496" width="9" style="1691"/>
    <col min="10497" max="10497" width="3" style="1691" customWidth="1"/>
    <col min="10498" max="10498" width="1.6640625" style="1691" customWidth="1"/>
    <col min="10499" max="10499" width="12.6640625" style="1691" customWidth="1"/>
    <col min="10500" max="10501" width="1.6640625" style="1691" customWidth="1"/>
    <col min="10502" max="10503" width="10.109375" style="1691" customWidth="1"/>
    <col min="10504" max="10504" width="1.6640625" style="1691" customWidth="1"/>
    <col min="10505" max="10505" width="12.6640625" style="1691" customWidth="1"/>
    <col min="10506" max="10507" width="1.6640625" style="1691" customWidth="1"/>
    <col min="10508" max="10509" width="10.109375" style="1691" customWidth="1"/>
    <col min="10510" max="10510" width="8.6640625" style="1691" customWidth="1"/>
    <col min="10511" max="10752" width="9" style="1691"/>
    <col min="10753" max="10753" width="3" style="1691" customWidth="1"/>
    <col min="10754" max="10754" width="1.6640625" style="1691" customWidth="1"/>
    <col min="10755" max="10755" width="12.6640625" style="1691" customWidth="1"/>
    <col min="10756" max="10757" width="1.6640625" style="1691" customWidth="1"/>
    <col min="10758" max="10759" width="10.109375" style="1691" customWidth="1"/>
    <col min="10760" max="10760" width="1.6640625" style="1691" customWidth="1"/>
    <col min="10761" max="10761" width="12.6640625" style="1691" customWidth="1"/>
    <col min="10762" max="10763" width="1.6640625" style="1691" customWidth="1"/>
    <col min="10764" max="10765" width="10.109375" style="1691" customWidth="1"/>
    <col min="10766" max="10766" width="8.6640625" style="1691" customWidth="1"/>
    <col min="10767" max="11008" width="9" style="1691"/>
    <col min="11009" max="11009" width="3" style="1691" customWidth="1"/>
    <col min="11010" max="11010" width="1.6640625" style="1691" customWidth="1"/>
    <col min="11011" max="11011" width="12.6640625" style="1691" customWidth="1"/>
    <col min="11012" max="11013" width="1.6640625" style="1691" customWidth="1"/>
    <col min="11014" max="11015" width="10.109375" style="1691" customWidth="1"/>
    <col min="11016" max="11016" width="1.6640625" style="1691" customWidth="1"/>
    <col min="11017" max="11017" width="12.6640625" style="1691" customWidth="1"/>
    <col min="11018" max="11019" width="1.6640625" style="1691" customWidth="1"/>
    <col min="11020" max="11021" width="10.109375" style="1691" customWidth="1"/>
    <col min="11022" max="11022" width="8.6640625" style="1691" customWidth="1"/>
    <col min="11023" max="11264" width="9" style="1691"/>
    <col min="11265" max="11265" width="3" style="1691" customWidth="1"/>
    <col min="11266" max="11266" width="1.6640625" style="1691" customWidth="1"/>
    <col min="11267" max="11267" width="12.6640625" style="1691" customWidth="1"/>
    <col min="11268" max="11269" width="1.6640625" style="1691" customWidth="1"/>
    <col min="11270" max="11271" width="10.109375" style="1691" customWidth="1"/>
    <col min="11272" max="11272" width="1.6640625" style="1691" customWidth="1"/>
    <col min="11273" max="11273" width="12.6640625" style="1691" customWidth="1"/>
    <col min="11274" max="11275" width="1.6640625" style="1691" customWidth="1"/>
    <col min="11276" max="11277" width="10.109375" style="1691" customWidth="1"/>
    <col min="11278" max="11278" width="8.6640625" style="1691" customWidth="1"/>
    <col min="11279" max="11520" width="9" style="1691"/>
    <col min="11521" max="11521" width="3" style="1691" customWidth="1"/>
    <col min="11522" max="11522" width="1.6640625" style="1691" customWidth="1"/>
    <col min="11523" max="11523" width="12.6640625" style="1691" customWidth="1"/>
    <col min="11524" max="11525" width="1.6640625" style="1691" customWidth="1"/>
    <col min="11526" max="11527" width="10.109375" style="1691" customWidth="1"/>
    <col min="11528" max="11528" width="1.6640625" style="1691" customWidth="1"/>
    <col min="11529" max="11529" width="12.6640625" style="1691" customWidth="1"/>
    <col min="11530" max="11531" width="1.6640625" style="1691" customWidth="1"/>
    <col min="11532" max="11533" width="10.109375" style="1691" customWidth="1"/>
    <col min="11534" max="11534" width="8.6640625" style="1691" customWidth="1"/>
    <col min="11535" max="11776" width="9" style="1691"/>
    <col min="11777" max="11777" width="3" style="1691" customWidth="1"/>
    <col min="11778" max="11778" width="1.6640625" style="1691" customWidth="1"/>
    <col min="11779" max="11779" width="12.6640625" style="1691" customWidth="1"/>
    <col min="11780" max="11781" width="1.6640625" style="1691" customWidth="1"/>
    <col min="11782" max="11783" width="10.109375" style="1691" customWidth="1"/>
    <col min="11784" max="11784" width="1.6640625" style="1691" customWidth="1"/>
    <col min="11785" max="11785" width="12.6640625" style="1691" customWidth="1"/>
    <col min="11786" max="11787" width="1.6640625" style="1691" customWidth="1"/>
    <col min="11788" max="11789" width="10.109375" style="1691" customWidth="1"/>
    <col min="11790" max="11790" width="8.6640625" style="1691" customWidth="1"/>
    <col min="11791" max="12032" width="9" style="1691"/>
    <col min="12033" max="12033" width="3" style="1691" customWidth="1"/>
    <col min="12034" max="12034" width="1.6640625" style="1691" customWidth="1"/>
    <col min="12035" max="12035" width="12.6640625" style="1691" customWidth="1"/>
    <col min="12036" max="12037" width="1.6640625" style="1691" customWidth="1"/>
    <col min="12038" max="12039" width="10.109375" style="1691" customWidth="1"/>
    <col min="12040" max="12040" width="1.6640625" style="1691" customWidth="1"/>
    <col min="12041" max="12041" width="12.6640625" style="1691" customWidth="1"/>
    <col min="12042" max="12043" width="1.6640625" style="1691" customWidth="1"/>
    <col min="12044" max="12045" width="10.109375" style="1691" customWidth="1"/>
    <col min="12046" max="12046" width="8.6640625" style="1691" customWidth="1"/>
    <col min="12047" max="12288" width="9" style="1691"/>
    <col min="12289" max="12289" width="3" style="1691" customWidth="1"/>
    <col min="12290" max="12290" width="1.6640625" style="1691" customWidth="1"/>
    <col min="12291" max="12291" width="12.6640625" style="1691" customWidth="1"/>
    <col min="12292" max="12293" width="1.6640625" style="1691" customWidth="1"/>
    <col min="12294" max="12295" width="10.109375" style="1691" customWidth="1"/>
    <col min="12296" max="12296" width="1.6640625" style="1691" customWidth="1"/>
    <col min="12297" max="12297" width="12.6640625" style="1691" customWidth="1"/>
    <col min="12298" max="12299" width="1.6640625" style="1691" customWidth="1"/>
    <col min="12300" max="12301" width="10.109375" style="1691" customWidth="1"/>
    <col min="12302" max="12302" width="8.6640625" style="1691" customWidth="1"/>
    <col min="12303" max="12544" width="9" style="1691"/>
    <col min="12545" max="12545" width="3" style="1691" customWidth="1"/>
    <col min="12546" max="12546" width="1.6640625" style="1691" customWidth="1"/>
    <col min="12547" max="12547" width="12.6640625" style="1691" customWidth="1"/>
    <col min="12548" max="12549" width="1.6640625" style="1691" customWidth="1"/>
    <col min="12550" max="12551" width="10.109375" style="1691" customWidth="1"/>
    <col min="12552" max="12552" width="1.6640625" style="1691" customWidth="1"/>
    <col min="12553" max="12553" width="12.6640625" style="1691" customWidth="1"/>
    <col min="12554" max="12555" width="1.6640625" style="1691" customWidth="1"/>
    <col min="12556" max="12557" width="10.109375" style="1691" customWidth="1"/>
    <col min="12558" max="12558" width="8.6640625" style="1691" customWidth="1"/>
    <col min="12559" max="12800" width="9" style="1691"/>
    <col min="12801" max="12801" width="3" style="1691" customWidth="1"/>
    <col min="12802" max="12802" width="1.6640625" style="1691" customWidth="1"/>
    <col min="12803" max="12803" width="12.6640625" style="1691" customWidth="1"/>
    <col min="12804" max="12805" width="1.6640625" style="1691" customWidth="1"/>
    <col min="12806" max="12807" width="10.109375" style="1691" customWidth="1"/>
    <col min="12808" max="12808" width="1.6640625" style="1691" customWidth="1"/>
    <col min="12809" max="12809" width="12.6640625" style="1691" customWidth="1"/>
    <col min="12810" max="12811" width="1.6640625" style="1691" customWidth="1"/>
    <col min="12812" max="12813" width="10.109375" style="1691" customWidth="1"/>
    <col min="12814" max="12814" width="8.6640625" style="1691" customWidth="1"/>
    <col min="12815" max="13056" width="9" style="1691"/>
    <col min="13057" max="13057" width="3" style="1691" customWidth="1"/>
    <col min="13058" max="13058" width="1.6640625" style="1691" customWidth="1"/>
    <col min="13059" max="13059" width="12.6640625" style="1691" customWidth="1"/>
    <col min="13060" max="13061" width="1.6640625" style="1691" customWidth="1"/>
    <col min="13062" max="13063" width="10.109375" style="1691" customWidth="1"/>
    <col min="13064" max="13064" width="1.6640625" style="1691" customWidth="1"/>
    <col min="13065" max="13065" width="12.6640625" style="1691" customWidth="1"/>
    <col min="13066" max="13067" width="1.6640625" style="1691" customWidth="1"/>
    <col min="13068" max="13069" width="10.109375" style="1691" customWidth="1"/>
    <col min="13070" max="13070" width="8.6640625" style="1691" customWidth="1"/>
    <col min="13071" max="13312" width="9" style="1691"/>
    <col min="13313" max="13313" width="3" style="1691" customWidth="1"/>
    <col min="13314" max="13314" width="1.6640625" style="1691" customWidth="1"/>
    <col min="13315" max="13315" width="12.6640625" style="1691" customWidth="1"/>
    <col min="13316" max="13317" width="1.6640625" style="1691" customWidth="1"/>
    <col min="13318" max="13319" width="10.109375" style="1691" customWidth="1"/>
    <col min="13320" max="13320" width="1.6640625" style="1691" customWidth="1"/>
    <col min="13321" max="13321" width="12.6640625" style="1691" customWidth="1"/>
    <col min="13322" max="13323" width="1.6640625" style="1691" customWidth="1"/>
    <col min="13324" max="13325" width="10.109375" style="1691" customWidth="1"/>
    <col min="13326" max="13326" width="8.6640625" style="1691" customWidth="1"/>
    <col min="13327" max="13568" width="9" style="1691"/>
    <col min="13569" max="13569" width="3" style="1691" customWidth="1"/>
    <col min="13570" max="13570" width="1.6640625" style="1691" customWidth="1"/>
    <col min="13571" max="13571" width="12.6640625" style="1691" customWidth="1"/>
    <col min="13572" max="13573" width="1.6640625" style="1691" customWidth="1"/>
    <col min="13574" max="13575" width="10.109375" style="1691" customWidth="1"/>
    <col min="13576" max="13576" width="1.6640625" style="1691" customWidth="1"/>
    <col min="13577" max="13577" width="12.6640625" style="1691" customWidth="1"/>
    <col min="13578" max="13579" width="1.6640625" style="1691" customWidth="1"/>
    <col min="13580" max="13581" width="10.109375" style="1691" customWidth="1"/>
    <col min="13582" max="13582" width="8.6640625" style="1691" customWidth="1"/>
    <col min="13583" max="13824" width="9" style="1691"/>
    <col min="13825" max="13825" width="3" style="1691" customWidth="1"/>
    <col min="13826" max="13826" width="1.6640625" style="1691" customWidth="1"/>
    <col min="13827" max="13827" width="12.6640625" style="1691" customWidth="1"/>
    <col min="13828" max="13829" width="1.6640625" style="1691" customWidth="1"/>
    <col min="13830" max="13831" width="10.109375" style="1691" customWidth="1"/>
    <col min="13832" max="13832" width="1.6640625" style="1691" customWidth="1"/>
    <col min="13833" max="13833" width="12.6640625" style="1691" customWidth="1"/>
    <col min="13834" max="13835" width="1.6640625" style="1691" customWidth="1"/>
    <col min="13836" max="13837" width="10.109375" style="1691" customWidth="1"/>
    <col min="13838" max="13838" width="8.6640625" style="1691" customWidth="1"/>
    <col min="13839" max="14080" width="9" style="1691"/>
    <col min="14081" max="14081" width="3" style="1691" customWidth="1"/>
    <col min="14082" max="14082" width="1.6640625" style="1691" customWidth="1"/>
    <col min="14083" max="14083" width="12.6640625" style="1691" customWidth="1"/>
    <col min="14084" max="14085" width="1.6640625" style="1691" customWidth="1"/>
    <col min="14086" max="14087" width="10.109375" style="1691" customWidth="1"/>
    <col min="14088" max="14088" width="1.6640625" style="1691" customWidth="1"/>
    <col min="14089" max="14089" width="12.6640625" style="1691" customWidth="1"/>
    <col min="14090" max="14091" width="1.6640625" style="1691" customWidth="1"/>
    <col min="14092" max="14093" width="10.109375" style="1691" customWidth="1"/>
    <col min="14094" max="14094" width="8.6640625" style="1691" customWidth="1"/>
    <col min="14095" max="14336" width="9" style="1691"/>
    <col min="14337" max="14337" width="3" style="1691" customWidth="1"/>
    <col min="14338" max="14338" width="1.6640625" style="1691" customWidth="1"/>
    <col min="14339" max="14339" width="12.6640625" style="1691" customWidth="1"/>
    <col min="14340" max="14341" width="1.6640625" style="1691" customWidth="1"/>
    <col min="14342" max="14343" width="10.109375" style="1691" customWidth="1"/>
    <col min="14344" max="14344" width="1.6640625" style="1691" customWidth="1"/>
    <col min="14345" max="14345" width="12.6640625" style="1691" customWidth="1"/>
    <col min="14346" max="14347" width="1.6640625" style="1691" customWidth="1"/>
    <col min="14348" max="14349" width="10.109375" style="1691" customWidth="1"/>
    <col min="14350" max="14350" width="8.6640625" style="1691" customWidth="1"/>
    <col min="14351" max="14592" width="9" style="1691"/>
    <col min="14593" max="14593" width="3" style="1691" customWidth="1"/>
    <col min="14594" max="14594" width="1.6640625" style="1691" customWidth="1"/>
    <col min="14595" max="14595" width="12.6640625" style="1691" customWidth="1"/>
    <col min="14596" max="14597" width="1.6640625" style="1691" customWidth="1"/>
    <col min="14598" max="14599" width="10.109375" style="1691" customWidth="1"/>
    <col min="14600" max="14600" width="1.6640625" style="1691" customWidth="1"/>
    <col min="14601" max="14601" width="12.6640625" style="1691" customWidth="1"/>
    <col min="14602" max="14603" width="1.6640625" style="1691" customWidth="1"/>
    <col min="14604" max="14605" width="10.109375" style="1691" customWidth="1"/>
    <col min="14606" max="14606" width="8.6640625" style="1691" customWidth="1"/>
    <col min="14607" max="14848" width="9" style="1691"/>
    <col min="14849" max="14849" width="3" style="1691" customWidth="1"/>
    <col min="14850" max="14850" width="1.6640625" style="1691" customWidth="1"/>
    <col min="14851" max="14851" width="12.6640625" style="1691" customWidth="1"/>
    <col min="14852" max="14853" width="1.6640625" style="1691" customWidth="1"/>
    <col min="14854" max="14855" width="10.109375" style="1691" customWidth="1"/>
    <col min="14856" max="14856" width="1.6640625" style="1691" customWidth="1"/>
    <col min="14857" max="14857" width="12.6640625" style="1691" customWidth="1"/>
    <col min="14858" max="14859" width="1.6640625" style="1691" customWidth="1"/>
    <col min="14860" max="14861" width="10.109375" style="1691" customWidth="1"/>
    <col min="14862" max="14862" width="8.6640625" style="1691" customWidth="1"/>
    <col min="14863" max="15104" width="9" style="1691"/>
    <col min="15105" max="15105" width="3" style="1691" customWidth="1"/>
    <col min="15106" max="15106" width="1.6640625" style="1691" customWidth="1"/>
    <col min="15107" max="15107" width="12.6640625" style="1691" customWidth="1"/>
    <col min="15108" max="15109" width="1.6640625" style="1691" customWidth="1"/>
    <col min="15110" max="15111" width="10.109375" style="1691" customWidth="1"/>
    <col min="15112" max="15112" width="1.6640625" style="1691" customWidth="1"/>
    <col min="15113" max="15113" width="12.6640625" style="1691" customWidth="1"/>
    <col min="15114" max="15115" width="1.6640625" style="1691" customWidth="1"/>
    <col min="15116" max="15117" width="10.109375" style="1691" customWidth="1"/>
    <col min="15118" max="15118" width="8.6640625" style="1691" customWidth="1"/>
    <col min="15119" max="15360" width="9" style="1691"/>
    <col min="15361" max="15361" width="3" style="1691" customWidth="1"/>
    <col min="15362" max="15362" width="1.6640625" style="1691" customWidth="1"/>
    <col min="15363" max="15363" width="12.6640625" style="1691" customWidth="1"/>
    <col min="15364" max="15365" width="1.6640625" style="1691" customWidth="1"/>
    <col min="15366" max="15367" width="10.109375" style="1691" customWidth="1"/>
    <col min="15368" max="15368" width="1.6640625" style="1691" customWidth="1"/>
    <col min="15369" max="15369" width="12.6640625" style="1691" customWidth="1"/>
    <col min="15370" max="15371" width="1.6640625" style="1691" customWidth="1"/>
    <col min="15372" max="15373" width="10.109375" style="1691" customWidth="1"/>
    <col min="15374" max="15374" width="8.6640625" style="1691" customWidth="1"/>
    <col min="15375" max="15616" width="9" style="1691"/>
    <col min="15617" max="15617" width="3" style="1691" customWidth="1"/>
    <col min="15618" max="15618" width="1.6640625" style="1691" customWidth="1"/>
    <col min="15619" max="15619" width="12.6640625" style="1691" customWidth="1"/>
    <col min="15620" max="15621" width="1.6640625" style="1691" customWidth="1"/>
    <col min="15622" max="15623" width="10.109375" style="1691" customWidth="1"/>
    <col min="15624" max="15624" width="1.6640625" style="1691" customWidth="1"/>
    <col min="15625" max="15625" width="12.6640625" style="1691" customWidth="1"/>
    <col min="15626" max="15627" width="1.6640625" style="1691" customWidth="1"/>
    <col min="15628" max="15629" width="10.109375" style="1691" customWidth="1"/>
    <col min="15630" max="15630" width="8.6640625" style="1691" customWidth="1"/>
    <col min="15631" max="15872" width="9" style="1691"/>
    <col min="15873" max="15873" width="3" style="1691" customWidth="1"/>
    <col min="15874" max="15874" width="1.6640625" style="1691" customWidth="1"/>
    <col min="15875" max="15875" width="12.6640625" style="1691" customWidth="1"/>
    <col min="15876" max="15877" width="1.6640625" style="1691" customWidth="1"/>
    <col min="15878" max="15879" width="10.109375" style="1691" customWidth="1"/>
    <col min="15880" max="15880" width="1.6640625" style="1691" customWidth="1"/>
    <col min="15881" max="15881" width="12.6640625" style="1691" customWidth="1"/>
    <col min="15882" max="15883" width="1.6640625" style="1691" customWidth="1"/>
    <col min="15884" max="15885" width="10.109375" style="1691" customWidth="1"/>
    <col min="15886" max="15886" width="8.6640625" style="1691" customWidth="1"/>
    <col min="15887" max="16128" width="9" style="1691"/>
    <col min="16129" max="16129" width="3" style="1691" customWidth="1"/>
    <col min="16130" max="16130" width="1.6640625" style="1691" customWidth="1"/>
    <col min="16131" max="16131" width="12.6640625" style="1691" customWidth="1"/>
    <col min="16132" max="16133" width="1.6640625" style="1691" customWidth="1"/>
    <col min="16134" max="16135" width="10.109375" style="1691" customWidth="1"/>
    <col min="16136" max="16136" width="1.6640625" style="1691" customWidth="1"/>
    <col min="16137" max="16137" width="12.6640625" style="1691" customWidth="1"/>
    <col min="16138" max="16139" width="1.6640625" style="1691" customWidth="1"/>
    <col min="16140" max="16141" width="10.109375" style="1691" customWidth="1"/>
    <col min="16142" max="16142" width="8.6640625" style="1691" customWidth="1"/>
    <col min="16143" max="16384" width="9" style="1691"/>
  </cols>
  <sheetData>
    <row r="2" spans="2:14" ht="18.899999999999999" customHeight="1">
      <c r="B2" s="1689"/>
      <c r="C2" s="1690"/>
      <c r="H2" s="1692"/>
      <c r="I2" s="1690"/>
    </row>
    <row r="3" spans="2:14" ht="18.899999999999999" customHeight="1">
      <c r="B3" s="4727" t="s">
        <v>2192</v>
      </c>
      <c r="C3" s="4727"/>
      <c r="D3" s="4727"/>
      <c r="E3" s="4727"/>
      <c r="F3" s="4727"/>
      <c r="G3" s="4727"/>
      <c r="H3" s="4727"/>
      <c r="I3" s="4727"/>
      <c r="J3" s="4727"/>
      <c r="K3" s="4727"/>
      <c r="L3" s="4727"/>
      <c r="M3" s="4727"/>
      <c r="N3" s="4727"/>
    </row>
    <row r="4" spans="2:14" ht="18.899999999999999" customHeight="1">
      <c r="B4" s="4753"/>
      <c r="C4" s="4753"/>
      <c r="D4" s="4753"/>
      <c r="E4" s="4753"/>
      <c r="F4" s="4753"/>
      <c r="G4" s="4753"/>
      <c r="H4" s="4753"/>
      <c r="I4" s="4753"/>
      <c r="J4" s="4753"/>
      <c r="K4" s="4753"/>
      <c r="L4" s="4753"/>
      <c r="M4" s="4753"/>
      <c r="N4" s="4753"/>
    </row>
    <row r="5" spans="2:14" ht="18.899999999999999" customHeight="1">
      <c r="B5" s="1694"/>
      <c r="C5" s="1695" t="s">
        <v>2109</v>
      </c>
      <c r="D5" s="1696"/>
      <c r="E5" s="1694"/>
      <c r="F5" s="4754" t="str">
        <f>入力シート!C10</f>
        <v>○○校区道路改良工事</v>
      </c>
      <c r="G5" s="4754"/>
      <c r="H5" s="4754"/>
      <c r="I5" s="4754"/>
      <c r="J5" s="4754"/>
      <c r="K5" s="4754"/>
      <c r="L5" s="4754"/>
      <c r="M5" s="4755"/>
      <c r="N5" s="1697" t="s">
        <v>2193</v>
      </c>
    </row>
    <row r="6" spans="2:14" ht="18.899999999999999" customHeight="1">
      <c r="B6" s="1694"/>
      <c r="C6" s="1695" t="s">
        <v>2194</v>
      </c>
      <c r="D6" s="1696"/>
      <c r="E6" s="1694"/>
      <c r="F6" s="4756" t="s">
        <v>2117</v>
      </c>
      <c r="G6" s="4757"/>
      <c r="H6" s="1698"/>
      <c r="I6" s="1699" t="s">
        <v>2195</v>
      </c>
      <c r="J6" s="1700"/>
      <c r="K6" s="4758"/>
      <c r="L6" s="4759"/>
      <c r="M6" s="4759"/>
      <c r="N6" s="4760"/>
    </row>
    <row r="7" spans="2:14" ht="18.899999999999999" customHeight="1">
      <c r="B7" s="1694"/>
      <c r="C7" s="1695" t="s">
        <v>2116</v>
      </c>
      <c r="D7" s="1696"/>
      <c r="E7" s="1694"/>
      <c r="F7" s="4761"/>
      <c r="G7" s="4761"/>
      <c r="H7" s="4761"/>
      <c r="I7" s="4761"/>
      <c r="J7" s="4761"/>
      <c r="K7" s="4761"/>
      <c r="L7" s="4761"/>
      <c r="M7" s="4761"/>
      <c r="N7" s="4762"/>
    </row>
    <row r="8" spans="2:14" ht="18.899999999999999" customHeight="1">
      <c r="B8" s="1701"/>
      <c r="C8" s="1702" t="s">
        <v>2196</v>
      </c>
      <c r="D8" s="1702"/>
      <c r="E8" s="1702"/>
      <c r="F8" s="1702"/>
      <c r="G8" s="1702"/>
      <c r="H8" s="1702"/>
      <c r="I8" s="1702"/>
      <c r="J8" s="1702"/>
      <c r="K8" s="1702"/>
      <c r="L8" s="1702"/>
      <c r="M8" s="1702"/>
      <c r="N8" s="1703"/>
    </row>
    <row r="9" spans="2:14" ht="18.899999999999999" customHeight="1">
      <c r="B9" s="1704"/>
      <c r="C9" s="4751"/>
      <c r="D9" s="4751"/>
      <c r="E9" s="4751"/>
      <c r="F9" s="4751"/>
      <c r="G9" s="4751"/>
      <c r="H9" s="4751"/>
      <c r="I9" s="4751"/>
      <c r="J9" s="4751"/>
      <c r="K9" s="4751"/>
      <c r="L9" s="4751"/>
      <c r="M9" s="4751"/>
      <c r="N9" s="4752"/>
    </row>
    <row r="10" spans="2:14" ht="18.899999999999999" customHeight="1">
      <c r="B10" s="1704"/>
      <c r="C10" s="4751"/>
      <c r="D10" s="4751"/>
      <c r="E10" s="4751"/>
      <c r="F10" s="4751"/>
      <c r="G10" s="4751"/>
      <c r="H10" s="4751"/>
      <c r="I10" s="4751"/>
      <c r="J10" s="4751"/>
      <c r="K10" s="4751"/>
      <c r="L10" s="4751"/>
      <c r="M10" s="4751"/>
      <c r="N10" s="4752"/>
    </row>
    <row r="11" spans="2:14" ht="18.899999999999999" customHeight="1">
      <c r="B11" s="1704"/>
      <c r="C11" s="4763"/>
      <c r="D11" s="4763"/>
      <c r="E11" s="4763"/>
      <c r="F11" s="4763"/>
      <c r="G11" s="4763"/>
      <c r="H11" s="4763"/>
      <c r="I11" s="4763"/>
      <c r="J11" s="4763"/>
      <c r="K11" s="4763"/>
      <c r="L11" s="4763"/>
      <c r="M11" s="4763"/>
      <c r="N11" s="4764"/>
    </row>
    <row r="12" spans="2:14" ht="18.899999999999999" customHeight="1">
      <c r="B12" s="1698"/>
      <c r="C12" s="4765"/>
      <c r="D12" s="4765"/>
      <c r="E12" s="4765"/>
      <c r="F12" s="4765"/>
      <c r="G12" s="4765"/>
      <c r="H12" s="4765"/>
      <c r="I12" s="4765"/>
      <c r="J12" s="4765"/>
      <c r="K12" s="4765"/>
      <c r="L12" s="4765"/>
      <c r="M12" s="4765"/>
      <c r="N12" s="4766"/>
    </row>
    <row r="13" spans="2:14" ht="18.899999999999999" customHeight="1">
      <c r="B13" s="1704"/>
      <c r="C13" s="1693" t="s">
        <v>2197</v>
      </c>
      <c r="D13" s="1693"/>
      <c r="E13" s="1693"/>
      <c r="F13" s="1693"/>
      <c r="G13" s="1693"/>
      <c r="H13" s="1693"/>
      <c r="I13" s="1693"/>
      <c r="J13" s="1693"/>
      <c r="L13" s="1693"/>
      <c r="M13" s="1693"/>
      <c r="N13" s="1705"/>
    </row>
    <row r="14" spans="2:14" ht="18.899999999999999" customHeight="1">
      <c r="B14" s="1704"/>
      <c r="C14" s="4767"/>
      <c r="D14" s="4767"/>
      <c r="E14" s="4767"/>
      <c r="F14" s="4767"/>
      <c r="G14" s="4767"/>
      <c r="H14" s="4767"/>
      <c r="I14" s="4767"/>
      <c r="J14" s="4767"/>
      <c r="K14" s="4767"/>
      <c r="L14" s="4767"/>
      <c r="M14" s="4767"/>
      <c r="N14" s="4768"/>
    </row>
    <row r="15" spans="2:14" ht="18.899999999999999" customHeight="1">
      <c r="B15" s="1704"/>
      <c r="C15" s="4767"/>
      <c r="D15" s="4767"/>
      <c r="E15" s="4767"/>
      <c r="F15" s="4767"/>
      <c r="G15" s="4767"/>
      <c r="H15" s="4767"/>
      <c r="I15" s="4767"/>
      <c r="J15" s="4767"/>
      <c r="K15" s="4767"/>
      <c r="L15" s="4767"/>
      <c r="M15" s="4767"/>
      <c r="N15" s="4768"/>
    </row>
    <row r="16" spans="2:14" ht="18.899999999999999" customHeight="1">
      <c r="B16" s="1704"/>
      <c r="C16" s="4767"/>
      <c r="D16" s="4767"/>
      <c r="E16" s="4767"/>
      <c r="F16" s="4767"/>
      <c r="G16" s="4767"/>
      <c r="H16" s="4767"/>
      <c r="I16" s="4767"/>
      <c r="J16" s="4767"/>
      <c r="K16" s="4767"/>
      <c r="L16" s="4767"/>
      <c r="M16" s="4767"/>
      <c r="N16" s="4768"/>
    </row>
    <row r="17" spans="2:14" ht="18.899999999999999" customHeight="1">
      <c r="B17" s="1704"/>
      <c r="C17" s="4767"/>
      <c r="D17" s="4767"/>
      <c r="E17" s="4767"/>
      <c r="F17" s="4767"/>
      <c r="G17" s="4767"/>
      <c r="H17" s="4767"/>
      <c r="I17" s="4767"/>
      <c r="J17" s="4767"/>
      <c r="K17" s="4767"/>
      <c r="L17" s="4767"/>
      <c r="M17" s="4767"/>
      <c r="N17" s="4768"/>
    </row>
    <row r="18" spans="2:14" ht="18.899999999999999" customHeight="1">
      <c r="B18" s="1704"/>
      <c r="C18" s="4767"/>
      <c r="D18" s="4767"/>
      <c r="E18" s="4767"/>
      <c r="F18" s="4767"/>
      <c r="G18" s="4767"/>
      <c r="H18" s="4767"/>
      <c r="I18" s="4767"/>
      <c r="J18" s="4767"/>
      <c r="K18" s="4767"/>
      <c r="L18" s="4767"/>
      <c r="M18" s="4767"/>
      <c r="N18" s="4768"/>
    </row>
    <row r="19" spans="2:14" ht="18.899999999999999" customHeight="1">
      <c r="B19" s="1704"/>
      <c r="C19" s="4767"/>
      <c r="D19" s="4767"/>
      <c r="E19" s="4767"/>
      <c r="F19" s="4767"/>
      <c r="G19" s="4767"/>
      <c r="H19" s="4767"/>
      <c r="I19" s="4767"/>
      <c r="J19" s="4767"/>
      <c r="K19" s="4767"/>
      <c r="L19" s="4767"/>
      <c r="M19" s="4767"/>
      <c r="N19" s="4768"/>
    </row>
    <row r="20" spans="2:14" ht="18.899999999999999" customHeight="1">
      <c r="B20" s="1704"/>
      <c r="C20" s="4767"/>
      <c r="D20" s="4767"/>
      <c r="E20" s="4767"/>
      <c r="F20" s="4767"/>
      <c r="G20" s="4767"/>
      <c r="H20" s="4767"/>
      <c r="I20" s="4767"/>
      <c r="J20" s="4767"/>
      <c r="K20" s="4767"/>
      <c r="L20" s="4767"/>
      <c r="M20" s="4767"/>
      <c r="N20" s="4768"/>
    </row>
    <row r="21" spans="2:14" ht="18.899999999999999" customHeight="1">
      <c r="B21" s="1704"/>
      <c r="C21" s="4767"/>
      <c r="D21" s="4767"/>
      <c r="E21" s="4767"/>
      <c r="F21" s="4767"/>
      <c r="G21" s="4767"/>
      <c r="H21" s="4767"/>
      <c r="I21" s="4767"/>
      <c r="J21" s="4767"/>
      <c r="K21" s="4767"/>
      <c r="L21" s="4767"/>
      <c r="M21" s="4767"/>
      <c r="N21" s="4768"/>
    </row>
    <row r="22" spans="2:14" ht="18.899999999999999" customHeight="1">
      <c r="B22" s="1704"/>
      <c r="C22" s="4767"/>
      <c r="D22" s="4767"/>
      <c r="E22" s="4767"/>
      <c r="F22" s="4767"/>
      <c r="G22" s="4767"/>
      <c r="H22" s="4767"/>
      <c r="I22" s="4767"/>
      <c r="J22" s="4767"/>
      <c r="K22" s="4767"/>
      <c r="L22" s="4767"/>
      <c r="M22" s="4767"/>
      <c r="N22" s="4768"/>
    </row>
    <row r="23" spans="2:14" ht="18.899999999999999" customHeight="1">
      <c r="B23" s="1704"/>
      <c r="C23" s="4767"/>
      <c r="D23" s="4767"/>
      <c r="E23" s="4767"/>
      <c r="F23" s="4767"/>
      <c r="G23" s="4767"/>
      <c r="H23" s="4767"/>
      <c r="I23" s="4767"/>
      <c r="J23" s="4767"/>
      <c r="K23" s="4767"/>
      <c r="L23" s="4767"/>
      <c r="M23" s="4767"/>
      <c r="N23" s="4768"/>
    </row>
    <row r="24" spans="2:14" ht="18.899999999999999" customHeight="1">
      <c r="B24" s="1704"/>
      <c r="C24" s="4767"/>
      <c r="D24" s="4767"/>
      <c r="E24" s="4767"/>
      <c r="F24" s="4767"/>
      <c r="G24" s="4767"/>
      <c r="H24" s="4767"/>
      <c r="I24" s="4767"/>
      <c r="J24" s="4767"/>
      <c r="K24" s="4767"/>
      <c r="L24" s="4767"/>
      <c r="M24" s="4767"/>
      <c r="N24" s="4768"/>
    </row>
    <row r="25" spans="2:14" ht="18.899999999999999" customHeight="1">
      <c r="B25" s="1704"/>
      <c r="C25" s="4767"/>
      <c r="D25" s="4767"/>
      <c r="E25" s="4767"/>
      <c r="F25" s="4767"/>
      <c r="G25" s="4767"/>
      <c r="H25" s="4767"/>
      <c r="I25" s="4767"/>
      <c r="J25" s="4767"/>
      <c r="K25" s="4767"/>
      <c r="L25" s="4767"/>
      <c r="M25" s="4767"/>
      <c r="N25" s="4768"/>
    </row>
    <row r="26" spans="2:14" ht="18.899999999999999" customHeight="1">
      <c r="B26" s="1704"/>
      <c r="C26" s="4767"/>
      <c r="D26" s="4767"/>
      <c r="E26" s="4767"/>
      <c r="F26" s="4767"/>
      <c r="G26" s="4767"/>
      <c r="H26" s="4767"/>
      <c r="I26" s="4767"/>
      <c r="J26" s="4767"/>
      <c r="K26" s="4767"/>
      <c r="L26" s="4767"/>
      <c r="M26" s="4767"/>
      <c r="N26" s="4768"/>
    </row>
    <row r="27" spans="2:14" ht="18.899999999999999" customHeight="1">
      <c r="B27" s="1704"/>
      <c r="C27" s="4767"/>
      <c r="D27" s="4767"/>
      <c r="E27" s="4767"/>
      <c r="F27" s="4767"/>
      <c r="G27" s="4767"/>
      <c r="H27" s="4767"/>
      <c r="I27" s="4767"/>
      <c r="J27" s="4767"/>
      <c r="K27" s="4767"/>
      <c r="L27" s="4767"/>
      <c r="M27" s="4767"/>
      <c r="N27" s="4768"/>
    </row>
    <row r="28" spans="2:14" ht="18.899999999999999" customHeight="1">
      <c r="B28" s="1704"/>
      <c r="C28" s="4767"/>
      <c r="D28" s="4767"/>
      <c r="E28" s="4767"/>
      <c r="F28" s="4767"/>
      <c r="G28" s="4767"/>
      <c r="H28" s="4767"/>
      <c r="I28" s="4767"/>
      <c r="J28" s="4767"/>
      <c r="K28" s="4767"/>
      <c r="L28" s="4767"/>
      <c r="M28" s="4767"/>
      <c r="N28" s="4768"/>
    </row>
    <row r="29" spans="2:14" ht="18.899999999999999" customHeight="1">
      <c r="B29" s="1704"/>
      <c r="C29" s="4767"/>
      <c r="D29" s="4767"/>
      <c r="E29" s="4767"/>
      <c r="F29" s="4767"/>
      <c r="G29" s="4767"/>
      <c r="H29" s="4767"/>
      <c r="I29" s="4767"/>
      <c r="J29" s="4767"/>
      <c r="K29" s="4767"/>
      <c r="L29" s="4767"/>
      <c r="M29" s="4767"/>
      <c r="N29" s="4768"/>
    </row>
    <row r="30" spans="2:14" ht="18.899999999999999" customHeight="1">
      <c r="B30" s="1704"/>
      <c r="C30" s="4767"/>
      <c r="D30" s="4767"/>
      <c r="E30" s="4767"/>
      <c r="F30" s="4767"/>
      <c r="G30" s="4767"/>
      <c r="H30" s="4767"/>
      <c r="I30" s="4767"/>
      <c r="J30" s="4767"/>
      <c r="K30" s="4767"/>
      <c r="L30" s="4767"/>
      <c r="M30" s="4767"/>
      <c r="N30" s="4768"/>
    </row>
    <row r="31" spans="2:14" ht="18.899999999999999" customHeight="1">
      <c r="B31" s="1704"/>
      <c r="C31" s="4767"/>
      <c r="D31" s="4767"/>
      <c r="E31" s="4767"/>
      <c r="F31" s="4767"/>
      <c r="G31" s="4767"/>
      <c r="H31" s="4767"/>
      <c r="I31" s="4767"/>
      <c r="J31" s="4767"/>
      <c r="K31" s="4767"/>
      <c r="L31" s="4767"/>
      <c r="M31" s="4767"/>
      <c r="N31" s="4768"/>
    </row>
    <row r="32" spans="2:14" ht="18.899999999999999" customHeight="1">
      <c r="B32" s="1704"/>
      <c r="C32" s="4767"/>
      <c r="D32" s="4767"/>
      <c r="E32" s="4767"/>
      <c r="F32" s="4767"/>
      <c r="G32" s="4767"/>
      <c r="H32" s="4767"/>
      <c r="I32" s="4767"/>
      <c r="J32" s="4767"/>
      <c r="K32" s="4767"/>
      <c r="L32" s="4767"/>
      <c r="M32" s="4767"/>
      <c r="N32" s="4768"/>
    </row>
    <row r="33" spans="2:14" ht="18.899999999999999" customHeight="1">
      <c r="B33" s="1704"/>
      <c r="C33" s="4767"/>
      <c r="D33" s="4767"/>
      <c r="E33" s="4767"/>
      <c r="F33" s="4767"/>
      <c r="G33" s="4767"/>
      <c r="H33" s="4767"/>
      <c r="I33" s="4767"/>
      <c r="J33" s="4767"/>
      <c r="K33" s="4767"/>
      <c r="L33" s="4767"/>
      <c r="M33" s="4767"/>
      <c r="N33" s="4768"/>
    </row>
    <row r="34" spans="2:14" ht="18.899999999999999" customHeight="1">
      <c r="B34" s="1704"/>
      <c r="C34" s="4767"/>
      <c r="D34" s="4767"/>
      <c r="E34" s="4767"/>
      <c r="F34" s="4767"/>
      <c r="G34" s="4767"/>
      <c r="H34" s="4767"/>
      <c r="I34" s="4767"/>
      <c r="J34" s="4767"/>
      <c r="K34" s="4767"/>
      <c r="L34" s="4767"/>
      <c r="M34" s="4767"/>
      <c r="N34" s="4768"/>
    </row>
    <row r="35" spans="2:14" ht="18.899999999999999" customHeight="1">
      <c r="B35" s="1704"/>
      <c r="C35" s="4767"/>
      <c r="D35" s="4767"/>
      <c r="E35" s="4767"/>
      <c r="F35" s="4767"/>
      <c r="G35" s="4767"/>
      <c r="H35" s="4767"/>
      <c r="I35" s="4767"/>
      <c r="J35" s="4767"/>
      <c r="K35" s="4767"/>
      <c r="L35" s="4767"/>
      <c r="M35" s="4767"/>
      <c r="N35" s="4768"/>
    </row>
    <row r="36" spans="2:14" ht="18.899999999999999" customHeight="1">
      <c r="B36" s="1704"/>
      <c r="C36" s="4767"/>
      <c r="D36" s="4767"/>
      <c r="E36" s="4767"/>
      <c r="F36" s="4767"/>
      <c r="G36" s="4767"/>
      <c r="H36" s="4767"/>
      <c r="I36" s="4767"/>
      <c r="J36" s="4767"/>
      <c r="K36" s="4767"/>
      <c r="L36" s="4767"/>
      <c r="M36" s="4767"/>
      <c r="N36" s="4768"/>
    </row>
    <row r="37" spans="2:14" ht="18.899999999999999" customHeight="1">
      <c r="B37" s="1704"/>
      <c r="C37" s="4767"/>
      <c r="D37" s="4767"/>
      <c r="E37" s="4767"/>
      <c r="F37" s="4767"/>
      <c r="G37" s="4767"/>
      <c r="H37" s="4767"/>
      <c r="I37" s="4767"/>
      <c r="J37" s="4767"/>
      <c r="K37" s="4767"/>
      <c r="L37" s="4767"/>
      <c r="M37" s="4767"/>
      <c r="N37" s="4768"/>
    </row>
    <row r="38" spans="2:14" ht="18.899999999999999" customHeight="1">
      <c r="B38" s="1704"/>
      <c r="C38" s="4767"/>
      <c r="D38" s="4767"/>
      <c r="E38" s="4767"/>
      <c r="F38" s="4767"/>
      <c r="G38" s="4767"/>
      <c r="H38" s="4767"/>
      <c r="I38" s="4767"/>
      <c r="J38" s="4767"/>
      <c r="K38" s="4767"/>
      <c r="L38" s="4767"/>
      <c r="M38" s="4767"/>
      <c r="N38" s="4768"/>
    </row>
    <row r="39" spans="2:14" ht="18.899999999999999" customHeight="1">
      <c r="B39" s="1704"/>
      <c r="C39" s="4767"/>
      <c r="D39" s="4767"/>
      <c r="E39" s="4767"/>
      <c r="F39" s="4767"/>
      <c r="G39" s="4767"/>
      <c r="H39" s="4767"/>
      <c r="I39" s="4767"/>
      <c r="J39" s="4767"/>
      <c r="K39" s="4767"/>
      <c r="L39" s="4767"/>
      <c r="M39" s="4767"/>
      <c r="N39" s="4768"/>
    </row>
    <row r="40" spans="2:14" ht="18.899999999999999" customHeight="1">
      <c r="B40" s="1704"/>
      <c r="C40" s="4767"/>
      <c r="D40" s="4767"/>
      <c r="E40" s="4767"/>
      <c r="F40" s="4767"/>
      <c r="G40" s="4767"/>
      <c r="H40" s="4767"/>
      <c r="I40" s="4767"/>
      <c r="J40" s="4767"/>
      <c r="K40" s="4767"/>
      <c r="L40" s="4767"/>
      <c r="M40" s="4767"/>
      <c r="N40" s="4768"/>
    </row>
    <row r="41" spans="2:14" ht="18.899999999999999" customHeight="1">
      <c r="B41" s="1704"/>
      <c r="C41" s="4767"/>
      <c r="D41" s="4767"/>
      <c r="E41" s="4767"/>
      <c r="F41" s="4767"/>
      <c r="G41" s="4767"/>
      <c r="H41" s="4767"/>
      <c r="I41" s="4767"/>
      <c r="J41" s="4767"/>
      <c r="K41" s="4767"/>
      <c r="L41" s="4767"/>
      <c r="M41" s="4767"/>
      <c r="N41" s="4768"/>
    </row>
    <row r="42" spans="2:14" ht="18.899999999999999" customHeight="1">
      <c r="B42" s="1698"/>
      <c r="C42" s="4769"/>
      <c r="D42" s="4769"/>
      <c r="E42" s="4769"/>
      <c r="F42" s="4769"/>
      <c r="G42" s="4769"/>
      <c r="H42" s="4769"/>
      <c r="I42" s="4769"/>
      <c r="J42" s="4769"/>
      <c r="K42" s="4769"/>
      <c r="L42" s="4769"/>
      <c r="M42" s="4769"/>
      <c r="N42" s="4770"/>
    </row>
    <row r="43" spans="2:14" ht="18.899999999999999" customHeight="1">
      <c r="C43" s="1691" t="s">
        <v>2198</v>
      </c>
    </row>
    <row r="44" spans="2:14" ht="18.899999999999999" customHeight="1"/>
  </sheetData>
  <mergeCells count="11">
    <mergeCell ref="C10:N10"/>
    <mergeCell ref="C11:N11"/>
    <mergeCell ref="C12:N12"/>
    <mergeCell ref="C14:N27"/>
    <mergeCell ref="C28:N42"/>
    <mergeCell ref="C9:N9"/>
    <mergeCell ref="B3:N4"/>
    <mergeCell ref="F5:M5"/>
    <mergeCell ref="F6:G6"/>
    <mergeCell ref="K6:N6"/>
    <mergeCell ref="F7:N7"/>
  </mergeCells>
  <phoneticPr fontId="14"/>
  <printOptions horizontalCentered="1" verticalCentered="1"/>
  <pageMargins left="0.98425196850393704" right="0.59055118110236227" top="0.78740157480314965" bottom="0.59055118110236227" header="0.51181102362204722" footer="0.51181102362204722"/>
  <pageSetup paperSize="9" scale="96"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158"/>
  <sheetViews>
    <sheetView view="pageBreakPreview" topLeftCell="A43" zoomScaleNormal="100" zoomScaleSheetLayoutView="100" workbookViewId="0">
      <selection activeCell="K10" sqref="K10"/>
    </sheetView>
  </sheetViews>
  <sheetFormatPr defaultColWidth="9" defaultRowHeight="20.100000000000001" customHeight="1"/>
  <cols>
    <col min="1" max="1" width="3.109375" style="897" customWidth="1"/>
    <col min="2" max="2" width="8.109375" style="897" customWidth="1"/>
    <col min="3" max="3" width="16.44140625" style="897" customWidth="1"/>
    <col min="4" max="4" width="6" style="897" customWidth="1"/>
    <col min="5" max="6" width="9.6640625" style="897" customWidth="1"/>
    <col min="7" max="7" width="15" style="897" customWidth="1"/>
    <col min="8" max="8" width="2.33203125" style="897" customWidth="1"/>
    <col min="9" max="10" width="14" style="897" customWidth="1"/>
    <col min="11" max="256" width="9" style="897"/>
    <col min="257" max="257" width="3.109375" style="897" customWidth="1"/>
    <col min="258" max="258" width="8.109375" style="897" customWidth="1"/>
    <col min="259" max="259" width="16.44140625" style="897" customWidth="1"/>
    <col min="260" max="260" width="6" style="897" customWidth="1"/>
    <col min="261" max="262" width="9.6640625" style="897" customWidth="1"/>
    <col min="263" max="263" width="15" style="897" customWidth="1"/>
    <col min="264" max="264" width="2.33203125" style="897" customWidth="1"/>
    <col min="265" max="266" width="14" style="897" customWidth="1"/>
    <col min="267" max="512" width="9" style="897"/>
    <col min="513" max="513" width="3.109375" style="897" customWidth="1"/>
    <col min="514" max="514" width="8.109375" style="897" customWidth="1"/>
    <col min="515" max="515" width="16.44140625" style="897" customWidth="1"/>
    <col min="516" max="516" width="6" style="897" customWidth="1"/>
    <col min="517" max="518" width="9.6640625" style="897" customWidth="1"/>
    <col min="519" max="519" width="15" style="897" customWidth="1"/>
    <col min="520" max="520" width="2.33203125" style="897" customWidth="1"/>
    <col min="521" max="522" width="14" style="897" customWidth="1"/>
    <col min="523" max="768" width="9" style="897"/>
    <col min="769" max="769" width="3.109375" style="897" customWidth="1"/>
    <col min="770" max="770" width="8.109375" style="897" customWidth="1"/>
    <col min="771" max="771" width="16.44140625" style="897" customWidth="1"/>
    <col min="772" max="772" width="6" style="897" customWidth="1"/>
    <col min="773" max="774" width="9.6640625" style="897" customWidth="1"/>
    <col min="775" max="775" width="15" style="897" customWidth="1"/>
    <col min="776" max="776" width="2.33203125" style="897" customWidth="1"/>
    <col min="777" max="778" width="14" style="897" customWidth="1"/>
    <col min="779" max="1024" width="9" style="897"/>
    <col min="1025" max="1025" width="3.109375" style="897" customWidth="1"/>
    <col min="1026" max="1026" width="8.109375" style="897" customWidth="1"/>
    <col min="1027" max="1027" width="16.44140625" style="897" customWidth="1"/>
    <col min="1028" max="1028" width="6" style="897" customWidth="1"/>
    <col min="1029" max="1030" width="9.6640625" style="897" customWidth="1"/>
    <col min="1031" max="1031" width="15" style="897" customWidth="1"/>
    <col min="1032" max="1032" width="2.33203125" style="897" customWidth="1"/>
    <col min="1033" max="1034" width="14" style="897" customWidth="1"/>
    <col min="1035" max="1280" width="9" style="897"/>
    <col min="1281" max="1281" width="3.109375" style="897" customWidth="1"/>
    <col min="1282" max="1282" width="8.109375" style="897" customWidth="1"/>
    <col min="1283" max="1283" width="16.44140625" style="897" customWidth="1"/>
    <col min="1284" max="1284" width="6" style="897" customWidth="1"/>
    <col min="1285" max="1286" width="9.6640625" style="897" customWidth="1"/>
    <col min="1287" max="1287" width="15" style="897" customWidth="1"/>
    <col min="1288" max="1288" width="2.33203125" style="897" customWidth="1"/>
    <col min="1289" max="1290" width="14" style="897" customWidth="1"/>
    <col min="1291" max="1536" width="9" style="897"/>
    <col min="1537" max="1537" width="3.109375" style="897" customWidth="1"/>
    <col min="1538" max="1538" width="8.109375" style="897" customWidth="1"/>
    <col min="1539" max="1539" width="16.44140625" style="897" customWidth="1"/>
    <col min="1540" max="1540" width="6" style="897" customWidth="1"/>
    <col min="1541" max="1542" width="9.6640625" style="897" customWidth="1"/>
    <col min="1543" max="1543" width="15" style="897" customWidth="1"/>
    <col min="1544" max="1544" width="2.33203125" style="897" customWidth="1"/>
    <col min="1545" max="1546" width="14" style="897" customWidth="1"/>
    <col min="1547" max="1792" width="9" style="897"/>
    <col min="1793" max="1793" width="3.109375" style="897" customWidth="1"/>
    <col min="1794" max="1794" width="8.109375" style="897" customWidth="1"/>
    <col min="1795" max="1795" width="16.44140625" style="897" customWidth="1"/>
    <col min="1796" max="1796" width="6" style="897" customWidth="1"/>
    <col min="1797" max="1798" width="9.6640625" style="897" customWidth="1"/>
    <col min="1799" max="1799" width="15" style="897" customWidth="1"/>
    <col min="1800" max="1800" width="2.33203125" style="897" customWidth="1"/>
    <col min="1801" max="1802" width="14" style="897" customWidth="1"/>
    <col min="1803" max="2048" width="9" style="897"/>
    <col min="2049" max="2049" width="3.109375" style="897" customWidth="1"/>
    <col min="2050" max="2050" width="8.109375" style="897" customWidth="1"/>
    <col min="2051" max="2051" width="16.44140625" style="897" customWidth="1"/>
    <col min="2052" max="2052" width="6" style="897" customWidth="1"/>
    <col min="2053" max="2054" width="9.6640625" style="897" customWidth="1"/>
    <col min="2055" max="2055" width="15" style="897" customWidth="1"/>
    <col min="2056" max="2056" width="2.33203125" style="897" customWidth="1"/>
    <col min="2057" max="2058" width="14" style="897" customWidth="1"/>
    <col min="2059" max="2304" width="9" style="897"/>
    <col min="2305" max="2305" width="3.109375" style="897" customWidth="1"/>
    <col min="2306" max="2306" width="8.109375" style="897" customWidth="1"/>
    <col min="2307" max="2307" width="16.44140625" style="897" customWidth="1"/>
    <col min="2308" max="2308" width="6" style="897" customWidth="1"/>
    <col min="2309" max="2310" width="9.6640625" style="897" customWidth="1"/>
    <col min="2311" max="2311" width="15" style="897" customWidth="1"/>
    <col min="2312" max="2312" width="2.33203125" style="897" customWidth="1"/>
    <col min="2313" max="2314" width="14" style="897" customWidth="1"/>
    <col min="2315" max="2560" width="9" style="897"/>
    <col min="2561" max="2561" width="3.109375" style="897" customWidth="1"/>
    <col min="2562" max="2562" width="8.109375" style="897" customWidth="1"/>
    <col min="2563" max="2563" width="16.44140625" style="897" customWidth="1"/>
    <col min="2564" max="2564" width="6" style="897" customWidth="1"/>
    <col min="2565" max="2566" width="9.6640625" style="897" customWidth="1"/>
    <col min="2567" max="2567" width="15" style="897" customWidth="1"/>
    <col min="2568" max="2568" width="2.33203125" style="897" customWidth="1"/>
    <col min="2569" max="2570" width="14" style="897" customWidth="1"/>
    <col min="2571" max="2816" width="9" style="897"/>
    <col min="2817" max="2817" width="3.109375" style="897" customWidth="1"/>
    <col min="2818" max="2818" width="8.109375" style="897" customWidth="1"/>
    <col min="2819" max="2819" width="16.44140625" style="897" customWidth="1"/>
    <col min="2820" max="2820" width="6" style="897" customWidth="1"/>
    <col min="2821" max="2822" width="9.6640625" style="897" customWidth="1"/>
    <col min="2823" max="2823" width="15" style="897" customWidth="1"/>
    <col min="2824" max="2824" width="2.33203125" style="897" customWidth="1"/>
    <col min="2825" max="2826" width="14" style="897" customWidth="1"/>
    <col min="2827" max="3072" width="9" style="897"/>
    <col min="3073" max="3073" width="3.109375" style="897" customWidth="1"/>
    <col min="3074" max="3074" width="8.109375" style="897" customWidth="1"/>
    <col min="3075" max="3075" width="16.44140625" style="897" customWidth="1"/>
    <col min="3076" max="3076" width="6" style="897" customWidth="1"/>
    <col min="3077" max="3078" width="9.6640625" style="897" customWidth="1"/>
    <col min="3079" max="3079" width="15" style="897" customWidth="1"/>
    <col min="3080" max="3080" width="2.33203125" style="897" customWidth="1"/>
    <col min="3081" max="3082" width="14" style="897" customWidth="1"/>
    <col min="3083" max="3328" width="9" style="897"/>
    <col min="3329" max="3329" width="3.109375" style="897" customWidth="1"/>
    <col min="3330" max="3330" width="8.109375" style="897" customWidth="1"/>
    <col min="3331" max="3331" width="16.44140625" style="897" customWidth="1"/>
    <col min="3332" max="3332" width="6" style="897" customWidth="1"/>
    <col min="3333" max="3334" width="9.6640625" style="897" customWidth="1"/>
    <col min="3335" max="3335" width="15" style="897" customWidth="1"/>
    <col min="3336" max="3336" width="2.33203125" style="897" customWidth="1"/>
    <col min="3337" max="3338" width="14" style="897" customWidth="1"/>
    <col min="3339" max="3584" width="9" style="897"/>
    <col min="3585" max="3585" width="3.109375" style="897" customWidth="1"/>
    <col min="3586" max="3586" width="8.109375" style="897" customWidth="1"/>
    <col min="3587" max="3587" width="16.44140625" style="897" customWidth="1"/>
    <col min="3588" max="3588" width="6" style="897" customWidth="1"/>
    <col min="3589" max="3590" width="9.6640625" style="897" customWidth="1"/>
    <col min="3591" max="3591" width="15" style="897" customWidth="1"/>
    <col min="3592" max="3592" width="2.33203125" style="897" customWidth="1"/>
    <col min="3593" max="3594" width="14" style="897" customWidth="1"/>
    <col min="3595" max="3840" width="9" style="897"/>
    <col min="3841" max="3841" width="3.109375" style="897" customWidth="1"/>
    <col min="3842" max="3842" width="8.109375" style="897" customWidth="1"/>
    <col min="3843" max="3843" width="16.44140625" style="897" customWidth="1"/>
    <col min="3844" max="3844" width="6" style="897" customWidth="1"/>
    <col min="3845" max="3846" width="9.6640625" style="897" customWidth="1"/>
    <col min="3847" max="3847" width="15" style="897" customWidth="1"/>
    <col min="3848" max="3848" width="2.33203125" style="897" customWidth="1"/>
    <col min="3849" max="3850" width="14" style="897" customWidth="1"/>
    <col min="3851" max="4096" width="9" style="897"/>
    <col min="4097" max="4097" width="3.109375" style="897" customWidth="1"/>
    <col min="4098" max="4098" width="8.109375" style="897" customWidth="1"/>
    <col min="4099" max="4099" width="16.44140625" style="897" customWidth="1"/>
    <col min="4100" max="4100" width="6" style="897" customWidth="1"/>
    <col min="4101" max="4102" width="9.6640625" style="897" customWidth="1"/>
    <col min="4103" max="4103" width="15" style="897" customWidth="1"/>
    <col min="4104" max="4104" width="2.33203125" style="897" customWidth="1"/>
    <col min="4105" max="4106" width="14" style="897" customWidth="1"/>
    <col min="4107" max="4352" width="9" style="897"/>
    <col min="4353" max="4353" width="3.109375" style="897" customWidth="1"/>
    <col min="4354" max="4354" width="8.109375" style="897" customWidth="1"/>
    <col min="4355" max="4355" width="16.44140625" style="897" customWidth="1"/>
    <col min="4356" max="4356" width="6" style="897" customWidth="1"/>
    <col min="4357" max="4358" width="9.6640625" style="897" customWidth="1"/>
    <col min="4359" max="4359" width="15" style="897" customWidth="1"/>
    <col min="4360" max="4360" width="2.33203125" style="897" customWidth="1"/>
    <col min="4361" max="4362" width="14" style="897" customWidth="1"/>
    <col min="4363" max="4608" width="9" style="897"/>
    <col min="4609" max="4609" width="3.109375" style="897" customWidth="1"/>
    <col min="4610" max="4610" width="8.109375" style="897" customWidth="1"/>
    <col min="4611" max="4611" width="16.44140625" style="897" customWidth="1"/>
    <col min="4612" max="4612" width="6" style="897" customWidth="1"/>
    <col min="4613" max="4614" width="9.6640625" style="897" customWidth="1"/>
    <col min="4615" max="4615" width="15" style="897" customWidth="1"/>
    <col min="4616" max="4616" width="2.33203125" style="897" customWidth="1"/>
    <col min="4617" max="4618" width="14" style="897" customWidth="1"/>
    <col min="4619" max="4864" width="9" style="897"/>
    <col min="4865" max="4865" width="3.109375" style="897" customWidth="1"/>
    <col min="4866" max="4866" width="8.109375" style="897" customWidth="1"/>
    <col min="4867" max="4867" width="16.44140625" style="897" customWidth="1"/>
    <col min="4868" max="4868" width="6" style="897" customWidth="1"/>
    <col min="4869" max="4870" width="9.6640625" style="897" customWidth="1"/>
    <col min="4871" max="4871" width="15" style="897" customWidth="1"/>
    <col min="4872" max="4872" width="2.33203125" style="897" customWidth="1"/>
    <col min="4873" max="4874" width="14" style="897" customWidth="1"/>
    <col min="4875" max="5120" width="9" style="897"/>
    <col min="5121" max="5121" width="3.109375" style="897" customWidth="1"/>
    <col min="5122" max="5122" width="8.109375" style="897" customWidth="1"/>
    <col min="5123" max="5123" width="16.44140625" style="897" customWidth="1"/>
    <col min="5124" max="5124" width="6" style="897" customWidth="1"/>
    <col min="5125" max="5126" width="9.6640625" style="897" customWidth="1"/>
    <col min="5127" max="5127" width="15" style="897" customWidth="1"/>
    <col min="5128" max="5128" width="2.33203125" style="897" customWidth="1"/>
    <col min="5129" max="5130" width="14" style="897" customWidth="1"/>
    <col min="5131" max="5376" width="9" style="897"/>
    <col min="5377" max="5377" width="3.109375" style="897" customWidth="1"/>
    <col min="5378" max="5378" width="8.109375" style="897" customWidth="1"/>
    <col min="5379" max="5379" width="16.44140625" style="897" customWidth="1"/>
    <col min="5380" max="5380" width="6" style="897" customWidth="1"/>
    <col min="5381" max="5382" width="9.6640625" style="897" customWidth="1"/>
    <col min="5383" max="5383" width="15" style="897" customWidth="1"/>
    <col min="5384" max="5384" width="2.33203125" style="897" customWidth="1"/>
    <col min="5385" max="5386" width="14" style="897" customWidth="1"/>
    <col min="5387" max="5632" width="9" style="897"/>
    <col min="5633" max="5633" width="3.109375" style="897" customWidth="1"/>
    <col min="5634" max="5634" width="8.109375" style="897" customWidth="1"/>
    <col min="5635" max="5635" width="16.44140625" style="897" customWidth="1"/>
    <col min="5636" max="5636" width="6" style="897" customWidth="1"/>
    <col min="5637" max="5638" width="9.6640625" style="897" customWidth="1"/>
    <col min="5639" max="5639" width="15" style="897" customWidth="1"/>
    <col min="5640" max="5640" width="2.33203125" style="897" customWidth="1"/>
    <col min="5641" max="5642" width="14" style="897" customWidth="1"/>
    <col min="5643" max="5888" width="9" style="897"/>
    <col min="5889" max="5889" width="3.109375" style="897" customWidth="1"/>
    <col min="5890" max="5890" width="8.109375" style="897" customWidth="1"/>
    <col min="5891" max="5891" width="16.44140625" style="897" customWidth="1"/>
    <col min="5892" max="5892" width="6" style="897" customWidth="1"/>
    <col min="5893" max="5894" width="9.6640625" style="897" customWidth="1"/>
    <col min="5895" max="5895" width="15" style="897" customWidth="1"/>
    <col min="5896" max="5896" width="2.33203125" style="897" customWidth="1"/>
    <col min="5897" max="5898" width="14" style="897" customWidth="1"/>
    <col min="5899" max="6144" width="9" style="897"/>
    <col min="6145" max="6145" width="3.109375" style="897" customWidth="1"/>
    <col min="6146" max="6146" width="8.109375" style="897" customWidth="1"/>
    <col min="6147" max="6147" width="16.44140625" style="897" customWidth="1"/>
    <col min="6148" max="6148" width="6" style="897" customWidth="1"/>
    <col min="6149" max="6150" width="9.6640625" style="897" customWidth="1"/>
    <col min="6151" max="6151" width="15" style="897" customWidth="1"/>
    <col min="6152" max="6152" width="2.33203125" style="897" customWidth="1"/>
    <col min="6153" max="6154" width="14" style="897" customWidth="1"/>
    <col min="6155" max="6400" width="9" style="897"/>
    <col min="6401" max="6401" width="3.109375" style="897" customWidth="1"/>
    <col min="6402" max="6402" width="8.109375" style="897" customWidth="1"/>
    <col min="6403" max="6403" width="16.44140625" style="897" customWidth="1"/>
    <col min="6404" max="6404" width="6" style="897" customWidth="1"/>
    <col min="6405" max="6406" width="9.6640625" style="897" customWidth="1"/>
    <col min="6407" max="6407" width="15" style="897" customWidth="1"/>
    <col min="6408" max="6408" width="2.33203125" style="897" customWidth="1"/>
    <col min="6409" max="6410" width="14" style="897" customWidth="1"/>
    <col min="6411" max="6656" width="9" style="897"/>
    <col min="6657" max="6657" width="3.109375" style="897" customWidth="1"/>
    <col min="6658" max="6658" width="8.109375" style="897" customWidth="1"/>
    <col min="6659" max="6659" width="16.44140625" style="897" customWidth="1"/>
    <col min="6660" max="6660" width="6" style="897" customWidth="1"/>
    <col min="6661" max="6662" width="9.6640625" style="897" customWidth="1"/>
    <col min="6663" max="6663" width="15" style="897" customWidth="1"/>
    <col min="6664" max="6664" width="2.33203125" style="897" customWidth="1"/>
    <col min="6665" max="6666" width="14" style="897" customWidth="1"/>
    <col min="6667" max="6912" width="9" style="897"/>
    <col min="6913" max="6913" width="3.109375" style="897" customWidth="1"/>
    <col min="6914" max="6914" width="8.109375" style="897" customWidth="1"/>
    <col min="6915" max="6915" width="16.44140625" style="897" customWidth="1"/>
    <col min="6916" max="6916" width="6" style="897" customWidth="1"/>
    <col min="6917" max="6918" width="9.6640625" style="897" customWidth="1"/>
    <col min="6919" max="6919" width="15" style="897" customWidth="1"/>
    <col min="6920" max="6920" width="2.33203125" style="897" customWidth="1"/>
    <col min="6921" max="6922" width="14" style="897" customWidth="1"/>
    <col min="6923" max="7168" width="9" style="897"/>
    <col min="7169" max="7169" width="3.109375" style="897" customWidth="1"/>
    <col min="7170" max="7170" width="8.109375" style="897" customWidth="1"/>
    <col min="7171" max="7171" width="16.44140625" style="897" customWidth="1"/>
    <col min="7172" max="7172" width="6" style="897" customWidth="1"/>
    <col min="7173" max="7174" width="9.6640625" style="897" customWidth="1"/>
    <col min="7175" max="7175" width="15" style="897" customWidth="1"/>
    <col min="7176" max="7176" width="2.33203125" style="897" customWidth="1"/>
    <col min="7177" max="7178" width="14" style="897" customWidth="1"/>
    <col min="7179" max="7424" width="9" style="897"/>
    <col min="7425" max="7425" width="3.109375" style="897" customWidth="1"/>
    <col min="7426" max="7426" width="8.109375" style="897" customWidth="1"/>
    <col min="7427" max="7427" width="16.44140625" style="897" customWidth="1"/>
    <col min="7428" max="7428" width="6" style="897" customWidth="1"/>
    <col min="7429" max="7430" width="9.6640625" style="897" customWidth="1"/>
    <col min="7431" max="7431" width="15" style="897" customWidth="1"/>
    <col min="7432" max="7432" width="2.33203125" style="897" customWidth="1"/>
    <col min="7433" max="7434" width="14" style="897" customWidth="1"/>
    <col min="7435" max="7680" width="9" style="897"/>
    <col min="7681" max="7681" width="3.109375" style="897" customWidth="1"/>
    <col min="7682" max="7682" width="8.109375" style="897" customWidth="1"/>
    <col min="7683" max="7683" width="16.44140625" style="897" customWidth="1"/>
    <col min="7684" max="7684" width="6" style="897" customWidth="1"/>
    <col min="7685" max="7686" width="9.6640625" style="897" customWidth="1"/>
    <col min="7687" max="7687" width="15" style="897" customWidth="1"/>
    <col min="7688" max="7688" width="2.33203125" style="897" customWidth="1"/>
    <col min="7689" max="7690" width="14" style="897" customWidth="1"/>
    <col min="7691" max="7936" width="9" style="897"/>
    <col min="7937" max="7937" width="3.109375" style="897" customWidth="1"/>
    <col min="7938" max="7938" width="8.109375" style="897" customWidth="1"/>
    <col min="7939" max="7939" width="16.44140625" style="897" customWidth="1"/>
    <col min="7940" max="7940" width="6" style="897" customWidth="1"/>
    <col min="7941" max="7942" width="9.6640625" style="897" customWidth="1"/>
    <col min="7943" max="7943" width="15" style="897" customWidth="1"/>
    <col min="7944" max="7944" width="2.33203125" style="897" customWidth="1"/>
    <col min="7945" max="7946" width="14" style="897" customWidth="1"/>
    <col min="7947" max="8192" width="9" style="897"/>
    <col min="8193" max="8193" width="3.109375" style="897" customWidth="1"/>
    <col min="8194" max="8194" width="8.109375" style="897" customWidth="1"/>
    <col min="8195" max="8195" width="16.44140625" style="897" customWidth="1"/>
    <col min="8196" max="8196" width="6" style="897" customWidth="1"/>
    <col min="8197" max="8198" width="9.6640625" style="897" customWidth="1"/>
    <col min="8199" max="8199" width="15" style="897" customWidth="1"/>
    <col min="8200" max="8200" width="2.33203125" style="897" customWidth="1"/>
    <col min="8201" max="8202" width="14" style="897" customWidth="1"/>
    <col min="8203" max="8448" width="9" style="897"/>
    <col min="8449" max="8449" width="3.109375" style="897" customWidth="1"/>
    <col min="8450" max="8450" width="8.109375" style="897" customWidth="1"/>
    <col min="8451" max="8451" width="16.44140625" style="897" customWidth="1"/>
    <col min="8452" max="8452" width="6" style="897" customWidth="1"/>
    <col min="8453" max="8454" width="9.6640625" style="897" customWidth="1"/>
    <col min="8455" max="8455" width="15" style="897" customWidth="1"/>
    <col min="8456" max="8456" width="2.33203125" style="897" customWidth="1"/>
    <col min="8457" max="8458" width="14" style="897" customWidth="1"/>
    <col min="8459" max="8704" width="9" style="897"/>
    <col min="8705" max="8705" width="3.109375" style="897" customWidth="1"/>
    <col min="8706" max="8706" width="8.109375" style="897" customWidth="1"/>
    <col min="8707" max="8707" width="16.44140625" style="897" customWidth="1"/>
    <col min="8708" max="8708" width="6" style="897" customWidth="1"/>
    <col min="8709" max="8710" width="9.6640625" style="897" customWidth="1"/>
    <col min="8711" max="8711" width="15" style="897" customWidth="1"/>
    <col min="8712" max="8712" width="2.33203125" style="897" customWidth="1"/>
    <col min="8713" max="8714" width="14" style="897" customWidth="1"/>
    <col min="8715" max="8960" width="9" style="897"/>
    <col min="8961" max="8961" width="3.109375" style="897" customWidth="1"/>
    <col min="8962" max="8962" width="8.109375" style="897" customWidth="1"/>
    <col min="8963" max="8963" width="16.44140625" style="897" customWidth="1"/>
    <col min="8964" max="8964" width="6" style="897" customWidth="1"/>
    <col min="8965" max="8966" width="9.6640625" style="897" customWidth="1"/>
    <col min="8967" max="8967" width="15" style="897" customWidth="1"/>
    <col min="8968" max="8968" width="2.33203125" style="897" customWidth="1"/>
    <col min="8969" max="8970" width="14" style="897" customWidth="1"/>
    <col min="8971" max="9216" width="9" style="897"/>
    <col min="9217" max="9217" width="3.109375" style="897" customWidth="1"/>
    <col min="9218" max="9218" width="8.109375" style="897" customWidth="1"/>
    <col min="9219" max="9219" width="16.44140625" style="897" customWidth="1"/>
    <col min="9220" max="9220" width="6" style="897" customWidth="1"/>
    <col min="9221" max="9222" width="9.6640625" style="897" customWidth="1"/>
    <col min="9223" max="9223" width="15" style="897" customWidth="1"/>
    <col min="9224" max="9224" width="2.33203125" style="897" customWidth="1"/>
    <col min="9225" max="9226" width="14" style="897" customWidth="1"/>
    <col min="9227" max="9472" width="9" style="897"/>
    <col min="9473" max="9473" width="3.109375" style="897" customWidth="1"/>
    <col min="9474" max="9474" width="8.109375" style="897" customWidth="1"/>
    <col min="9475" max="9475" width="16.44140625" style="897" customWidth="1"/>
    <col min="9476" max="9476" width="6" style="897" customWidth="1"/>
    <col min="9477" max="9478" width="9.6640625" style="897" customWidth="1"/>
    <col min="9479" max="9479" width="15" style="897" customWidth="1"/>
    <col min="9480" max="9480" width="2.33203125" style="897" customWidth="1"/>
    <col min="9481" max="9482" width="14" style="897" customWidth="1"/>
    <col min="9483" max="9728" width="9" style="897"/>
    <col min="9729" max="9729" width="3.109375" style="897" customWidth="1"/>
    <col min="9730" max="9730" width="8.109375" style="897" customWidth="1"/>
    <col min="9731" max="9731" width="16.44140625" style="897" customWidth="1"/>
    <col min="9732" max="9732" width="6" style="897" customWidth="1"/>
    <col min="9733" max="9734" width="9.6640625" style="897" customWidth="1"/>
    <col min="9735" max="9735" width="15" style="897" customWidth="1"/>
    <col min="9736" max="9736" width="2.33203125" style="897" customWidth="1"/>
    <col min="9737" max="9738" width="14" style="897" customWidth="1"/>
    <col min="9739" max="9984" width="9" style="897"/>
    <col min="9985" max="9985" width="3.109375" style="897" customWidth="1"/>
    <col min="9986" max="9986" width="8.109375" style="897" customWidth="1"/>
    <col min="9987" max="9987" width="16.44140625" style="897" customWidth="1"/>
    <col min="9988" max="9988" width="6" style="897" customWidth="1"/>
    <col min="9989" max="9990" width="9.6640625" style="897" customWidth="1"/>
    <col min="9991" max="9991" width="15" style="897" customWidth="1"/>
    <col min="9992" max="9992" width="2.33203125" style="897" customWidth="1"/>
    <col min="9993" max="9994" width="14" style="897" customWidth="1"/>
    <col min="9995" max="10240" width="9" style="897"/>
    <col min="10241" max="10241" width="3.109375" style="897" customWidth="1"/>
    <col min="10242" max="10242" width="8.109375" style="897" customWidth="1"/>
    <col min="10243" max="10243" width="16.44140625" style="897" customWidth="1"/>
    <col min="10244" max="10244" width="6" style="897" customWidth="1"/>
    <col min="10245" max="10246" width="9.6640625" style="897" customWidth="1"/>
    <col min="10247" max="10247" width="15" style="897" customWidth="1"/>
    <col min="10248" max="10248" width="2.33203125" style="897" customWidth="1"/>
    <col min="10249" max="10250" width="14" style="897" customWidth="1"/>
    <col min="10251" max="10496" width="9" style="897"/>
    <col min="10497" max="10497" width="3.109375" style="897" customWidth="1"/>
    <col min="10498" max="10498" width="8.109375" style="897" customWidth="1"/>
    <col min="10499" max="10499" width="16.44140625" style="897" customWidth="1"/>
    <col min="10500" max="10500" width="6" style="897" customWidth="1"/>
    <col min="10501" max="10502" width="9.6640625" style="897" customWidth="1"/>
    <col min="10503" max="10503" width="15" style="897" customWidth="1"/>
    <col min="10504" max="10504" width="2.33203125" style="897" customWidth="1"/>
    <col min="10505" max="10506" width="14" style="897" customWidth="1"/>
    <col min="10507" max="10752" width="9" style="897"/>
    <col min="10753" max="10753" width="3.109375" style="897" customWidth="1"/>
    <col min="10754" max="10754" width="8.109375" style="897" customWidth="1"/>
    <col min="10755" max="10755" width="16.44140625" style="897" customWidth="1"/>
    <col min="10756" max="10756" width="6" style="897" customWidth="1"/>
    <col min="10757" max="10758" width="9.6640625" style="897" customWidth="1"/>
    <col min="10759" max="10759" width="15" style="897" customWidth="1"/>
    <col min="10760" max="10760" width="2.33203125" style="897" customWidth="1"/>
    <col min="10761" max="10762" width="14" style="897" customWidth="1"/>
    <col min="10763" max="11008" width="9" style="897"/>
    <col min="11009" max="11009" width="3.109375" style="897" customWidth="1"/>
    <col min="11010" max="11010" width="8.109375" style="897" customWidth="1"/>
    <col min="11011" max="11011" width="16.44140625" style="897" customWidth="1"/>
    <col min="11012" max="11012" width="6" style="897" customWidth="1"/>
    <col min="11013" max="11014" width="9.6640625" style="897" customWidth="1"/>
    <col min="11015" max="11015" width="15" style="897" customWidth="1"/>
    <col min="11016" max="11016" width="2.33203125" style="897" customWidth="1"/>
    <col min="11017" max="11018" width="14" style="897" customWidth="1"/>
    <col min="11019" max="11264" width="9" style="897"/>
    <col min="11265" max="11265" width="3.109375" style="897" customWidth="1"/>
    <col min="11266" max="11266" width="8.109375" style="897" customWidth="1"/>
    <col min="11267" max="11267" width="16.44140625" style="897" customWidth="1"/>
    <col min="11268" max="11268" width="6" style="897" customWidth="1"/>
    <col min="11269" max="11270" width="9.6640625" style="897" customWidth="1"/>
    <col min="11271" max="11271" width="15" style="897" customWidth="1"/>
    <col min="11272" max="11272" width="2.33203125" style="897" customWidth="1"/>
    <col min="11273" max="11274" width="14" style="897" customWidth="1"/>
    <col min="11275" max="11520" width="9" style="897"/>
    <col min="11521" max="11521" width="3.109375" style="897" customWidth="1"/>
    <col min="11522" max="11522" width="8.109375" style="897" customWidth="1"/>
    <col min="11523" max="11523" width="16.44140625" style="897" customWidth="1"/>
    <col min="11524" max="11524" width="6" style="897" customWidth="1"/>
    <col min="11525" max="11526" width="9.6640625" style="897" customWidth="1"/>
    <col min="11527" max="11527" width="15" style="897" customWidth="1"/>
    <col min="11528" max="11528" width="2.33203125" style="897" customWidth="1"/>
    <col min="11529" max="11530" width="14" style="897" customWidth="1"/>
    <col min="11531" max="11776" width="9" style="897"/>
    <col min="11777" max="11777" width="3.109375" style="897" customWidth="1"/>
    <col min="11778" max="11778" width="8.109375" style="897" customWidth="1"/>
    <col min="11779" max="11779" width="16.44140625" style="897" customWidth="1"/>
    <col min="11780" max="11780" width="6" style="897" customWidth="1"/>
    <col min="11781" max="11782" width="9.6640625" style="897" customWidth="1"/>
    <col min="11783" max="11783" width="15" style="897" customWidth="1"/>
    <col min="11784" max="11784" width="2.33203125" style="897" customWidth="1"/>
    <col min="11785" max="11786" width="14" style="897" customWidth="1"/>
    <col min="11787" max="12032" width="9" style="897"/>
    <col min="12033" max="12033" width="3.109375" style="897" customWidth="1"/>
    <col min="12034" max="12034" width="8.109375" style="897" customWidth="1"/>
    <col min="12035" max="12035" width="16.44140625" style="897" customWidth="1"/>
    <col min="12036" max="12036" width="6" style="897" customWidth="1"/>
    <col min="12037" max="12038" width="9.6640625" style="897" customWidth="1"/>
    <col min="12039" max="12039" width="15" style="897" customWidth="1"/>
    <col min="12040" max="12040" width="2.33203125" style="897" customWidth="1"/>
    <col min="12041" max="12042" width="14" style="897" customWidth="1"/>
    <col min="12043" max="12288" width="9" style="897"/>
    <col min="12289" max="12289" width="3.109375" style="897" customWidth="1"/>
    <col min="12290" max="12290" width="8.109375" style="897" customWidth="1"/>
    <col min="12291" max="12291" width="16.44140625" style="897" customWidth="1"/>
    <col min="12292" max="12292" width="6" style="897" customWidth="1"/>
    <col min="12293" max="12294" width="9.6640625" style="897" customWidth="1"/>
    <col min="12295" max="12295" width="15" style="897" customWidth="1"/>
    <col min="12296" max="12296" width="2.33203125" style="897" customWidth="1"/>
    <col min="12297" max="12298" width="14" style="897" customWidth="1"/>
    <col min="12299" max="12544" width="9" style="897"/>
    <col min="12545" max="12545" width="3.109375" style="897" customWidth="1"/>
    <col min="12546" max="12546" width="8.109375" style="897" customWidth="1"/>
    <col min="12547" max="12547" width="16.44140625" style="897" customWidth="1"/>
    <col min="12548" max="12548" width="6" style="897" customWidth="1"/>
    <col min="12549" max="12550" width="9.6640625" style="897" customWidth="1"/>
    <col min="12551" max="12551" width="15" style="897" customWidth="1"/>
    <col min="12552" max="12552" width="2.33203125" style="897" customWidth="1"/>
    <col min="12553" max="12554" width="14" style="897" customWidth="1"/>
    <col min="12555" max="12800" width="9" style="897"/>
    <col min="12801" max="12801" width="3.109375" style="897" customWidth="1"/>
    <col min="12802" max="12802" width="8.109375" style="897" customWidth="1"/>
    <col min="12803" max="12803" width="16.44140625" style="897" customWidth="1"/>
    <col min="12804" max="12804" width="6" style="897" customWidth="1"/>
    <col min="12805" max="12806" width="9.6640625" style="897" customWidth="1"/>
    <col min="12807" max="12807" width="15" style="897" customWidth="1"/>
    <col min="12808" max="12808" width="2.33203125" style="897" customWidth="1"/>
    <col min="12809" max="12810" width="14" style="897" customWidth="1"/>
    <col min="12811" max="13056" width="9" style="897"/>
    <col min="13057" max="13057" width="3.109375" style="897" customWidth="1"/>
    <col min="13058" max="13058" width="8.109375" style="897" customWidth="1"/>
    <col min="13059" max="13059" width="16.44140625" style="897" customWidth="1"/>
    <col min="13060" max="13060" width="6" style="897" customWidth="1"/>
    <col min="13061" max="13062" width="9.6640625" style="897" customWidth="1"/>
    <col min="13063" max="13063" width="15" style="897" customWidth="1"/>
    <col min="13064" max="13064" width="2.33203125" style="897" customWidth="1"/>
    <col min="13065" max="13066" width="14" style="897" customWidth="1"/>
    <col min="13067" max="13312" width="9" style="897"/>
    <col min="13313" max="13313" width="3.109375" style="897" customWidth="1"/>
    <col min="13314" max="13314" width="8.109375" style="897" customWidth="1"/>
    <col min="13315" max="13315" width="16.44140625" style="897" customWidth="1"/>
    <col min="13316" max="13316" width="6" style="897" customWidth="1"/>
    <col min="13317" max="13318" width="9.6640625" style="897" customWidth="1"/>
    <col min="13319" max="13319" width="15" style="897" customWidth="1"/>
    <col min="13320" max="13320" width="2.33203125" style="897" customWidth="1"/>
    <col min="13321" max="13322" width="14" style="897" customWidth="1"/>
    <col min="13323" max="13568" width="9" style="897"/>
    <col min="13569" max="13569" width="3.109375" style="897" customWidth="1"/>
    <col min="13570" max="13570" width="8.109375" style="897" customWidth="1"/>
    <col min="13571" max="13571" width="16.44140625" style="897" customWidth="1"/>
    <col min="13572" max="13572" width="6" style="897" customWidth="1"/>
    <col min="13573" max="13574" width="9.6640625" style="897" customWidth="1"/>
    <col min="13575" max="13575" width="15" style="897" customWidth="1"/>
    <col min="13576" max="13576" width="2.33203125" style="897" customWidth="1"/>
    <col min="13577" max="13578" width="14" style="897" customWidth="1"/>
    <col min="13579" max="13824" width="9" style="897"/>
    <col min="13825" max="13825" width="3.109375" style="897" customWidth="1"/>
    <col min="13826" max="13826" width="8.109375" style="897" customWidth="1"/>
    <col min="13827" max="13827" width="16.44140625" style="897" customWidth="1"/>
    <col min="13828" max="13828" width="6" style="897" customWidth="1"/>
    <col min="13829" max="13830" width="9.6640625" style="897" customWidth="1"/>
    <col min="13831" max="13831" width="15" style="897" customWidth="1"/>
    <col min="13832" max="13832" width="2.33203125" style="897" customWidth="1"/>
    <col min="13833" max="13834" width="14" style="897" customWidth="1"/>
    <col min="13835" max="14080" width="9" style="897"/>
    <col min="14081" max="14081" width="3.109375" style="897" customWidth="1"/>
    <col min="14082" max="14082" width="8.109375" style="897" customWidth="1"/>
    <col min="14083" max="14083" width="16.44140625" style="897" customWidth="1"/>
    <col min="14084" max="14084" width="6" style="897" customWidth="1"/>
    <col min="14085" max="14086" width="9.6640625" style="897" customWidth="1"/>
    <col min="14087" max="14087" width="15" style="897" customWidth="1"/>
    <col min="14088" max="14088" width="2.33203125" style="897" customWidth="1"/>
    <col min="14089" max="14090" width="14" style="897" customWidth="1"/>
    <col min="14091" max="14336" width="9" style="897"/>
    <col min="14337" max="14337" width="3.109375" style="897" customWidth="1"/>
    <col min="14338" max="14338" width="8.109375" style="897" customWidth="1"/>
    <col min="14339" max="14339" width="16.44140625" style="897" customWidth="1"/>
    <col min="14340" max="14340" width="6" style="897" customWidth="1"/>
    <col min="14341" max="14342" width="9.6640625" style="897" customWidth="1"/>
    <col min="14343" max="14343" width="15" style="897" customWidth="1"/>
    <col min="14344" max="14344" width="2.33203125" style="897" customWidth="1"/>
    <col min="14345" max="14346" width="14" style="897" customWidth="1"/>
    <col min="14347" max="14592" width="9" style="897"/>
    <col min="14593" max="14593" width="3.109375" style="897" customWidth="1"/>
    <col min="14594" max="14594" width="8.109375" style="897" customWidth="1"/>
    <col min="14595" max="14595" width="16.44140625" style="897" customWidth="1"/>
    <col min="14596" max="14596" width="6" style="897" customWidth="1"/>
    <col min="14597" max="14598" width="9.6640625" style="897" customWidth="1"/>
    <col min="14599" max="14599" width="15" style="897" customWidth="1"/>
    <col min="14600" max="14600" width="2.33203125" style="897" customWidth="1"/>
    <col min="14601" max="14602" width="14" style="897" customWidth="1"/>
    <col min="14603" max="14848" width="9" style="897"/>
    <col min="14849" max="14849" width="3.109375" style="897" customWidth="1"/>
    <col min="14850" max="14850" width="8.109375" style="897" customWidth="1"/>
    <col min="14851" max="14851" width="16.44140625" style="897" customWidth="1"/>
    <col min="14852" max="14852" width="6" style="897" customWidth="1"/>
    <col min="14853" max="14854" width="9.6640625" style="897" customWidth="1"/>
    <col min="14855" max="14855" width="15" style="897" customWidth="1"/>
    <col min="14856" max="14856" width="2.33203125" style="897" customWidth="1"/>
    <col min="14857" max="14858" width="14" style="897" customWidth="1"/>
    <col min="14859" max="15104" width="9" style="897"/>
    <col min="15105" max="15105" width="3.109375" style="897" customWidth="1"/>
    <col min="15106" max="15106" width="8.109375" style="897" customWidth="1"/>
    <col min="15107" max="15107" width="16.44140625" style="897" customWidth="1"/>
    <col min="15108" max="15108" width="6" style="897" customWidth="1"/>
    <col min="15109" max="15110" width="9.6640625" style="897" customWidth="1"/>
    <col min="15111" max="15111" width="15" style="897" customWidth="1"/>
    <col min="15112" max="15112" width="2.33203125" style="897" customWidth="1"/>
    <col min="15113" max="15114" width="14" style="897" customWidth="1"/>
    <col min="15115" max="15360" width="9" style="897"/>
    <col min="15361" max="15361" width="3.109375" style="897" customWidth="1"/>
    <col min="15362" max="15362" width="8.109375" style="897" customWidth="1"/>
    <col min="15363" max="15363" width="16.44140625" style="897" customWidth="1"/>
    <col min="15364" max="15364" width="6" style="897" customWidth="1"/>
    <col min="15365" max="15366" width="9.6640625" style="897" customWidth="1"/>
    <col min="15367" max="15367" width="15" style="897" customWidth="1"/>
    <col min="15368" max="15368" width="2.33203125" style="897" customWidth="1"/>
    <col min="15369" max="15370" width="14" style="897" customWidth="1"/>
    <col min="15371" max="15616" width="9" style="897"/>
    <col min="15617" max="15617" width="3.109375" style="897" customWidth="1"/>
    <col min="15618" max="15618" width="8.109375" style="897" customWidth="1"/>
    <col min="15619" max="15619" width="16.44140625" style="897" customWidth="1"/>
    <col min="15620" max="15620" width="6" style="897" customWidth="1"/>
    <col min="15621" max="15622" width="9.6640625" style="897" customWidth="1"/>
    <col min="15623" max="15623" width="15" style="897" customWidth="1"/>
    <col min="15624" max="15624" width="2.33203125" style="897" customWidth="1"/>
    <col min="15625" max="15626" width="14" style="897" customWidth="1"/>
    <col min="15627" max="15872" width="9" style="897"/>
    <col min="15873" max="15873" width="3.109375" style="897" customWidth="1"/>
    <col min="15874" max="15874" width="8.109375" style="897" customWidth="1"/>
    <col min="15875" max="15875" width="16.44140625" style="897" customWidth="1"/>
    <col min="15876" max="15876" width="6" style="897" customWidth="1"/>
    <col min="15877" max="15878" width="9.6640625" style="897" customWidth="1"/>
    <col min="15879" max="15879" width="15" style="897" customWidth="1"/>
    <col min="15880" max="15880" width="2.33203125" style="897" customWidth="1"/>
    <col min="15881" max="15882" width="14" style="897" customWidth="1"/>
    <col min="15883" max="16128" width="9" style="897"/>
    <col min="16129" max="16129" width="3.109375" style="897" customWidth="1"/>
    <col min="16130" max="16130" width="8.109375" style="897" customWidth="1"/>
    <col min="16131" max="16131" width="16.44140625" style="897" customWidth="1"/>
    <col min="16132" max="16132" width="6" style="897" customWidth="1"/>
    <col min="16133" max="16134" width="9.6640625" style="897" customWidth="1"/>
    <col min="16135" max="16135" width="15" style="897" customWidth="1"/>
    <col min="16136" max="16136" width="2.33203125" style="897" customWidth="1"/>
    <col min="16137" max="16138" width="14" style="897" customWidth="1"/>
    <col min="16139" max="16384" width="9" style="897"/>
  </cols>
  <sheetData>
    <row r="1" spans="1:10" s="895" customFormat="1" ht="14.25" customHeight="1" thickBot="1">
      <c r="A1" s="894"/>
      <c r="C1" s="2298"/>
      <c r="D1" s="2298"/>
      <c r="E1" s="2298"/>
      <c r="F1" s="2298"/>
      <c r="G1" s="2298"/>
      <c r="H1" s="2298"/>
      <c r="I1" s="2298"/>
      <c r="J1" s="896" t="s">
        <v>1614</v>
      </c>
    </row>
    <row r="2" spans="1:10" s="895" customFormat="1" ht="15" customHeight="1" thickBot="1">
      <c r="A2" s="2299"/>
      <c r="B2" s="2299"/>
      <c r="C2" s="2299"/>
      <c r="D2" s="2300"/>
      <c r="E2" s="2301" t="s">
        <v>1615</v>
      </c>
      <c r="F2" s="2302"/>
      <c r="G2" s="2302"/>
      <c r="H2" s="2302"/>
      <c r="I2" s="2302"/>
      <c r="J2" s="2303"/>
    </row>
    <row r="3" spans="1:10" s="895" customFormat="1" ht="22.5" customHeight="1" thickBot="1">
      <c r="A3" s="2304" t="s">
        <v>1616</v>
      </c>
      <c r="B3" s="2305"/>
      <c r="C3" s="2305"/>
      <c r="D3" s="2305"/>
      <c r="E3" s="2305"/>
      <c r="F3" s="2305"/>
      <c r="G3" s="2305"/>
      <c r="H3" s="2305"/>
      <c r="I3" s="2305"/>
      <c r="J3" s="2305"/>
    </row>
    <row r="4" spans="1:10" s="895" customFormat="1" ht="23.25" customHeight="1" thickBot="1">
      <c r="A4" s="2306" t="s">
        <v>1617</v>
      </c>
      <c r="B4" s="2307"/>
      <c r="C4" s="2308"/>
      <c r="D4" s="2309" t="s">
        <v>1618</v>
      </c>
      <c r="E4" s="2310"/>
      <c r="F4" s="2310"/>
      <c r="G4" s="2310"/>
      <c r="H4" s="2310"/>
      <c r="I4" s="2310"/>
      <c r="J4" s="2311"/>
    </row>
    <row r="5" spans="1:10" ht="15" customHeight="1">
      <c r="A5" s="2274" t="s">
        <v>1619</v>
      </c>
      <c r="B5" s="2275"/>
      <c r="C5" s="2276"/>
      <c r="D5" s="2283" t="s">
        <v>1620</v>
      </c>
      <c r="E5" s="2284"/>
      <c r="F5" s="2284"/>
      <c r="G5" s="2284"/>
      <c r="H5" s="2284"/>
      <c r="I5" s="2284"/>
      <c r="J5" s="2285"/>
    </row>
    <row r="6" spans="1:10" ht="15" customHeight="1">
      <c r="A6" s="2277"/>
      <c r="B6" s="2278"/>
      <c r="C6" s="2279"/>
      <c r="D6" s="2286" t="s">
        <v>1621</v>
      </c>
      <c r="E6" s="2286"/>
      <c r="F6" s="2286"/>
      <c r="G6" s="2286"/>
      <c r="H6" s="2286"/>
      <c r="I6" s="2286"/>
      <c r="J6" s="2287"/>
    </row>
    <row r="7" spans="1:10" ht="15" customHeight="1" thickBot="1">
      <c r="A7" s="2280"/>
      <c r="B7" s="2281"/>
      <c r="C7" s="2282"/>
      <c r="D7" s="2288" t="s">
        <v>1622</v>
      </c>
      <c r="E7" s="2288"/>
      <c r="F7" s="2288"/>
      <c r="G7" s="2288"/>
      <c r="H7" s="2288"/>
      <c r="I7" s="2288"/>
      <c r="J7" s="2289"/>
    </row>
    <row r="8" spans="1:10" ht="15" customHeight="1">
      <c r="A8" s="2290" t="s">
        <v>1623</v>
      </c>
      <c r="B8" s="2291"/>
      <c r="C8" s="2292"/>
      <c r="D8" s="2296" t="s">
        <v>1624</v>
      </c>
      <c r="E8" s="2296"/>
      <c r="F8" s="2296"/>
      <c r="G8" s="2296"/>
      <c r="H8" s="2296"/>
      <c r="I8" s="2296"/>
      <c r="J8" s="2297"/>
    </row>
    <row r="9" spans="1:10" ht="15" customHeight="1" thickBot="1">
      <c r="A9" s="2293"/>
      <c r="B9" s="2294"/>
      <c r="C9" s="2295"/>
      <c r="D9" s="2286" t="s">
        <v>1625</v>
      </c>
      <c r="E9" s="2286"/>
      <c r="F9" s="2286"/>
      <c r="G9" s="2286"/>
      <c r="H9" s="2286"/>
      <c r="I9" s="2286"/>
      <c r="J9" s="2287"/>
    </row>
    <row r="10" spans="1:10" ht="15" customHeight="1">
      <c r="A10" s="2312" t="s">
        <v>1626</v>
      </c>
      <c r="B10" s="2313"/>
      <c r="C10" s="2318" t="s">
        <v>1627</v>
      </c>
      <c r="D10" s="2296" t="s">
        <v>1628</v>
      </c>
      <c r="E10" s="2320"/>
      <c r="F10" s="2320"/>
      <c r="G10" s="2320"/>
      <c r="H10" s="2320"/>
      <c r="I10" s="2320"/>
      <c r="J10" s="2321"/>
    </row>
    <row r="11" spans="1:10" ht="15" customHeight="1">
      <c r="A11" s="2314"/>
      <c r="B11" s="2315"/>
      <c r="C11" s="2319"/>
      <c r="D11" s="2322" t="s">
        <v>1629</v>
      </c>
      <c r="E11" s="2322"/>
      <c r="F11" s="2322"/>
      <c r="G11" s="2322"/>
      <c r="H11" s="2322"/>
      <c r="I11" s="2322"/>
      <c r="J11" s="2323"/>
    </row>
    <row r="12" spans="1:10" ht="15" customHeight="1">
      <c r="A12" s="2314"/>
      <c r="B12" s="2315"/>
      <c r="C12" s="2324" t="s">
        <v>1630</v>
      </c>
      <c r="D12" s="2327" t="s">
        <v>1631</v>
      </c>
      <c r="E12" s="2327"/>
      <c r="F12" s="2327"/>
      <c r="G12" s="2327"/>
      <c r="H12" s="2327"/>
      <c r="I12" s="2327"/>
      <c r="J12" s="2328"/>
    </row>
    <row r="13" spans="1:10" ht="15" customHeight="1">
      <c r="A13" s="2314"/>
      <c r="B13" s="2315"/>
      <c r="C13" s="2325"/>
      <c r="D13" s="2286" t="s">
        <v>2090</v>
      </c>
      <c r="E13" s="2286"/>
      <c r="F13" s="2286"/>
      <c r="G13" s="2286"/>
      <c r="H13" s="2286"/>
      <c r="I13" s="2286"/>
      <c r="J13" s="2287"/>
    </row>
    <row r="14" spans="1:10" ht="15" customHeight="1">
      <c r="A14" s="2314"/>
      <c r="B14" s="2315"/>
      <c r="C14" s="2325"/>
      <c r="D14" s="2286" t="s">
        <v>1632</v>
      </c>
      <c r="E14" s="2286"/>
      <c r="F14" s="2286"/>
      <c r="G14" s="2286"/>
      <c r="H14" s="2286"/>
      <c r="I14" s="2286"/>
      <c r="J14" s="2287"/>
    </row>
    <row r="15" spans="1:10" ht="15" customHeight="1" thickBot="1">
      <c r="A15" s="2316"/>
      <c r="B15" s="2317"/>
      <c r="C15" s="2326"/>
      <c r="D15" s="2288" t="s">
        <v>1633</v>
      </c>
      <c r="E15" s="2288"/>
      <c r="F15" s="2288"/>
      <c r="G15" s="2288"/>
      <c r="H15" s="2288"/>
      <c r="I15" s="2288"/>
      <c r="J15" s="2289"/>
    </row>
    <row r="16" spans="1:10" ht="15" customHeight="1">
      <c r="A16" s="2312" t="s">
        <v>1634</v>
      </c>
      <c r="B16" s="2313"/>
      <c r="C16" s="898"/>
      <c r="D16" s="2340" t="s">
        <v>1626</v>
      </c>
      <c r="E16" s="2340"/>
      <c r="F16" s="2340"/>
      <c r="G16" s="2340"/>
      <c r="H16" s="2341" t="s">
        <v>1635</v>
      </c>
      <c r="I16" s="2342"/>
      <c r="J16" s="2343"/>
    </row>
    <row r="17" spans="1:10" ht="15" customHeight="1">
      <c r="A17" s="2314"/>
      <c r="B17" s="2315"/>
      <c r="C17" s="2329" t="s">
        <v>1636</v>
      </c>
      <c r="D17" s="2327" t="s">
        <v>1637</v>
      </c>
      <c r="E17" s="2327"/>
      <c r="F17" s="2327"/>
      <c r="G17" s="2327"/>
      <c r="H17" s="2344"/>
      <c r="I17" s="2344"/>
      <c r="J17" s="2345"/>
    </row>
    <row r="18" spans="1:10" ht="15" customHeight="1">
      <c r="A18" s="2314"/>
      <c r="B18" s="2315"/>
      <c r="C18" s="2329"/>
      <c r="D18" s="2286" t="s">
        <v>1638</v>
      </c>
      <c r="E18" s="2286"/>
      <c r="F18" s="2286"/>
      <c r="G18" s="2286"/>
      <c r="H18" s="2344"/>
      <c r="I18" s="2344"/>
      <c r="J18" s="2345"/>
    </row>
    <row r="19" spans="1:10" ht="15" customHeight="1">
      <c r="A19" s="2314"/>
      <c r="B19" s="2315"/>
      <c r="C19" s="2329" t="s">
        <v>1639</v>
      </c>
      <c r="D19" s="2327" t="s">
        <v>1640</v>
      </c>
      <c r="E19" s="2327"/>
      <c r="F19" s="2327"/>
      <c r="G19" s="2327"/>
      <c r="H19" s="2346"/>
      <c r="I19" s="2346"/>
      <c r="J19" s="2347"/>
    </row>
    <row r="20" spans="1:10" ht="15" customHeight="1">
      <c r="A20" s="2314"/>
      <c r="B20" s="2315"/>
      <c r="C20" s="2329"/>
      <c r="D20" s="2286" t="s">
        <v>1641</v>
      </c>
      <c r="E20" s="2286"/>
      <c r="F20" s="2286"/>
      <c r="G20" s="2286"/>
      <c r="H20" s="2346"/>
      <c r="I20" s="2346"/>
      <c r="J20" s="2347"/>
    </row>
    <row r="21" spans="1:10" ht="15" customHeight="1">
      <c r="A21" s="2314"/>
      <c r="B21" s="2315"/>
      <c r="C21" s="2329"/>
      <c r="D21" s="2286" t="s">
        <v>1642</v>
      </c>
      <c r="E21" s="2286"/>
      <c r="F21" s="2286"/>
      <c r="G21" s="2286"/>
      <c r="H21" s="2346"/>
      <c r="I21" s="2346"/>
      <c r="J21" s="2347"/>
    </row>
    <row r="22" spans="1:10" ht="15" customHeight="1">
      <c r="A22" s="2314"/>
      <c r="B22" s="2315"/>
      <c r="C22" s="2329"/>
      <c r="D22" s="2322" t="s">
        <v>1643</v>
      </c>
      <c r="E22" s="2322"/>
      <c r="F22" s="2322"/>
      <c r="G22" s="2322"/>
      <c r="H22" s="2346"/>
      <c r="I22" s="2346"/>
      <c r="J22" s="2347"/>
    </row>
    <row r="23" spans="1:10" ht="12.75" customHeight="1">
      <c r="A23" s="2314"/>
      <c r="B23" s="2315"/>
      <c r="C23" s="2329" t="s">
        <v>1644</v>
      </c>
      <c r="D23" s="2330" t="s">
        <v>1645</v>
      </c>
      <c r="E23" s="2333" t="s">
        <v>1646</v>
      </c>
      <c r="F23" s="2334"/>
      <c r="G23" s="2335"/>
      <c r="H23" s="2348" t="s">
        <v>1647</v>
      </c>
      <c r="I23" s="2350" t="s">
        <v>1648</v>
      </c>
      <c r="J23" s="2351"/>
    </row>
    <row r="24" spans="1:10" ht="12.75" customHeight="1">
      <c r="A24" s="2314"/>
      <c r="B24" s="2315"/>
      <c r="C24" s="2329"/>
      <c r="D24" s="2331"/>
      <c r="E24" s="2336"/>
      <c r="F24" s="2336"/>
      <c r="G24" s="2337"/>
      <c r="H24" s="2349"/>
      <c r="I24" s="2352"/>
      <c r="J24" s="2353"/>
    </row>
    <row r="25" spans="1:10" ht="15" customHeight="1">
      <c r="A25" s="2314"/>
      <c r="B25" s="2315"/>
      <c r="C25" s="2329"/>
      <c r="D25" s="2331"/>
      <c r="E25" s="2336"/>
      <c r="F25" s="2336"/>
      <c r="G25" s="2337"/>
      <c r="H25" s="899" t="s">
        <v>1649</v>
      </c>
      <c r="I25" s="2352" t="s">
        <v>1650</v>
      </c>
      <c r="J25" s="2353"/>
    </row>
    <row r="26" spans="1:10" ht="15" customHeight="1">
      <c r="A26" s="2314"/>
      <c r="B26" s="2315"/>
      <c r="C26" s="2329"/>
      <c r="D26" s="2332"/>
      <c r="E26" s="2336"/>
      <c r="F26" s="2336"/>
      <c r="G26" s="2337"/>
      <c r="H26" s="899" t="s">
        <v>1649</v>
      </c>
      <c r="I26" s="2352" t="s">
        <v>1651</v>
      </c>
      <c r="J26" s="2353"/>
    </row>
    <row r="27" spans="1:10" ht="18.75" customHeight="1">
      <c r="A27" s="2314"/>
      <c r="B27" s="2315"/>
      <c r="C27" s="2329"/>
      <c r="D27" s="900" t="s">
        <v>1652</v>
      </c>
      <c r="E27" s="2338"/>
      <c r="F27" s="2338"/>
      <c r="G27" s="2339"/>
      <c r="H27" s="901" t="s">
        <v>1649</v>
      </c>
      <c r="I27" s="2354" t="s">
        <v>1653</v>
      </c>
      <c r="J27" s="2355"/>
    </row>
    <row r="28" spans="1:10" ht="15" customHeight="1">
      <c r="A28" s="2314"/>
      <c r="B28" s="2315"/>
      <c r="C28" s="902" t="s">
        <v>1654</v>
      </c>
      <c r="D28" s="2330" t="s">
        <v>1645</v>
      </c>
      <c r="E28" s="2333" t="s">
        <v>1655</v>
      </c>
      <c r="F28" s="2334"/>
      <c r="G28" s="2335"/>
      <c r="H28" s="2348" t="s">
        <v>1647</v>
      </c>
      <c r="I28" s="2350" t="s">
        <v>1648</v>
      </c>
      <c r="J28" s="2351"/>
    </row>
    <row r="29" spans="1:10" ht="7.5" customHeight="1">
      <c r="A29" s="2314"/>
      <c r="B29" s="2315"/>
      <c r="C29" s="2359" t="s">
        <v>1656</v>
      </c>
      <c r="D29" s="2331"/>
      <c r="E29" s="2356"/>
      <c r="F29" s="2336"/>
      <c r="G29" s="2337"/>
      <c r="H29" s="2349"/>
      <c r="I29" s="2352"/>
      <c r="J29" s="2353"/>
    </row>
    <row r="30" spans="1:10" ht="15" customHeight="1">
      <c r="A30" s="2314"/>
      <c r="B30" s="2315"/>
      <c r="C30" s="2359"/>
      <c r="D30" s="2331"/>
      <c r="E30" s="2336"/>
      <c r="F30" s="2336"/>
      <c r="G30" s="2337"/>
      <c r="H30" s="899" t="s">
        <v>1649</v>
      </c>
      <c r="I30" s="2352" t="s">
        <v>1650</v>
      </c>
      <c r="J30" s="2353"/>
    </row>
    <row r="31" spans="1:10" ht="12" customHeight="1">
      <c r="A31" s="2314"/>
      <c r="B31" s="2315"/>
      <c r="C31" s="2359"/>
      <c r="D31" s="2331"/>
      <c r="E31" s="2336"/>
      <c r="F31" s="2336"/>
      <c r="G31" s="2337"/>
      <c r="H31" s="2349" t="s">
        <v>1647</v>
      </c>
      <c r="I31" s="2352" t="s">
        <v>1657</v>
      </c>
      <c r="J31" s="2353"/>
    </row>
    <row r="32" spans="1:10" ht="12" customHeight="1">
      <c r="A32" s="2314"/>
      <c r="B32" s="2315"/>
      <c r="C32" s="2359"/>
      <c r="D32" s="2332"/>
      <c r="E32" s="2336"/>
      <c r="F32" s="2336"/>
      <c r="G32" s="2337"/>
      <c r="H32" s="2349"/>
      <c r="I32" s="2352"/>
      <c r="J32" s="2353"/>
    </row>
    <row r="33" spans="1:10" ht="15" thickBot="1">
      <c r="A33" s="2316"/>
      <c r="B33" s="2317"/>
      <c r="C33" s="2360"/>
      <c r="D33" s="903" t="s">
        <v>1652</v>
      </c>
      <c r="E33" s="2357"/>
      <c r="F33" s="2357"/>
      <c r="G33" s="2358"/>
      <c r="H33" s="904" t="s">
        <v>1649</v>
      </c>
      <c r="I33" s="2361" t="s">
        <v>1653</v>
      </c>
      <c r="J33" s="2362"/>
    </row>
    <row r="34" spans="1:10" ht="14.25" customHeight="1">
      <c r="A34" s="2363" t="s">
        <v>1658</v>
      </c>
      <c r="B34" s="2366" t="s">
        <v>1659</v>
      </c>
      <c r="C34" s="2367"/>
      <c r="D34" s="2367"/>
      <c r="E34" s="2370" t="s">
        <v>1660</v>
      </c>
      <c r="F34" s="2370"/>
      <c r="G34" s="2370"/>
      <c r="H34" s="2371"/>
      <c r="I34" s="2373" t="s">
        <v>1661</v>
      </c>
      <c r="J34" s="2374"/>
    </row>
    <row r="35" spans="1:10" ht="14.25" customHeight="1">
      <c r="A35" s="2364"/>
      <c r="B35" s="2368"/>
      <c r="C35" s="2369"/>
      <c r="D35" s="2369"/>
      <c r="E35" s="2372"/>
      <c r="F35" s="2372"/>
      <c r="G35" s="2372"/>
      <c r="H35" s="2366"/>
      <c r="I35" s="2375"/>
      <c r="J35" s="2376"/>
    </row>
    <row r="36" spans="1:10" ht="14.25" customHeight="1">
      <c r="A36" s="2364"/>
      <c r="B36" s="2377" t="s">
        <v>1662</v>
      </c>
      <c r="C36" s="2378"/>
      <c r="D36" s="2378"/>
      <c r="E36" s="2379" t="s">
        <v>1663</v>
      </c>
      <c r="F36" s="2380"/>
      <c r="G36" s="2380"/>
      <c r="H36" s="2381"/>
      <c r="I36" s="2382" t="s">
        <v>1664</v>
      </c>
      <c r="J36" s="2383"/>
    </row>
    <row r="37" spans="1:10" ht="14.25" customHeight="1">
      <c r="A37" s="2364"/>
      <c r="B37" s="2377"/>
      <c r="C37" s="2378"/>
      <c r="D37" s="2378"/>
      <c r="E37" s="2384"/>
      <c r="F37" s="2385"/>
      <c r="G37" s="2385"/>
      <c r="H37" s="2386"/>
      <c r="I37" s="905" t="s">
        <v>1665</v>
      </c>
      <c r="J37" s="906"/>
    </row>
    <row r="38" spans="1:10" ht="14.25" customHeight="1">
      <c r="A38" s="2364"/>
      <c r="B38" s="2377" t="s">
        <v>1666</v>
      </c>
      <c r="C38" s="2378"/>
      <c r="D38" s="2378"/>
      <c r="E38" s="2379" t="s">
        <v>1667</v>
      </c>
      <c r="F38" s="2380"/>
      <c r="G38" s="2380"/>
      <c r="H38" s="2381"/>
      <c r="I38" s="2382" t="s">
        <v>1664</v>
      </c>
      <c r="J38" s="2383"/>
    </row>
    <row r="39" spans="1:10" ht="14.25" customHeight="1">
      <c r="A39" s="2364"/>
      <c r="B39" s="2377"/>
      <c r="C39" s="2378"/>
      <c r="D39" s="2378"/>
      <c r="E39" s="2384"/>
      <c r="F39" s="2385"/>
      <c r="G39" s="2385"/>
      <c r="H39" s="2386"/>
      <c r="I39" s="905" t="s">
        <v>1665</v>
      </c>
      <c r="J39" s="906"/>
    </row>
    <row r="40" spans="1:10" ht="14.25" customHeight="1">
      <c r="A40" s="2364"/>
      <c r="B40" s="2377" t="s">
        <v>1668</v>
      </c>
      <c r="C40" s="2378"/>
      <c r="D40" s="2378"/>
      <c r="E40" s="2379" t="s">
        <v>1669</v>
      </c>
      <c r="F40" s="2380"/>
      <c r="G40" s="2380"/>
      <c r="H40" s="2381"/>
      <c r="I40" s="2382" t="s">
        <v>1664</v>
      </c>
      <c r="J40" s="2383"/>
    </row>
    <row r="41" spans="1:10" ht="14.25" customHeight="1">
      <c r="A41" s="2364"/>
      <c r="B41" s="2377"/>
      <c r="C41" s="2378"/>
      <c r="D41" s="2378"/>
      <c r="E41" s="2384"/>
      <c r="F41" s="2385"/>
      <c r="G41" s="2385"/>
      <c r="H41" s="2386"/>
      <c r="I41" s="905" t="s">
        <v>1665</v>
      </c>
      <c r="J41" s="906"/>
    </row>
    <row r="42" spans="1:10" ht="14.25" customHeight="1">
      <c r="A42" s="2364"/>
      <c r="B42" s="2377" t="s">
        <v>1670</v>
      </c>
      <c r="C42" s="2378"/>
      <c r="D42" s="2378"/>
      <c r="E42" s="2379" t="s">
        <v>1671</v>
      </c>
      <c r="F42" s="2380"/>
      <c r="G42" s="2380"/>
      <c r="H42" s="2381"/>
      <c r="I42" s="2382" t="s">
        <v>1664</v>
      </c>
      <c r="J42" s="2383"/>
    </row>
    <row r="43" spans="1:10" ht="14.25" customHeight="1">
      <c r="A43" s="2364"/>
      <c r="B43" s="2377"/>
      <c r="C43" s="2378"/>
      <c r="D43" s="2378"/>
      <c r="E43" s="2384"/>
      <c r="F43" s="2385"/>
      <c r="G43" s="2385"/>
      <c r="H43" s="2386"/>
      <c r="I43" s="905" t="s">
        <v>1665</v>
      </c>
      <c r="J43" s="906"/>
    </row>
    <row r="44" spans="1:10" ht="14.25" customHeight="1">
      <c r="A44" s="2364"/>
      <c r="B44" s="2416" t="s">
        <v>1672</v>
      </c>
      <c r="C44" s="2378"/>
      <c r="D44" s="2378"/>
      <c r="E44" s="2379" t="s">
        <v>1673</v>
      </c>
      <c r="F44" s="2380"/>
      <c r="G44" s="2380"/>
      <c r="H44" s="2381"/>
      <c r="I44" s="2382" t="s">
        <v>1664</v>
      </c>
      <c r="J44" s="2383"/>
    </row>
    <row r="45" spans="1:10" ht="14.25" customHeight="1">
      <c r="A45" s="2364"/>
      <c r="B45" s="2416"/>
      <c r="C45" s="2378"/>
      <c r="D45" s="2378"/>
      <c r="E45" s="2384"/>
      <c r="F45" s="2385"/>
      <c r="G45" s="2385"/>
      <c r="H45" s="2386"/>
      <c r="I45" s="905" t="s">
        <v>1665</v>
      </c>
      <c r="J45" s="906"/>
    </row>
    <row r="46" spans="1:10" ht="14.25" customHeight="1">
      <c r="A46" s="2364"/>
      <c r="B46" s="2417" t="s">
        <v>1674</v>
      </c>
      <c r="C46" s="2418"/>
      <c r="D46" s="2418"/>
      <c r="E46" s="2379" t="s">
        <v>1675</v>
      </c>
      <c r="F46" s="2380"/>
      <c r="G46" s="2380"/>
      <c r="H46" s="2381"/>
      <c r="I46" s="2382" t="s">
        <v>1664</v>
      </c>
      <c r="J46" s="2383"/>
    </row>
    <row r="47" spans="1:10" ht="14.25" customHeight="1" thickBot="1">
      <c r="A47" s="2365"/>
      <c r="B47" s="2419"/>
      <c r="C47" s="2420"/>
      <c r="D47" s="2420"/>
      <c r="E47" s="2402"/>
      <c r="F47" s="2403"/>
      <c r="G47" s="2403"/>
      <c r="H47" s="2421"/>
      <c r="I47" s="907" t="s">
        <v>1665</v>
      </c>
      <c r="J47" s="908"/>
    </row>
    <row r="48" spans="1:10" ht="15" customHeight="1">
      <c r="A48" s="2387" t="s">
        <v>1676</v>
      </c>
      <c r="B48" s="2388"/>
      <c r="C48" s="2388"/>
      <c r="D48" s="2389"/>
      <c r="E48" s="2396" t="s">
        <v>1677</v>
      </c>
      <c r="F48" s="2397"/>
      <c r="G48" s="2397"/>
      <c r="H48" s="2397"/>
      <c r="I48" s="2397"/>
      <c r="J48" s="2398"/>
    </row>
    <row r="49" spans="1:10" ht="15" customHeight="1">
      <c r="A49" s="2390"/>
      <c r="B49" s="2391"/>
      <c r="C49" s="2391"/>
      <c r="D49" s="2392"/>
      <c r="E49" s="2399" t="s">
        <v>1678</v>
      </c>
      <c r="F49" s="2400"/>
      <c r="G49" s="2400"/>
      <c r="H49" s="2400"/>
      <c r="I49" s="2400"/>
      <c r="J49" s="2401"/>
    </row>
    <row r="50" spans="1:10" ht="15" customHeight="1" thickBot="1">
      <c r="A50" s="2393"/>
      <c r="B50" s="2394"/>
      <c r="C50" s="2394"/>
      <c r="D50" s="2395"/>
      <c r="E50" s="2402" t="s">
        <v>1679</v>
      </c>
      <c r="F50" s="2403"/>
      <c r="G50" s="2403"/>
      <c r="H50" s="2403"/>
      <c r="I50" s="2403"/>
      <c r="J50" s="2404"/>
    </row>
    <row r="51" spans="1:10" ht="12.75" customHeight="1">
      <c r="A51" s="2405" t="s">
        <v>1680</v>
      </c>
      <c r="B51" s="2320"/>
      <c r="C51" s="2320"/>
      <c r="D51" s="2406"/>
      <c r="E51" s="2410" t="s">
        <v>1681</v>
      </c>
      <c r="F51" s="2411"/>
      <c r="G51" s="2411"/>
      <c r="H51" s="2411"/>
      <c r="I51" s="2411"/>
      <c r="J51" s="2412"/>
    </row>
    <row r="52" spans="1:10" ht="12.75" customHeight="1" thickBot="1">
      <c r="A52" s="2407"/>
      <c r="B52" s="2408"/>
      <c r="C52" s="2408"/>
      <c r="D52" s="2409"/>
      <c r="E52" s="2413"/>
      <c r="F52" s="2414"/>
      <c r="G52" s="2414"/>
      <c r="H52" s="2414"/>
      <c r="I52" s="2414"/>
      <c r="J52" s="2415"/>
    </row>
    <row r="53" spans="1:10" ht="12" customHeight="1">
      <c r="A53" s="2363" t="s">
        <v>1682</v>
      </c>
      <c r="B53" s="2438" t="s">
        <v>1683</v>
      </c>
      <c r="C53" s="2439"/>
      <c r="D53" s="2440"/>
      <c r="E53" s="2447" t="s">
        <v>1684</v>
      </c>
      <c r="F53" s="2448"/>
      <c r="G53" s="2447" t="s">
        <v>1685</v>
      </c>
      <c r="H53" s="2448"/>
      <c r="I53" s="2450" t="s">
        <v>1686</v>
      </c>
      <c r="J53" s="2451"/>
    </row>
    <row r="54" spans="1:10" ht="12" customHeight="1">
      <c r="A54" s="2364"/>
      <c r="B54" s="2441"/>
      <c r="C54" s="2442"/>
      <c r="D54" s="2443"/>
      <c r="E54" s="2449"/>
      <c r="F54" s="2366"/>
      <c r="G54" s="2449"/>
      <c r="H54" s="2366"/>
      <c r="I54" s="2452"/>
      <c r="J54" s="2453"/>
    </row>
    <row r="55" spans="1:10" ht="14.25" customHeight="1">
      <c r="A55" s="2364"/>
      <c r="B55" s="2441"/>
      <c r="C55" s="2442"/>
      <c r="D55" s="2443"/>
      <c r="E55" s="2454" t="s">
        <v>1687</v>
      </c>
      <c r="F55" s="2454"/>
      <c r="G55" s="2430" t="s">
        <v>1688</v>
      </c>
      <c r="H55" s="2431"/>
      <c r="I55" s="2434" t="s">
        <v>1689</v>
      </c>
      <c r="J55" s="2435"/>
    </row>
    <row r="56" spans="1:10" ht="14.25" customHeight="1">
      <c r="A56" s="2364"/>
      <c r="B56" s="2441"/>
      <c r="C56" s="2442"/>
      <c r="D56" s="2443"/>
      <c r="E56" s="2454"/>
      <c r="F56" s="2454"/>
      <c r="G56" s="2432"/>
      <c r="H56" s="2433"/>
      <c r="I56" s="2384" t="s">
        <v>1690</v>
      </c>
      <c r="J56" s="2436"/>
    </row>
    <row r="57" spans="1:10" ht="14.25" customHeight="1">
      <c r="A57" s="2364"/>
      <c r="B57" s="2441"/>
      <c r="C57" s="2442"/>
      <c r="D57" s="2443"/>
      <c r="E57" s="2454" t="s">
        <v>1691</v>
      </c>
      <c r="F57" s="2454"/>
      <c r="G57" s="2430" t="s">
        <v>1688</v>
      </c>
      <c r="H57" s="2431"/>
      <c r="I57" s="2434" t="s">
        <v>1689</v>
      </c>
      <c r="J57" s="2435"/>
    </row>
    <row r="58" spans="1:10" ht="14.25" customHeight="1">
      <c r="A58" s="2364"/>
      <c r="B58" s="2441"/>
      <c r="C58" s="2442"/>
      <c r="D58" s="2443"/>
      <c r="E58" s="2454"/>
      <c r="F58" s="2454"/>
      <c r="G58" s="2432"/>
      <c r="H58" s="2433"/>
      <c r="I58" s="2384" t="s">
        <v>1690</v>
      </c>
      <c r="J58" s="2436"/>
    </row>
    <row r="59" spans="1:10" ht="14.25" customHeight="1">
      <c r="A59" s="2364"/>
      <c r="B59" s="2441"/>
      <c r="C59" s="2442"/>
      <c r="D59" s="2443"/>
      <c r="E59" s="2437" t="s">
        <v>1692</v>
      </c>
      <c r="F59" s="2437"/>
      <c r="G59" s="2430" t="s">
        <v>1688</v>
      </c>
      <c r="H59" s="2431"/>
      <c r="I59" s="2434" t="s">
        <v>1689</v>
      </c>
      <c r="J59" s="2435"/>
    </row>
    <row r="60" spans="1:10" ht="14.25" customHeight="1">
      <c r="A60" s="2364"/>
      <c r="B60" s="2444"/>
      <c r="C60" s="2445"/>
      <c r="D60" s="2446"/>
      <c r="E60" s="2437"/>
      <c r="F60" s="2437"/>
      <c r="G60" s="2432"/>
      <c r="H60" s="2433"/>
      <c r="I60" s="2384" t="s">
        <v>1690</v>
      </c>
      <c r="J60" s="2436"/>
    </row>
    <row r="61" spans="1:10" ht="12" customHeight="1" thickBot="1">
      <c r="A61" s="2365"/>
      <c r="B61" s="2422" t="s">
        <v>1693</v>
      </c>
      <c r="C61" s="2423"/>
      <c r="D61" s="2423"/>
      <c r="E61" s="2423"/>
      <c r="F61" s="2423"/>
      <c r="G61" s="2423"/>
      <c r="H61" s="2423"/>
      <c r="I61" s="2423"/>
      <c r="J61" s="2424"/>
    </row>
    <row r="62" spans="1:10" ht="32.1" customHeight="1" thickBot="1">
      <c r="A62" s="909" t="s">
        <v>1694</v>
      </c>
      <c r="B62" s="2425" t="s">
        <v>1695</v>
      </c>
      <c r="C62" s="2426"/>
      <c r="D62" s="2426"/>
      <c r="E62" s="2426"/>
      <c r="F62" s="2426"/>
      <c r="G62" s="2426"/>
      <c r="H62" s="2426"/>
      <c r="I62" s="2426"/>
      <c r="J62" s="2427"/>
    </row>
    <row r="63" spans="1:10" ht="2.25" customHeight="1">
      <c r="A63" s="2428"/>
      <c r="B63" s="2428"/>
      <c r="C63" s="2428"/>
      <c r="D63" s="2428"/>
      <c r="E63" s="2428"/>
      <c r="F63" s="2428"/>
      <c r="G63" s="2428"/>
      <c r="H63" s="2428"/>
      <c r="I63" s="2428"/>
      <c r="J63" s="2428"/>
    </row>
    <row r="64" spans="1:10" ht="12.75" customHeight="1">
      <c r="A64" s="2429" t="s">
        <v>1696</v>
      </c>
      <c r="B64" s="2429"/>
      <c r="C64" s="2429"/>
      <c r="D64" s="2429"/>
      <c r="E64" s="2429"/>
      <c r="F64" s="2429"/>
      <c r="G64" s="2429"/>
      <c r="H64" s="2429"/>
      <c r="I64" s="2429"/>
      <c r="J64" s="2429"/>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07">
    <mergeCell ref="B61:J61"/>
    <mergeCell ref="B62:J62"/>
    <mergeCell ref="A63:J63"/>
    <mergeCell ref="A64:J64"/>
    <mergeCell ref="G57:H58"/>
    <mergeCell ref="I57:J57"/>
    <mergeCell ref="I58:J58"/>
    <mergeCell ref="E59:F60"/>
    <mergeCell ref="G59:H60"/>
    <mergeCell ref="I59:J59"/>
    <mergeCell ref="I60:J60"/>
    <mergeCell ref="A53:A61"/>
    <mergeCell ref="B53:D60"/>
    <mergeCell ref="E53:F54"/>
    <mergeCell ref="G53:H54"/>
    <mergeCell ref="I53:J54"/>
    <mergeCell ref="E55:F56"/>
    <mergeCell ref="G55:H56"/>
    <mergeCell ref="I55:J55"/>
    <mergeCell ref="I56:J56"/>
    <mergeCell ref="E57:F58"/>
    <mergeCell ref="I38:J38"/>
    <mergeCell ref="E39:H39"/>
    <mergeCell ref="A48:D50"/>
    <mergeCell ref="E48:J48"/>
    <mergeCell ref="E49:J49"/>
    <mergeCell ref="E50:J50"/>
    <mergeCell ref="A51:D52"/>
    <mergeCell ref="E51:J52"/>
    <mergeCell ref="B44:D45"/>
    <mergeCell ref="E44:H44"/>
    <mergeCell ref="I44:J44"/>
    <mergeCell ref="E45:H45"/>
    <mergeCell ref="B46:D47"/>
    <mergeCell ref="E46:H46"/>
    <mergeCell ref="I46:J46"/>
    <mergeCell ref="E47:H47"/>
    <mergeCell ref="I28:J29"/>
    <mergeCell ref="C29:C33"/>
    <mergeCell ref="I30:J30"/>
    <mergeCell ref="H31:H32"/>
    <mergeCell ref="I31:J32"/>
    <mergeCell ref="I33:J33"/>
    <mergeCell ref="A34:A47"/>
    <mergeCell ref="B34:D35"/>
    <mergeCell ref="E34:H35"/>
    <mergeCell ref="I34:J35"/>
    <mergeCell ref="B36:D37"/>
    <mergeCell ref="B40:D41"/>
    <mergeCell ref="E40:H40"/>
    <mergeCell ref="I40:J40"/>
    <mergeCell ref="E41:H41"/>
    <mergeCell ref="B42:D43"/>
    <mergeCell ref="E42:H42"/>
    <mergeCell ref="I42:J42"/>
    <mergeCell ref="E43:H43"/>
    <mergeCell ref="E36:H36"/>
    <mergeCell ref="I36:J36"/>
    <mergeCell ref="E37:H37"/>
    <mergeCell ref="B38:D39"/>
    <mergeCell ref="E38:H38"/>
    <mergeCell ref="D20:G20"/>
    <mergeCell ref="D21:G21"/>
    <mergeCell ref="D22:G22"/>
    <mergeCell ref="C23:C27"/>
    <mergeCell ref="D23:D26"/>
    <mergeCell ref="E23:G27"/>
    <mergeCell ref="A16:B33"/>
    <mergeCell ref="D16:G16"/>
    <mergeCell ref="H16:J16"/>
    <mergeCell ref="C17:C18"/>
    <mergeCell ref="D17:G17"/>
    <mergeCell ref="H17:J18"/>
    <mergeCell ref="D18:G18"/>
    <mergeCell ref="C19:C22"/>
    <mergeCell ref="D19:G19"/>
    <mergeCell ref="H19:J22"/>
    <mergeCell ref="H23:H24"/>
    <mergeCell ref="I23:J24"/>
    <mergeCell ref="I25:J25"/>
    <mergeCell ref="I26:J26"/>
    <mergeCell ref="I27:J27"/>
    <mergeCell ref="D28:D32"/>
    <mergeCell ref="E28:G33"/>
    <mergeCell ref="H28:H29"/>
    <mergeCell ref="A10:B15"/>
    <mergeCell ref="C10:C11"/>
    <mergeCell ref="D10:J10"/>
    <mergeCell ref="D11:J11"/>
    <mergeCell ref="C12:C15"/>
    <mergeCell ref="D12:J12"/>
    <mergeCell ref="D13:J13"/>
    <mergeCell ref="D14:J14"/>
    <mergeCell ref="D15:J15"/>
    <mergeCell ref="A5:C7"/>
    <mergeCell ref="D5:J5"/>
    <mergeCell ref="D6:J6"/>
    <mergeCell ref="D7:J7"/>
    <mergeCell ref="A8:C9"/>
    <mergeCell ref="D8:J8"/>
    <mergeCell ref="D9:J9"/>
    <mergeCell ref="C1:I1"/>
    <mergeCell ref="A2:D2"/>
    <mergeCell ref="E2:J2"/>
    <mergeCell ref="A3:J3"/>
    <mergeCell ref="A4:C4"/>
    <mergeCell ref="D4:J4"/>
  </mergeCells>
  <phoneticPr fontId="14"/>
  <printOptions horizontalCentered="1" verticalCentered="1"/>
  <pageMargins left="0.59055118110236227" right="0.19685039370078741" top="0.19685039370078741" bottom="0.19685039370078741" header="0.51181102362204722" footer="0.51181102362204722"/>
  <pageSetup paperSize="9" scale="93"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H49"/>
  <sheetViews>
    <sheetView view="pageBreakPreview" zoomScale="70" zoomScaleNormal="55" zoomScaleSheetLayoutView="70" zoomScalePageLayoutView="70" workbookViewId="0"/>
  </sheetViews>
  <sheetFormatPr defaultColWidth="3.88671875" defaultRowHeight="21" customHeight="1"/>
  <cols>
    <col min="1" max="1" width="3.88671875" style="1029"/>
    <col min="2" max="2" width="1.109375" style="1029" customWidth="1"/>
    <col min="3" max="4" width="3.88671875" style="1029"/>
    <col min="5" max="5" width="3.88671875" style="1029" customWidth="1"/>
    <col min="6" max="10" width="3.88671875" style="1029"/>
    <col min="11" max="11" width="3.88671875" style="1029" customWidth="1"/>
    <col min="12" max="19" width="3.88671875" style="1029"/>
    <col min="20" max="20" width="3.88671875" style="1029" customWidth="1"/>
    <col min="21" max="26" width="3.88671875" style="1029"/>
    <col min="27" max="27" width="4" style="1029" bestFit="1" customWidth="1"/>
    <col min="28" max="34" width="3.88671875" style="1029"/>
    <col min="35" max="35" width="1.88671875" style="1029" customWidth="1"/>
    <col min="36" max="16384" width="3.88671875" style="1029"/>
  </cols>
  <sheetData>
    <row r="1" spans="3:34" ht="25.35" customHeight="1">
      <c r="C1" s="2788" t="s">
        <v>2035</v>
      </c>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row>
    <row r="2" spans="3:34" ht="6" customHeight="1"/>
    <row r="3" spans="3:34" ht="23.1" customHeight="1">
      <c r="C3" s="2789" t="s">
        <v>1836</v>
      </c>
      <c r="D3" s="2789"/>
      <c r="E3" s="2790" t="str">
        <f>入力シート!C4</f>
        <v>街第101号</v>
      </c>
      <c r="F3" s="2790"/>
      <c r="G3" s="2790"/>
      <c r="H3" s="2791" t="s">
        <v>1837</v>
      </c>
      <c r="I3" s="2791"/>
      <c r="J3" s="2791"/>
      <c r="K3" s="2791"/>
      <c r="L3" s="2791"/>
      <c r="M3" s="1242"/>
      <c r="N3" s="1030"/>
      <c r="O3" s="1031"/>
      <c r="P3" s="1031"/>
      <c r="Q3" s="1031"/>
      <c r="R3" s="1031"/>
      <c r="S3" s="1031"/>
      <c r="T3" s="1032"/>
      <c r="U3" s="1032"/>
      <c r="V3" s="2792" t="s">
        <v>1838</v>
      </c>
      <c r="W3" s="2792"/>
      <c r="X3" s="2792"/>
      <c r="Y3" s="2793"/>
      <c r="Z3" s="2793"/>
      <c r="AA3" s="2793"/>
      <c r="AB3" s="1033" t="s">
        <v>1839</v>
      </c>
      <c r="AC3" s="2794"/>
      <c r="AD3" s="2794"/>
      <c r="AE3" s="1033" t="s">
        <v>1840</v>
      </c>
      <c r="AF3" s="2794"/>
      <c r="AG3" s="2794"/>
      <c r="AH3" s="1033" t="s">
        <v>1841</v>
      </c>
    </row>
    <row r="4" spans="3:34" ht="8.85" customHeight="1">
      <c r="C4" s="1034"/>
      <c r="D4" s="1034"/>
      <c r="E4" s="1034"/>
      <c r="F4" s="1034"/>
      <c r="G4" s="1034"/>
      <c r="H4" s="1034"/>
      <c r="I4" s="1034"/>
      <c r="J4" s="1034"/>
      <c r="K4" s="1034"/>
      <c r="L4" s="1034"/>
      <c r="M4" s="1034"/>
      <c r="N4" s="1034"/>
      <c r="O4" s="1034"/>
      <c r="P4" s="1034"/>
      <c r="Q4" s="1034"/>
      <c r="R4" s="1034"/>
      <c r="S4" s="1034"/>
      <c r="T4" s="1034"/>
      <c r="U4" s="1034"/>
      <c r="V4" s="1034"/>
      <c r="W4" s="1034"/>
      <c r="X4" s="1034"/>
      <c r="Y4" s="1034"/>
    </row>
    <row r="5" spans="3:34" ht="23.1" customHeight="1">
      <c r="C5" s="2795" t="s">
        <v>1842</v>
      </c>
      <c r="D5" s="2795"/>
      <c r="E5" s="2795"/>
      <c r="F5" s="2795"/>
      <c r="G5" s="2795"/>
      <c r="H5" s="2795"/>
      <c r="I5" s="2795"/>
      <c r="J5" s="2795"/>
      <c r="K5" s="2795"/>
      <c r="L5" s="2795"/>
    </row>
    <row r="6" spans="3:34" ht="34.35" customHeight="1">
      <c r="C6" s="1091"/>
      <c r="D6" s="1091"/>
      <c r="E6" s="1091"/>
      <c r="G6" s="1036"/>
      <c r="H6" s="1036"/>
      <c r="I6" s="1036"/>
      <c r="J6" s="1037"/>
      <c r="K6" s="1037"/>
      <c r="L6" s="1037"/>
      <c r="M6" s="1037"/>
      <c r="N6" s="1037"/>
      <c r="O6" s="4771" t="s">
        <v>1843</v>
      </c>
      <c r="P6" s="4771"/>
      <c r="Q6" s="4771"/>
      <c r="R6" s="4771"/>
      <c r="S6" s="4772" t="str">
        <f>入力シート!C25</f>
        <v>久留米市〇〇町１２３</v>
      </c>
      <c r="T6" s="4772"/>
      <c r="U6" s="4772"/>
      <c r="V6" s="4772"/>
      <c r="W6" s="4772"/>
      <c r="X6" s="4772"/>
      <c r="Y6" s="4772"/>
      <c r="Z6" s="4772"/>
      <c r="AA6" s="4772"/>
      <c r="AB6" s="4772"/>
      <c r="AC6" s="4772"/>
      <c r="AD6" s="4772"/>
      <c r="AE6" s="4772"/>
      <c r="AF6" s="4772"/>
      <c r="AG6" s="4772"/>
      <c r="AH6" s="4772"/>
    </row>
    <row r="7" spans="3:34" ht="34.35" customHeight="1">
      <c r="O7" s="4771"/>
      <c r="P7" s="4771"/>
      <c r="Q7" s="4771"/>
      <c r="R7" s="4771"/>
      <c r="S7" s="4772"/>
      <c r="T7" s="4772"/>
      <c r="U7" s="4772"/>
      <c r="V7" s="4772"/>
      <c r="W7" s="4772"/>
      <c r="X7" s="4772"/>
      <c r="Y7" s="4772"/>
      <c r="Z7" s="4772"/>
      <c r="AA7" s="4772"/>
      <c r="AB7" s="4772"/>
      <c r="AC7" s="4772"/>
      <c r="AD7" s="4772"/>
      <c r="AE7" s="4772"/>
      <c r="AF7" s="4772"/>
      <c r="AG7" s="4772"/>
      <c r="AH7" s="4772"/>
    </row>
    <row r="8" spans="3:34" ht="34.35" customHeight="1">
      <c r="G8" s="1038"/>
      <c r="H8" s="1038"/>
      <c r="I8" s="1038"/>
      <c r="J8" s="1039"/>
      <c r="K8" s="1037"/>
      <c r="L8" s="1037"/>
      <c r="M8" s="1037"/>
      <c r="N8" s="1037"/>
      <c r="O8" s="4773" t="s">
        <v>1844</v>
      </c>
      <c r="P8" s="4773"/>
      <c r="Q8" s="4773"/>
      <c r="R8" s="4773"/>
      <c r="S8" s="4808" t="str">
        <f>入力シート!C26</f>
        <v>(株）○○○○建設</v>
      </c>
      <c r="T8" s="4808"/>
      <c r="U8" s="4808"/>
      <c r="V8" s="4808"/>
      <c r="W8" s="4808"/>
      <c r="X8" s="4808"/>
      <c r="Y8" s="4808"/>
      <c r="Z8" s="4808"/>
      <c r="AA8" s="4808"/>
      <c r="AB8" s="4808"/>
      <c r="AC8" s="4808"/>
      <c r="AD8" s="4808"/>
      <c r="AE8" s="4808"/>
      <c r="AF8" s="4808"/>
      <c r="AG8" s="4808"/>
      <c r="AH8" s="4808"/>
    </row>
    <row r="9" spans="3:34" ht="34.35" customHeight="1">
      <c r="O9" s="4773"/>
      <c r="P9" s="4773"/>
      <c r="Q9" s="4773"/>
      <c r="R9" s="4773"/>
      <c r="S9" s="4808" t="str">
        <f>入力シート!C27</f>
        <v>代表取締役　久留米一郎</v>
      </c>
      <c r="T9" s="4808"/>
      <c r="U9" s="4808"/>
      <c r="V9" s="4808"/>
      <c r="W9" s="4808"/>
      <c r="X9" s="4808"/>
      <c r="Y9" s="4808"/>
      <c r="Z9" s="4808"/>
      <c r="AA9" s="4808"/>
      <c r="AB9" s="4808"/>
      <c r="AC9" s="4808"/>
      <c r="AD9" s="4808"/>
      <c r="AE9" s="4808"/>
      <c r="AF9" s="4808"/>
      <c r="AG9" s="4808"/>
      <c r="AH9" s="4808"/>
    </row>
    <row r="10" spans="3:34" ht="15.6" customHeight="1">
      <c r="F10" s="1091"/>
      <c r="G10" s="1036"/>
      <c r="H10" s="1036"/>
      <c r="I10" s="1036"/>
      <c r="J10" s="1037"/>
      <c r="K10" s="1037"/>
      <c r="L10" s="1037"/>
      <c r="M10" s="1037"/>
      <c r="N10" s="1037"/>
      <c r="O10" s="4771" t="s">
        <v>1845</v>
      </c>
      <c r="P10" s="4771"/>
      <c r="Q10" s="4771"/>
      <c r="R10" s="4771"/>
      <c r="S10" s="4772" t="str">
        <f>入力シート!C28</f>
        <v>0942-12-○○○○</v>
      </c>
      <c r="T10" s="4772"/>
      <c r="U10" s="4772"/>
      <c r="V10" s="4772"/>
      <c r="W10" s="4772"/>
      <c r="X10" s="4772"/>
      <c r="Y10" s="4772"/>
      <c r="Z10" s="4772"/>
      <c r="AA10" s="4772"/>
      <c r="AB10" s="4772"/>
      <c r="AC10" s="4772"/>
      <c r="AD10" s="4772"/>
      <c r="AE10" s="4772"/>
      <c r="AF10" s="4772"/>
      <c r="AG10" s="4772"/>
      <c r="AH10" s="4772"/>
    </row>
    <row r="11" spans="3:34" ht="15.6" customHeight="1">
      <c r="O11" s="4771"/>
      <c r="P11" s="4771"/>
      <c r="Q11" s="4771"/>
      <c r="R11" s="4771"/>
      <c r="S11" s="4772"/>
      <c r="T11" s="4772"/>
      <c r="U11" s="4772"/>
      <c r="V11" s="4772"/>
      <c r="W11" s="4772"/>
      <c r="X11" s="4772"/>
      <c r="Y11" s="4772"/>
      <c r="Z11" s="4772"/>
      <c r="AA11" s="4772"/>
      <c r="AB11" s="4772"/>
      <c r="AC11" s="4772"/>
      <c r="AD11" s="4772"/>
      <c r="AE11" s="4772"/>
      <c r="AF11" s="4772"/>
      <c r="AG11" s="4772"/>
      <c r="AH11" s="4772"/>
    </row>
    <row r="12" spans="3:34" ht="18" customHeight="1" thickBot="1">
      <c r="Q12" s="1091"/>
      <c r="R12" s="1091"/>
      <c r="S12" s="1091"/>
      <c r="T12" s="1091"/>
      <c r="U12" s="1040"/>
      <c r="V12" s="1040"/>
      <c r="W12" s="1040"/>
      <c r="X12" s="1040"/>
      <c r="Y12" s="1040"/>
      <c r="Z12" s="1040"/>
      <c r="AA12" s="1040"/>
      <c r="AB12" s="1040"/>
      <c r="AC12" s="1040"/>
      <c r="AD12" s="1040"/>
      <c r="AE12" s="1040"/>
      <c r="AF12" s="1040"/>
      <c r="AG12" s="1040"/>
      <c r="AH12" s="1040"/>
    </row>
    <row r="13" spans="3:34" ht="30.6" customHeight="1" thickBot="1">
      <c r="C13" s="4439" t="s">
        <v>2025</v>
      </c>
      <c r="D13" s="4439"/>
      <c r="E13" s="4439"/>
      <c r="F13" s="4439"/>
      <c r="G13" s="4439"/>
      <c r="H13" s="4439"/>
      <c r="I13" s="4439"/>
      <c r="J13" s="4439"/>
      <c r="K13" s="4439"/>
      <c r="L13" s="4439"/>
      <c r="M13" s="4439"/>
      <c r="N13" s="4439"/>
      <c r="O13" s="4439"/>
      <c r="P13" s="4439"/>
      <c r="Q13" s="2803" t="s">
        <v>2026</v>
      </c>
      <c r="R13" s="2803"/>
      <c r="S13" s="2803"/>
      <c r="T13" s="2803"/>
      <c r="U13" s="1235" t="s">
        <v>2027</v>
      </c>
      <c r="V13" s="1237"/>
      <c r="W13" s="1238"/>
      <c r="X13" s="1239"/>
      <c r="Y13" s="1239"/>
      <c r="Z13" s="1239"/>
      <c r="AA13" s="1238"/>
      <c r="AB13" s="1239"/>
      <c r="AC13" s="1239"/>
      <c r="AD13" s="1239"/>
      <c r="AE13" s="1240"/>
      <c r="AF13" s="1238"/>
      <c r="AG13" s="1239"/>
      <c r="AH13" s="1241"/>
    </row>
    <row r="14" spans="3:34" ht="30.6" customHeight="1">
      <c r="C14" s="4440" t="s">
        <v>2028</v>
      </c>
      <c r="D14" s="4440"/>
      <c r="E14" s="4440"/>
      <c r="F14" s="4440"/>
      <c r="G14" s="4440"/>
      <c r="H14" s="4440"/>
      <c r="I14" s="4440"/>
      <c r="J14" s="4440"/>
      <c r="K14" s="4440"/>
      <c r="L14" s="4440"/>
      <c r="M14" s="4440"/>
      <c r="N14" s="4440"/>
      <c r="O14" s="4440"/>
      <c r="P14" s="4440"/>
      <c r="Q14" s="4440"/>
      <c r="R14" s="1048"/>
      <c r="S14" s="1048"/>
      <c r="T14" s="1041"/>
      <c r="U14" s="1041"/>
      <c r="V14" s="1041"/>
      <c r="W14" s="1041"/>
      <c r="X14" s="1041"/>
      <c r="Y14" s="1041"/>
      <c r="Z14" s="1041"/>
      <c r="AA14" s="1041"/>
      <c r="AB14" s="1041"/>
      <c r="AC14" s="1041"/>
      <c r="AD14" s="1041"/>
    </row>
    <row r="15" spans="3:34" ht="20.85" customHeight="1" thickBot="1">
      <c r="C15" s="1041"/>
      <c r="D15" s="1090"/>
      <c r="E15" s="1043"/>
      <c r="F15" s="1044"/>
      <c r="G15" s="1044"/>
      <c r="H15" s="1090"/>
      <c r="I15" s="1090"/>
      <c r="J15" s="1040"/>
      <c r="K15" s="1040"/>
      <c r="L15" s="1040"/>
      <c r="M15" s="1040"/>
      <c r="N15" s="1040"/>
      <c r="O15" s="1044"/>
      <c r="P15" s="1044"/>
      <c r="Q15" s="1040"/>
      <c r="R15" s="1044"/>
      <c r="S15" s="1040"/>
      <c r="T15" s="1040"/>
      <c r="U15" s="1040"/>
      <c r="V15" s="1040"/>
      <c r="W15" s="1040"/>
      <c r="X15" s="1040"/>
      <c r="Y15" s="1040"/>
      <c r="Z15" s="1041"/>
      <c r="AA15" s="1040"/>
      <c r="AB15" s="1040"/>
      <c r="AC15" s="1040"/>
      <c r="AD15" s="1040"/>
      <c r="AE15" s="1040"/>
      <c r="AF15" s="1045"/>
    </row>
    <row r="16" spans="3:34" ht="15" customHeight="1">
      <c r="C16" s="4441" t="s">
        <v>2036</v>
      </c>
      <c r="D16" s="2803"/>
      <c r="E16" s="2803"/>
      <c r="F16" s="2803"/>
      <c r="G16" s="2804"/>
      <c r="H16" s="2805" t="s">
        <v>1847</v>
      </c>
      <c r="I16" s="2806"/>
      <c r="J16" s="2807" t="s">
        <v>1848</v>
      </c>
      <c r="K16" s="2808"/>
      <c r="L16" s="2809" t="s">
        <v>1849</v>
      </c>
      <c r="M16" s="2806"/>
      <c r="N16" s="2807" t="s">
        <v>1850</v>
      </c>
      <c r="O16" s="2806"/>
      <c r="P16" s="2807" t="s">
        <v>1851</v>
      </c>
      <c r="Q16" s="2808"/>
      <c r="R16" s="2809" t="s">
        <v>1852</v>
      </c>
      <c r="S16" s="2806"/>
      <c r="T16" s="2807" t="s">
        <v>1853</v>
      </c>
      <c r="U16" s="2806"/>
      <c r="V16" s="2807" t="s">
        <v>1854</v>
      </c>
      <c r="W16" s="2808"/>
      <c r="X16" s="2809" t="s">
        <v>1855</v>
      </c>
      <c r="Y16" s="2806"/>
      <c r="Z16" s="2807" t="s">
        <v>1856</v>
      </c>
      <c r="AA16" s="2806"/>
      <c r="AB16" s="2801"/>
      <c r="AC16" s="2802"/>
    </row>
    <row r="17" spans="3:34" ht="36.6" customHeight="1" thickBot="1">
      <c r="C17" s="2803"/>
      <c r="D17" s="2803"/>
      <c r="E17" s="2803"/>
      <c r="F17" s="2803"/>
      <c r="G17" s="2804"/>
      <c r="H17" s="2810"/>
      <c r="I17" s="2811"/>
      <c r="J17" s="2812"/>
      <c r="K17" s="2813"/>
      <c r="L17" s="2814"/>
      <c r="M17" s="2811"/>
      <c r="N17" s="2812"/>
      <c r="O17" s="2811"/>
      <c r="P17" s="2812"/>
      <c r="Q17" s="2813"/>
      <c r="R17" s="2814"/>
      <c r="S17" s="2811"/>
      <c r="T17" s="2812"/>
      <c r="U17" s="2811"/>
      <c r="V17" s="2812"/>
      <c r="W17" s="2813"/>
      <c r="X17" s="2814"/>
      <c r="Y17" s="2811"/>
      <c r="Z17" s="2812"/>
      <c r="AA17" s="2811"/>
      <c r="AB17" s="2812"/>
      <c r="AC17" s="2822"/>
      <c r="AD17" s="1046" t="s">
        <v>1857</v>
      </c>
    </row>
    <row r="18" spans="3:34" ht="16.2">
      <c r="F18" s="1044"/>
      <c r="G18" s="1090"/>
      <c r="H18" s="1029" t="s">
        <v>2037</v>
      </c>
      <c r="I18" s="1090"/>
      <c r="K18" s="1044"/>
      <c r="L18" s="1044"/>
      <c r="M18" s="1044"/>
      <c r="N18" s="1044"/>
      <c r="O18" s="1044"/>
      <c r="P18" s="1044"/>
      <c r="Q18" s="1044"/>
      <c r="S18" s="1044"/>
      <c r="V18" s="1044"/>
      <c r="W18" s="1044"/>
      <c r="X18" s="1044"/>
      <c r="Y18" s="1044"/>
      <c r="Z18" s="1044"/>
      <c r="AA18" s="1044"/>
      <c r="AB18" s="1243" t="s">
        <v>1858</v>
      </c>
    </row>
    <row r="19" spans="3:34" ht="8.1" customHeight="1">
      <c r="F19" s="1044"/>
      <c r="G19" s="1090"/>
      <c r="H19" s="1090"/>
      <c r="I19" s="1090"/>
      <c r="K19" s="1044"/>
      <c r="L19" s="1044"/>
      <c r="M19" s="1044"/>
      <c r="N19" s="1044"/>
      <c r="O19" s="1044"/>
      <c r="P19" s="1044"/>
      <c r="Q19" s="1044"/>
      <c r="S19" s="1044"/>
      <c r="T19" s="1044"/>
      <c r="U19" s="1044"/>
      <c r="V19" s="1044"/>
      <c r="W19" s="1044"/>
      <c r="X19" s="1044"/>
      <c r="Y19" s="1044"/>
      <c r="Z19" s="1044"/>
      <c r="AA19" s="1044"/>
      <c r="AB19" s="1044"/>
      <c r="AC19" s="1044"/>
      <c r="AD19" s="1044"/>
      <c r="AE19" s="1044"/>
    </row>
    <row r="20" spans="3:34" ht="16.2">
      <c r="E20" s="1044" t="s">
        <v>2038</v>
      </c>
      <c r="H20" s="1044"/>
      <c r="I20" s="1044"/>
      <c r="J20" s="1044"/>
      <c r="K20" s="1044"/>
      <c r="L20" s="1044"/>
      <c r="M20" s="1044"/>
      <c r="N20" s="1041"/>
      <c r="O20" s="1047"/>
      <c r="Q20" s="1048"/>
      <c r="R20" s="1048"/>
      <c r="S20" s="1048"/>
      <c r="T20" s="1048"/>
      <c r="U20" s="1048"/>
      <c r="V20" s="1049"/>
      <c r="W20" s="1049"/>
    </row>
    <row r="21" spans="3:34" ht="16.350000000000001" customHeight="1" thickBot="1">
      <c r="F21" s="1041"/>
      <c r="G21" s="1050"/>
      <c r="H21" s="1041"/>
      <c r="I21" s="1041"/>
      <c r="J21" s="1041"/>
      <c r="K21" s="1041"/>
      <c r="L21" s="1041"/>
      <c r="M21" s="1041"/>
      <c r="N21" s="1041"/>
      <c r="O21" s="1051"/>
      <c r="Q21" s="1048"/>
      <c r="R21" s="1048"/>
      <c r="S21" s="1048"/>
      <c r="T21" s="1048"/>
      <c r="U21" s="1048"/>
      <c r="V21" s="1049"/>
      <c r="W21" s="1049"/>
    </row>
    <row r="22" spans="3:34" ht="20.100000000000001" customHeight="1">
      <c r="C22" s="2823" t="s">
        <v>1861</v>
      </c>
      <c r="D22" s="2824"/>
      <c r="E22" s="2824"/>
      <c r="F22" s="4443" t="str">
        <f>入力シート!C10</f>
        <v>○○校区道路改良工事</v>
      </c>
      <c r="G22" s="4444"/>
      <c r="H22" s="4444"/>
      <c r="I22" s="4444"/>
      <c r="J22" s="4444"/>
      <c r="K22" s="4444"/>
      <c r="L22" s="4444"/>
      <c r="M22" s="4444"/>
      <c r="N22" s="4444"/>
      <c r="O22" s="4444"/>
      <c r="P22" s="4444"/>
      <c r="Q22" s="4444"/>
      <c r="R22" s="4444"/>
      <c r="S22" s="4444"/>
      <c r="T22" s="4444"/>
      <c r="U22" s="4444"/>
      <c r="V22" s="4444"/>
      <c r="W22" s="4444"/>
      <c r="X22" s="4444"/>
      <c r="Y22" s="4444"/>
      <c r="Z22" s="4444"/>
      <c r="AA22" s="4444"/>
      <c r="AB22" s="4444"/>
      <c r="AC22" s="4444"/>
      <c r="AD22" s="4444"/>
      <c r="AE22" s="4444"/>
      <c r="AF22" s="4444"/>
      <c r="AG22" s="4444"/>
      <c r="AH22" s="4445"/>
    </row>
    <row r="23" spans="3:34" ht="20.100000000000001" customHeight="1">
      <c r="C23" s="2825"/>
      <c r="D23" s="2826"/>
      <c r="E23" s="2826"/>
      <c r="F23" s="4446"/>
      <c r="G23" s="4447"/>
      <c r="H23" s="4447"/>
      <c r="I23" s="4447"/>
      <c r="J23" s="4447"/>
      <c r="K23" s="4447"/>
      <c r="L23" s="4447"/>
      <c r="M23" s="4447"/>
      <c r="N23" s="4447"/>
      <c r="O23" s="4447"/>
      <c r="P23" s="4447"/>
      <c r="Q23" s="4447"/>
      <c r="R23" s="4447"/>
      <c r="S23" s="4447"/>
      <c r="T23" s="4447"/>
      <c r="U23" s="4447"/>
      <c r="V23" s="4447"/>
      <c r="W23" s="4447"/>
      <c r="X23" s="4447"/>
      <c r="Y23" s="4447"/>
      <c r="Z23" s="4447"/>
      <c r="AA23" s="4447"/>
      <c r="AB23" s="4447"/>
      <c r="AC23" s="4447"/>
      <c r="AD23" s="4447"/>
      <c r="AE23" s="4447"/>
      <c r="AF23" s="4447"/>
      <c r="AG23" s="4447"/>
      <c r="AH23" s="4448"/>
    </row>
    <row r="24" spans="3:34" ht="20.100000000000001" customHeight="1">
      <c r="C24" s="2825"/>
      <c r="D24" s="2826"/>
      <c r="E24" s="2826"/>
      <c r="F24" s="4449"/>
      <c r="G24" s="4450"/>
      <c r="H24" s="4450"/>
      <c r="I24" s="4450"/>
      <c r="J24" s="4450"/>
      <c r="K24" s="4450"/>
      <c r="L24" s="4450"/>
      <c r="M24" s="4450"/>
      <c r="N24" s="4450"/>
      <c r="O24" s="4450"/>
      <c r="P24" s="4450"/>
      <c r="Q24" s="4450"/>
      <c r="R24" s="4450"/>
      <c r="S24" s="4450"/>
      <c r="T24" s="4450"/>
      <c r="U24" s="4450"/>
      <c r="V24" s="4450"/>
      <c r="W24" s="4450"/>
      <c r="X24" s="4450"/>
      <c r="Y24" s="4450"/>
      <c r="Z24" s="4450"/>
      <c r="AA24" s="4450"/>
      <c r="AB24" s="4450"/>
      <c r="AC24" s="4450"/>
      <c r="AD24" s="4450"/>
      <c r="AE24" s="4450"/>
      <c r="AF24" s="4450"/>
      <c r="AG24" s="4450"/>
      <c r="AH24" s="4451"/>
    </row>
    <row r="25" spans="3:34" ht="15.6" customHeight="1">
      <c r="C25" s="2825"/>
      <c r="D25" s="2826"/>
      <c r="E25" s="2826"/>
      <c r="F25" s="4452" t="s">
        <v>2032</v>
      </c>
      <c r="G25" s="4453"/>
      <c r="H25" s="4453"/>
      <c r="I25" s="4456" t="str">
        <f>"久留米市　"&amp;入力シート!C12&amp;"　地内"</f>
        <v>久留米市　久留米市○○町　地内</v>
      </c>
      <c r="J25" s="4457"/>
      <c r="K25" s="4457"/>
      <c r="L25" s="4457"/>
      <c r="M25" s="4457"/>
      <c r="N25" s="4457"/>
      <c r="O25" s="4457"/>
      <c r="P25" s="4457"/>
      <c r="Q25" s="4457"/>
      <c r="R25" s="4457"/>
      <c r="S25" s="4457"/>
      <c r="T25" s="4457"/>
      <c r="U25" s="4460" t="s">
        <v>2039</v>
      </c>
      <c r="V25" s="4461"/>
      <c r="W25" s="4462"/>
      <c r="X25" s="4469"/>
      <c r="Y25" s="4470"/>
      <c r="Z25" s="4470"/>
      <c r="AA25" s="4470"/>
      <c r="AB25" s="4473" t="s">
        <v>1839</v>
      </c>
      <c r="AC25" s="4470"/>
      <c r="AD25" s="4470"/>
      <c r="AE25" s="4473" t="s">
        <v>1840</v>
      </c>
      <c r="AF25" s="4470"/>
      <c r="AG25" s="4470"/>
      <c r="AH25" s="4475" t="s">
        <v>1841</v>
      </c>
    </row>
    <row r="26" spans="3:34" ht="15.6" customHeight="1">
      <c r="C26" s="2825"/>
      <c r="D26" s="2826"/>
      <c r="E26" s="2826"/>
      <c r="F26" s="4452"/>
      <c r="G26" s="4453"/>
      <c r="H26" s="4453"/>
      <c r="I26" s="4456"/>
      <c r="J26" s="4457"/>
      <c r="K26" s="4457"/>
      <c r="L26" s="4457"/>
      <c r="M26" s="4457"/>
      <c r="N26" s="4457"/>
      <c r="O26" s="4457"/>
      <c r="P26" s="4457"/>
      <c r="Q26" s="4457"/>
      <c r="R26" s="4457"/>
      <c r="S26" s="4457"/>
      <c r="T26" s="4457"/>
      <c r="U26" s="4463"/>
      <c r="V26" s="4464"/>
      <c r="W26" s="4465"/>
      <c r="X26" s="4469"/>
      <c r="Y26" s="4470"/>
      <c r="Z26" s="4470"/>
      <c r="AA26" s="4470"/>
      <c r="AB26" s="4473"/>
      <c r="AC26" s="4470"/>
      <c r="AD26" s="4470"/>
      <c r="AE26" s="4473"/>
      <c r="AF26" s="4470"/>
      <c r="AG26" s="4470"/>
      <c r="AH26" s="4475"/>
    </row>
    <row r="27" spans="3:34" ht="15.6" customHeight="1" thickBot="1">
      <c r="C27" s="2827"/>
      <c r="D27" s="2828"/>
      <c r="E27" s="2828"/>
      <c r="F27" s="4454"/>
      <c r="G27" s="4455"/>
      <c r="H27" s="4455"/>
      <c r="I27" s="4458"/>
      <c r="J27" s="4459"/>
      <c r="K27" s="4459"/>
      <c r="L27" s="4459"/>
      <c r="M27" s="4459"/>
      <c r="N27" s="4459"/>
      <c r="O27" s="4459"/>
      <c r="P27" s="4459"/>
      <c r="Q27" s="4459"/>
      <c r="R27" s="4459"/>
      <c r="S27" s="4459"/>
      <c r="T27" s="4459"/>
      <c r="U27" s="4466"/>
      <c r="V27" s="4467"/>
      <c r="W27" s="4468"/>
      <c r="X27" s="4471"/>
      <c r="Y27" s="4472"/>
      <c r="Z27" s="4472"/>
      <c r="AA27" s="4472"/>
      <c r="AB27" s="4474"/>
      <c r="AC27" s="4472"/>
      <c r="AD27" s="4472"/>
      <c r="AE27" s="4474"/>
      <c r="AF27" s="4472"/>
      <c r="AG27" s="4472"/>
      <c r="AH27" s="4476"/>
    </row>
    <row r="28" spans="3:34" ht="16.350000000000001" customHeight="1">
      <c r="F28" s="1041"/>
      <c r="G28" s="1050"/>
      <c r="H28" s="1041"/>
      <c r="I28" s="1041"/>
      <c r="J28" s="1041"/>
      <c r="K28" s="1041"/>
      <c r="L28" s="1041"/>
      <c r="M28" s="1041"/>
      <c r="N28" s="1041"/>
      <c r="O28" s="1051"/>
      <c r="Q28" s="1048"/>
      <c r="R28" s="1048"/>
      <c r="S28" s="1048"/>
    </row>
    <row r="29" spans="3:34" ht="21.6" customHeight="1" thickBot="1">
      <c r="C29" s="1244" t="s">
        <v>2040</v>
      </c>
      <c r="F29" s="1041"/>
      <c r="G29" s="1050"/>
      <c r="H29" s="1041"/>
      <c r="I29" s="1041"/>
      <c r="J29" s="1041"/>
      <c r="K29" s="1041"/>
      <c r="M29" s="1243" t="s">
        <v>2041</v>
      </c>
      <c r="N29" s="1041"/>
      <c r="O29" s="1051"/>
      <c r="Q29" s="1048"/>
      <c r="R29" s="1048"/>
      <c r="S29" s="1048"/>
      <c r="T29" s="1048"/>
      <c r="U29" s="1048"/>
      <c r="V29" s="1049"/>
      <c r="W29" s="1049"/>
    </row>
    <row r="30" spans="3:34" ht="25.5" customHeight="1">
      <c r="C30" s="4475" t="s">
        <v>2042</v>
      </c>
      <c r="D30" s="4776" t="s">
        <v>2043</v>
      </c>
      <c r="E30" s="4777"/>
      <c r="F30" s="4777"/>
      <c r="G30" s="4777"/>
      <c r="H30" s="4778"/>
      <c r="I30" s="4782"/>
      <c r="J30" s="4782"/>
      <c r="K30" s="4782"/>
      <c r="L30" s="4782"/>
      <c r="M30" s="4782"/>
      <c r="N30" s="4782"/>
      <c r="O30" s="4782"/>
      <c r="P30" s="4782"/>
      <c r="Q30" s="4782"/>
      <c r="R30" s="4782"/>
      <c r="S30" s="4782"/>
      <c r="T30" s="4782"/>
      <c r="U30" s="4774" t="s">
        <v>2044</v>
      </c>
      <c r="V30" s="4785" t="s">
        <v>2045</v>
      </c>
      <c r="W30" s="4774"/>
      <c r="X30" s="4774"/>
      <c r="Y30" s="4774"/>
      <c r="Z30" s="4774"/>
      <c r="AA30" s="4786"/>
      <c r="AB30" s="4786"/>
      <c r="AC30" s="4786"/>
      <c r="AD30" s="4786"/>
      <c r="AE30" s="4786"/>
      <c r="AF30" s="4786"/>
      <c r="AG30" s="4786"/>
      <c r="AH30" s="4788" t="s">
        <v>2044</v>
      </c>
    </row>
    <row r="31" spans="3:34" ht="25.5" customHeight="1">
      <c r="C31" s="4475"/>
      <c r="D31" s="4779"/>
      <c r="E31" s="4780"/>
      <c r="F31" s="4780"/>
      <c r="G31" s="4780"/>
      <c r="H31" s="4781"/>
      <c r="I31" s="4783"/>
      <c r="J31" s="4783"/>
      <c r="K31" s="4783"/>
      <c r="L31" s="4783"/>
      <c r="M31" s="4783"/>
      <c r="N31" s="4783"/>
      <c r="O31" s="4783"/>
      <c r="P31" s="4783"/>
      <c r="Q31" s="4783"/>
      <c r="R31" s="4783"/>
      <c r="S31" s="4783"/>
      <c r="T31" s="4783"/>
      <c r="U31" s="4784"/>
      <c r="V31" s="4784"/>
      <c r="W31" s="4784"/>
      <c r="X31" s="4784"/>
      <c r="Y31" s="4784"/>
      <c r="Z31" s="4784"/>
      <c r="AA31" s="4787"/>
      <c r="AB31" s="4787"/>
      <c r="AC31" s="4787"/>
      <c r="AD31" s="4787"/>
      <c r="AE31" s="4787"/>
      <c r="AF31" s="4787"/>
      <c r="AG31" s="4787"/>
      <c r="AH31" s="4789"/>
    </row>
    <row r="32" spans="3:34" ht="25.5" customHeight="1">
      <c r="C32" s="4475" t="s">
        <v>1875</v>
      </c>
      <c r="D32" s="4792" t="s">
        <v>2046</v>
      </c>
      <c r="E32" s="4780"/>
      <c r="F32" s="4780"/>
      <c r="G32" s="4780"/>
      <c r="H32" s="4781"/>
      <c r="I32" s="4783"/>
      <c r="J32" s="4783"/>
      <c r="K32" s="4783"/>
      <c r="L32" s="4783"/>
      <c r="M32" s="4783"/>
      <c r="N32" s="4783"/>
      <c r="O32" s="4783"/>
      <c r="P32" s="4783"/>
      <c r="Q32" s="4783"/>
      <c r="R32" s="4783"/>
      <c r="S32" s="4783"/>
      <c r="T32" s="4783"/>
      <c r="U32" s="4784" t="s">
        <v>2044</v>
      </c>
      <c r="V32" s="4793" t="s">
        <v>2047</v>
      </c>
      <c r="W32" s="4793"/>
      <c r="X32" s="4793"/>
      <c r="Y32" s="4793"/>
      <c r="Z32" s="4793"/>
      <c r="AA32" s="4793"/>
      <c r="AB32" s="4793"/>
      <c r="AC32" s="4793"/>
      <c r="AD32" s="4793"/>
      <c r="AE32" s="4793"/>
      <c r="AF32" s="4793"/>
      <c r="AG32" s="4793"/>
      <c r="AH32" s="4794"/>
    </row>
    <row r="33" spans="3:34" ht="25.5" customHeight="1">
      <c r="C33" s="4475"/>
      <c r="D33" s="4779"/>
      <c r="E33" s="4780"/>
      <c r="F33" s="4780"/>
      <c r="G33" s="4780"/>
      <c r="H33" s="4781"/>
      <c r="I33" s="4783"/>
      <c r="J33" s="4783"/>
      <c r="K33" s="4783"/>
      <c r="L33" s="4783"/>
      <c r="M33" s="4783"/>
      <c r="N33" s="4783"/>
      <c r="O33" s="4783"/>
      <c r="P33" s="4783"/>
      <c r="Q33" s="4783"/>
      <c r="R33" s="4783"/>
      <c r="S33" s="4783"/>
      <c r="T33" s="4783"/>
      <c r="U33" s="4784"/>
      <c r="V33" s="4793"/>
      <c r="W33" s="4793"/>
      <c r="X33" s="4793"/>
      <c r="Y33" s="4793"/>
      <c r="Z33" s="4793"/>
      <c r="AA33" s="4793"/>
      <c r="AB33" s="4793"/>
      <c r="AC33" s="4793"/>
      <c r="AD33" s="4793"/>
      <c r="AE33" s="4793"/>
      <c r="AF33" s="4793"/>
      <c r="AG33" s="4793"/>
      <c r="AH33" s="4794"/>
    </row>
    <row r="34" spans="3:34" ht="25.5" customHeight="1">
      <c r="C34" s="4475" t="s">
        <v>1886</v>
      </c>
      <c r="D34" s="4792" t="s">
        <v>2048</v>
      </c>
      <c r="E34" s="4795"/>
      <c r="F34" s="4795"/>
      <c r="G34" s="4795"/>
      <c r="H34" s="4796"/>
      <c r="I34" s="4783"/>
      <c r="J34" s="4783"/>
      <c r="K34" s="4783"/>
      <c r="L34" s="4783"/>
      <c r="M34" s="4783"/>
      <c r="N34" s="4783"/>
      <c r="O34" s="4783"/>
      <c r="P34" s="4783"/>
      <c r="Q34" s="4783"/>
      <c r="R34" s="4783"/>
      <c r="S34" s="4783"/>
      <c r="T34" s="4783"/>
      <c r="U34" s="4784" t="s">
        <v>2044</v>
      </c>
      <c r="V34" s="4801" t="s">
        <v>2049</v>
      </c>
      <c r="W34" s="4784"/>
      <c r="X34" s="4784"/>
      <c r="Y34" s="4784"/>
      <c r="Z34" s="4784"/>
      <c r="AA34" s="4787"/>
      <c r="AB34" s="4787"/>
      <c r="AC34" s="4787"/>
      <c r="AD34" s="4787"/>
      <c r="AE34" s="4787"/>
      <c r="AF34" s="4787"/>
      <c r="AG34" s="4787"/>
      <c r="AH34" s="4789" t="s">
        <v>2044</v>
      </c>
    </row>
    <row r="35" spans="3:34" ht="25.5" customHeight="1" thickBot="1">
      <c r="C35" s="4475"/>
      <c r="D35" s="4797"/>
      <c r="E35" s="4798"/>
      <c r="F35" s="4798"/>
      <c r="G35" s="4798"/>
      <c r="H35" s="4799"/>
      <c r="I35" s="4800"/>
      <c r="J35" s="4800"/>
      <c r="K35" s="4800"/>
      <c r="L35" s="4800"/>
      <c r="M35" s="4800"/>
      <c r="N35" s="4800"/>
      <c r="O35" s="4800"/>
      <c r="P35" s="4800"/>
      <c r="Q35" s="4800"/>
      <c r="R35" s="4800"/>
      <c r="S35" s="4800"/>
      <c r="T35" s="4800"/>
      <c r="U35" s="4775"/>
      <c r="V35" s="4775"/>
      <c r="W35" s="4775"/>
      <c r="X35" s="4775"/>
      <c r="Y35" s="4775"/>
      <c r="Z35" s="4775"/>
      <c r="AA35" s="4790"/>
      <c r="AB35" s="4790"/>
      <c r="AC35" s="4790"/>
      <c r="AD35" s="4790"/>
      <c r="AE35" s="4790"/>
      <c r="AF35" s="4790"/>
      <c r="AG35" s="4790"/>
      <c r="AH35" s="4791"/>
    </row>
    <row r="36" spans="3:34" ht="13.35" customHeight="1" thickBot="1">
      <c r="F36" s="1041"/>
      <c r="G36" s="1050"/>
      <c r="H36" s="1041"/>
      <c r="I36" s="1041"/>
      <c r="J36" s="1041"/>
      <c r="K36" s="1041"/>
      <c r="L36" s="1041"/>
      <c r="M36" s="1041"/>
      <c r="N36" s="1041"/>
      <c r="O36" s="1051"/>
      <c r="Q36" s="1048"/>
      <c r="R36" s="1048"/>
      <c r="S36" s="1048"/>
      <c r="T36" s="1048"/>
      <c r="U36" s="1048"/>
      <c r="V36" s="1049"/>
      <c r="W36" s="1049"/>
    </row>
    <row r="37" spans="3:34" ht="25.5" customHeight="1">
      <c r="C37" s="4475" t="s">
        <v>2050</v>
      </c>
      <c r="D37" s="4802" t="s">
        <v>2051</v>
      </c>
      <c r="E37" s="4803"/>
      <c r="F37" s="4803"/>
      <c r="G37" s="4803"/>
      <c r="H37" s="4804"/>
      <c r="I37" s="4782"/>
      <c r="J37" s="4782"/>
      <c r="K37" s="4782"/>
      <c r="L37" s="4782"/>
      <c r="M37" s="4782"/>
      <c r="N37" s="4782"/>
      <c r="O37" s="4782"/>
      <c r="P37" s="4782"/>
      <c r="Q37" s="4782"/>
      <c r="R37" s="4782"/>
      <c r="S37" s="4782"/>
      <c r="T37" s="4782"/>
      <c r="U37" s="4774" t="s">
        <v>2044</v>
      </c>
      <c r="V37" s="4785" t="s">
        <v>2049</v>
      </c>
      <c r="W37" s="4774"/>
      <c r="X37" s="4774"/>
      <c r="Y37" s="4774"/>
      <c r="Z37" s="4774"/>
      <c r="AA37" s="4786"/>
      <c r="AB37" s="4786"/>
      <c r="AC37" s="4786"/>
      <c r="AD37" s="4786"/>
      <c r="AE37" s="4786"/>
      <c r="AF37" s="4786"/>
      <c r="AG37" s="4786"/>
      <c r="AH37" s="4788" t="s">
        <v>2044</v>
      </c>
    </row>
    <row r="38" spans="3:34" ht="25.5" customHeight="1" thickBot="1">
      <c r="C38" s="4475"/>
      <c r="D38" s="4805"/>
      <c r="E38" s="4806"/>
      <c r="F38" s="4806"/>
      <c r="G38" s="4806"/>
      <c r="H38" s="4807"/>
      <c r="I38" s="4800"/>
      <c r="J38" s="4800"/>
      <c r="K38" s="4800"/>
      <c r="L38" s="4800"/>
      <c r="M38" s="4800"/>
      <c r="N38" s="4800"/>
      <c r="O38" s="4800"/>
      <c r="P38" s="4800"/>
      <c r="Q38" s="4800"/>
      <c r="R38" s="4800"/>
      <c r="S38" s="4800"/>
      <c r="T38" s="4800"/>
      <c r="U38" s="4775"/>
      <c r="V38" s="4775"/>
      <c r="W38" s="4775"/>
      <c r="X38" s="4775"/>
      <c r="Y38" s="4775"/>
      <c r="Z38" s="4775"/>
      <c r="AA38" s="4790"/>
      <c r="AB38" s="4790"/>
      <c r="AC38" s="4790"/>
      <c r="AD38" s="4790"/>
      <c r="AE38" s="4790"/>
      <c r="AF38" s="4790"/>
      <c r="AG38" s="4790"/>
      <c r="AH38" s="4791"/>
    </row>
    <row r="39" spans="3:34" ht="13.2">
      <c r="D39" s="1051" t="s">
        <v>2052</v>
      </c>
      <c r="E39" s="1245"/>
      <c r="F39" s="1245"/>
      <c r="G39" s="1245"/>
      <c r="H39" s="1245"/>
      <c r="I39" s="1041"/>
      <c r="J39" s="1041"/>
      <c r="K39" s="1041"/>
      <c r="L39" s="1041"/>
      <c r="M39" s="1041"/>
      <c r="N39" s="1041"/>
      <c r="O39" s="1041"/>
      <c r="P39" s="1041"/>
      <c r="Q39" s="1041"/>
      <c r="R39" s="1041"/>
      <c r="S39" s="1041"/>
      <c r="T39" s="1041"/>
      <c r="U39" s="1246"/>
      <c r="V39" s="1246"/>
      <c r="W39" s="1246"/>
      <c r="X39" s="1246"/>
      <c r="Y39" s="1246"/>
      <c r="Z39" s="1246"/>
      <c r="AA39" s="1245"/>
      <c r="AB39" s="1245"/>
      <c r="AC39" s="1245"/>
      <c r="AD39" s="1245"/>
      <c r="AE39" s="1245"/>
      <c r="AF39" s="1245"/>
      <c r="AG39" s="1245"/>
      <c r="AH39" s="1246"/>
    </row>
    <row r="40" spans="3:34" ht="16.350000000000001" customHeight="1" thickBot="1">
      <c r="F40" s="1041"/>
      <c r="G40" s="1050"/>
      <c r="H40" s="1041"/>
      <c r="I40" s="1041"/>
      <c r="J40" s="1041"/>
      <c r="K40" s="1041"/>
      <c r="L40" s="1041"/>
      <c r="M40" s="1041"/>
      <c r="N40" s="1041"/>
      <c r="O40" s="1051"/>
      <c r="Q40" s="1048"/>
      <c r="R40" s="1048"/>
      <c r="S40" s="1048"/>
      <c r="T40" s="1048"/>
      <c r="U40" s="1048"/>
      <c r="V40" s="1049"/>
      <c r="W40" s="1049"/>
    </row>
    <row r="41" spans="3:34" ht="26.85" customHeight="1">
      <c r="C41" s="2838" t="s">
        <v>1864</v>
      </c>
      <c r="D41" s="2841" t="s">
        <v>1865</v>
      </c>
      <c r="E41" s="2842"/>
      <c r="F41" s="2842"/>
      <c r="G41" s="2842"/>
      <c r="H41" s="2842"/>
      <c r="I41" s="2842"/>
      <c r="J41" s="2842"/>
      <c r="K41" s="2843"/>
      <c r="L41" s="2841" t="s">
        <v>1866</v>
      </c>
      <c r="M41" s="2842"/>
      <c r="N41" s="2842"/>
      <c r="O41" s="2842"/>
      <c r="P41" s="2842"/>
      <c r="Q41" s="2842"/>
      <c r="R41" s="2842"/>
      <c r="S41" s="2843"/>
      <c r="T41" s="2841" t="s">
        <v>1867</v>
      </c>
      <c r="U41" s="2842"/>
      <c r="V41" s="2842"/>
      <c r="W41" s="2842"/>
      <c r="X41" s="2842"/>
      <c r="Y41" s="2842"/>
      <c r="Z41" s="2842"/>
      <c r="AA41" s="2843"/>
      <c r="AB41" s="2841" t="s">
        <v>1868</v>
      </c>
      <c r="AC41" s="2842"/>
      <c r="AD41" s="2842"/>
      <c r="AE41" s="2842"/>
      <c r="AF41" s="2842"/>
      <c r="AG41" s="2842"/>
      <c r="AH41" s="2843"/>
    </row>
    <row r="42" spans="3:34" ht="48" customHeight="1" thickBot="1">
      <c r="C42" s="2839"/>
      <c r="D42" s="2844"/>
      <c r="E42" s="2845"/>
      <c r="F42" s="2845"/>
      <c r="G42" s="2845"/>
      <c r="H42" s="2845"/>
      <c r="I42" s="2845"/>
      <c r="J42" s="2845"/>
      <c r="K42" s="2846"/>
      <c r="L42" s="2844"/>
      <c r="M42" s="2845"/>
      <c r="N42" s="2845"/>
      <c r="O42" s="2845"/>
      <c r="P42" s="2845"/>
      <c r="Q42" s="2845"/>
      <c r="R42" s="2845"/>
      <c r="S42" s="2846"/>
      <c r="T42" s="2862" t="s">
        <v>1869</v>
      </c>
      <c r="U42" s="2863"/>
      <c r="V42" s="2863"/>
      <c r="W42" s="2863"/>
      <c r="X42" s="2863"/>
      <c r="Y42" s="2863"/>
      <c r="Z42" s="2863"/>
      <c r="AA42" s="2864"/>
      <c r="AB42" s="1059"/>
      <c r="AC42" s="1060"/>
      <c r="AD42" s="1061"/>
      <c r="AE42" s="1061"/>
      <c r="AF42" s="1061"/>
      <c r="AG42" s="1061"/>
      <c r="AH42" s="1062"/>
    </row>
    <row r="43" spans="3:34" ht="28.5" customHeight="1">
      <c r="C43" s="2839"/>
      <c r="D43" s="2847" t="s">
        <v>1870</v>
      </c>
      <c r="E43" s="2848"/>
      <c r="F43" s="2848"/>
      <c r="G43" s="2848"/>
      <c r="H43" s="2848"/>
      <c r="I43" s="2849"/>
      <c r="J43" s="1063"/>
      <c r="K43" s="1064"/>
      <c r="L43" s="1064"/>
      <c r="M43" s="1064"/>
      <c r="N43" s="1064"/>
      <c r="O43" s="1064"/>
      <c r="P43" s="1064"/>
      <c r="Q43" s="1064"/>
      <c r="R43" s="1064"/>
      <c r="S43" s="1064"/>
      <c r="T43" s="1064"/>
      <c r="U43" s="1064"/>
      <c r="V43" s="1064"/>
      <c r="W43" s="1064"/>
      <c r="X43" s="1064"/>
      <c r="Y43" s="1064"/>
      <c r="Z43" s="1064"/>
      <c r="AA43" s="1064"/>
      <c r="AB43" s="1064"/>
      <c r="AC43" s="1064"/>
      <c r="AD43" s="1064"/>
      <c r="AE43" s="1064"/>
      <c r="AF43" s="1064"/>
      <c r="AG43" s="1064"/>
      <c r="AH43" s="1065"/>
    </row>
    <row r="44" spans="3:34" ht="28.5" customHeight="1">
      <c r="C44" s="2839"/>
      <c r="D44" s="2850"/>
      <c r="E44" s="2851"/>
      <c r="F44" s="2851"/>
      <c r="G44" s="2851"/>
      <c r="H44" s="2851"/>
      <c r="I44" s="2852"/>
      <c r="J44" s="1066"/>
      <c r="K44" s="1067"/>
      <c r="L44" s="1067"/>
      <c r="M44" s="1068"/>
      <c r="N44" s="1069"/>
      <c r="O44" s="1069"/>
      <c r="P44" s="1069"/>
      <c r="Q44" s="1069"/>
      <c r="R44" s="1069"/>
      <c r="S44" s="1069"/>
      <c r="T44" s="1069"/>
      <c r="U44" s="1069"/>
      <c r="V44" s="1069"/>
      <c r="W44" s="1070"/>
      <c r="X44" s="1071"/>
      <c r="Y44" s="1069"/>
      <c r="Z44" s="1069"/>
      <c r="AA44" s="1069"/>
      <c r="AB44" s="1069"/>
      <c r="AC44" s="1070"/>
      <c r="AD44" s="1071"/>
      <c r="AE44" s="1072"/>
      <c r="AF44" s="1069"/>
      <c r="AG44" s="1069"/>
      <c r="AH44" s="1073"/>
    </row>
    <row r="45" spans="3:34" ht="56.1" customHeight="1" thickBot="1">
      <c r="C45" s="2840"/>
      <c r="D45" s="2815" t="s">
        <v>1871</v>
      </c>
      <c r="E45" s="2816"/>
      <c r="F45" s="2816"/>
      <c r="G45" s="2816"/>
      <c r="H45" s="2816"/>
      <c r="I45" s="2817"/>
      <c r="J45" s="2818"/>
      <c r="K45" s="2819"/>
      <c r="L45" s="2819"/>
      <c r="M45" s="2819"/>
      <c r="N45" s="2819"/>
      <c r="O45" s="2819"/>
      <c r="P45" s="2819"/>
      <c r="Q45" s="2819"/>
      <c r="R45" s="2819"/>
      <c r="S45" s="2819"/>
      <c r="T45" s="2819"/>
      <c r="U45" s="2819"/>
      <c r="V45" s="2819"/>
      <c r="W45" s="2819"/>
      <c r="X45" s="2819"/>
      <c r="Y45" s="2819"/>
      <c r="Z45" s="2819"/>
      <c r="AA45" s="2819"/>
      <c r="AB45" s="2819"/>
      <c r="AC45" s="2819"/>
      <c r="AD45" s="2819"/>
      <c r="AE45" s="2819"/>
      <c r="AF45" s="2819"/>
      <c r="AG45" s="2819"/>
      <c r="AH45" s="2820"/>
    </row>
    <row r="46" spans="3:34" ht="17.850000000000001" customHeight="1" thickBot="1">
      <c r="C46" s="2821" t="s">
        <v>1872</v>
      </c>
      <c r="D46" s="2821"/>
      <c r="E46" s="1052" t="s">
        <v>1873</v>
      </c>
      <c r="F46" s="1053" t="s">
        <v>1874</v>
      </c>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4"/>
      <c r="AC46" s="1054"/>
      <c r="AD46" s="1054"/>
      <c r="AE46" s="1054"/>
      <c r="AF46" s="1054"/>
    </row>
    <row r="47" spans="3:34" ht="17.850000000000001" customHeight="1" thickBot="1">
      <c r="C47" s="1053"/>
      <c r="D47" s="1053"/>
      <c r="E47" s="1052" t="s">
        <v>1875</v>
      </c>
      <c r="F47" s="1053" t="s">
        <v>1876</v>
      </c>
      <c r="G47" s="1053"/>
      <c r="H47" s="1053"/>
      <c r="I47" s="1053"/>
      <c r="J47" s="1053"/>
      <c r="K47" s="1055" t="s">
        <v>1877</v>
      </c>
      <c r="L47" s="1056" t="s">
        <v>1878</v>
      </c>
      <c r="M47" s="1056" t="s">
        <v>1879</v>
      </c>
      <c r="N47" s="1056" t="s">
        <v>1880</v>
      </c>
      <c r="O47" s="1056" t="s">
        <v>1881</v>
      </c>
      <c r="P47" s="1056" t="s">
        <v>1877</v>
      </c>
      <c r="Q47" s="1057" t="s">
        <v>1882</v>
      </c>
      <c r="R47" s="1056" t="s">
        <v>1883</v>
      </c>
      <c r="S47" s="1058" t="s">
        <v>1884</v>
      </c>
      <c r="T47" s="1053"/>
      <c r="U47" s="1053" t="s">
        <v>1885</v>
      </c>
      <c r="V47" s="1053"/>
      <c r="W47" s="1053"/>
      <c r="X47" s="1053"/>
      <c r="Y47" s="1053"/>
      <c r="Z47" s="1053"/>
      <c r="AA47" s="1053"/>
    </row>
    <row r="48" spans="3:34" ht="17.850000000000001" customHeight="1">
      <c r="C48" s="1053"/>
      <c r="D48" s="1053"/>
      <c r="E48" s="1052" t="s">
        <v>1886</v>
      </c>
      <c r="F48" s="1053" t="s">
        <v>1887</v>
      </c>
      <c r="G48" s="1053"/>
      <c r="H48" s="1053"/>
      <c r="I48" s="1053"/>
      <c r="J48" s="1053"/>
      <c r="K48" s="1053"/>
      <c r="L48" s="1053"/>
      <c r="M48" s="1053"/>
      <c r="N48" s="1053"/>
      <c r="O48" s="1053"/>
      <c r="P48" s="1053"/>
      <c r="Q48" s="1053"/>
      <c r="R48" s="1053"/>
      <c r="S48" s="1053"/>
      <c r="T48" s="1053"/>
      <c r="U48" s="1053"/>
      <c r="V48" s="1053"/>
      <c r="W48" s="1053"/>
      <c r="X48" s="1053"/>
      <c r="Y48" s="1053"/>
      <c r="Z48" s="1053"/>
      <c r="AA48" s="1053"/>
    </row>
    <row r="49" ht="3.6" customHeight="1"/>
  </sheetData>
  <mergeCells count="92">
    <mergeCell ref="AH34:AH35"/>
    <mergeCell ref="V37:Z38"/>
    <mergeCell ref="J45:AH45"/>
    <mergeCell ref="C46:D46"/>
    <mergeCell ref="S8:AH8"/>
    <mergeCell ref="S9:AH9"/>
    <mergeCell ref="C41:C45"/>
    <mergeCell ref="D41:K41"/>
    <mergeCell ref="L41:S41"/>
    <mergeCell ref="T41:AA41"/>
    <mergeCell ref="AB41:AH41"/>
    <mergeCell ref="D42:K42"/>
    <mergeCell ref="L42:S42"/>
    <mergeCell ref="T42:AA42"/>
    <mergeCell ref="D43:I44"/>
    <mergeCell ref="D45:I45"/>
    <mergeCell ref="AA34:AG35"/>
    <mergeCell ref="AA37:AG38"/>
    <mergeCell ref="AH37:AH38"/>
    <mergeCell ref="C32:C33"/>
    <mergeCell ref="D32:H33"/>
    <mergeCell ref="I32:T33"/>
    <mergeCell ref="U32:U33"/>
    <mergeCell ref="V32:AH33"/>
    <mergeCell ref="C34:C35"/>
    <mergeCell ref="D34:H35"/>
    <mergeCell ref="I34:T35"/>
    <mergeCell ref="U34:U35"/>
    <mergeCell ref="V34:Z35"/>
    <mergeCell ref="C37:C38"/>
    <mergeCell ref="D37:H38"/>
    <mergeCell ref="I37:T38"/>
    <mergeCell ref="U37:U38"/>
    <mergeCell ref="AH25:AH27"/>
    <mergeCell ref="C30:C31"/>
    <mergeCell ref="D30:H31"/>
    <mergeCell ref="I30:T31"/>
    <mergeCell ref="U30:U31"/>
    <mergeCell ref="V30:Z31"/>
    <mergeCell ref="AA30:AG31"/>
    <mergeCell ref="AH30:AH31"/>
    <mergeCell ref="C22:E27"/>
    <mergeCell ref="F22:AH24"/>
    <mergeCell ref="F25:H27"/>
    <mergeCell ref="I25:T27"/>
    <mergeCell ref="U25:W27"/>
    <mergeCell ref="X25:AA27"/>
    <mergeCell ref="AB25:AB27"/>
    <mergeCell ref="AF25:AG27"/>
    <mergeCell ref="R17:S17"/>
    <mergeCell ref="T17:U17"/>
    <mergeCell ref="V17:W17"/>
    <mergeCell ref="X17:Y17"/>
    <mergeCell ref="Z17:AA17"/>
    <mergeCell ref="AB17:AC17"/>
    <mergeCell ref="V16:W16"/>
    <mergeCell ref="X16:Y16"/>
    <mergeCell ref="Z16:AA16"/>
    <mergeCell ref="AB16:AC16"/>
    <mergeCell ref="AE25:AE27"/>
    <mergeCell ref="AC25:AD27"/>
    <mergeCell ref="C13:P13"/>
    <mergeCell ref="Q13:T13"/>
    <mergeCell ref="C14:Q14"/>
    <mergeCell ref="C16:G17"/>
    <mergeCell ref="H16:I16"/>
    <mergeCell ref="J16:K16"/>
    <mergeCell ref="L16:M16"/>
    <mergeCell ref="N16:O16"/>
    <mergeCell ref="P16:Q16"/>
    <mergeCell ref="R16:S16"/>
    <mergeCell ref="H17:I17"/>
    <mergeCell ref="J17:K17"/>
    <mergeCell ref="L17:M17"/>
    <mergeCell ref="N17:O17"/>
    <mergeCell ref="P17:Q17"/>
    <mergeCell ref="T16:U16"/>
    <mergeCell ref="C5:L5"/>
    <mergeCell ref="O6:R7"/>
    <mergeCell ref="S6:AH7"/>
    <mergeCell ref="O8:R9"/>
    <mergeCell ref="O10:R11"/>
    <mergeCell ref="S10:AH11"/>
    <mergeCell ref="C1:AG1"/>
    <mergeCell ref="C3:D3"/>
    <mergeCell ref="E3:G3"/>
    <mergeCell ref="H3:I3"/>
    <mergeCell ref="J3:L3"/>
    <mergeCell ref="V3:X3"/>
    <mergeCell ref="Y3:AA3"/>
    <mergeCell ref="AC3:AD3"/>
    <mergeCell ref="AF3:AG3"/>
  </mergeCells>
  <phoneticPr fontId="14"/>
  <printOptions horizontalCentered="1" verticalCentered="1"/>
  <pageMargins left="0.59055118110236227" right="0.19685039370078741" top="0.6692913385826772" bottom="0.19685039370078741" header="0" footer="0"/>
  <pageSetup paperSize="9" scale="76" fitToWidth="0" orientation="portrait" blackAndWhite="1" r:id="rId1"/>
  <headerFooter>
    <oddHeader>&amp;R&amp;"-,太字"&amp;14【工事等完了払用】</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O27"/>
  <sheetViews>
    <sheetView view="pageBreakPreview" zoomScaleNormal="75" zoomScaleSheetLayoutView="100" workbookViewId="0">
      <selection activeCell="E26" sqref="E26"/>
    </sheetView>
  </sheetViews>
  <sheetFormatPr defaultColWidth="9" defaultRowHeight="13.2"/>
  <cols>
    <col min="1" max="1" width="2.88671875" style="1080" customWidth="1"/>
    <col min="2" max="2" width="9" style="1080"/>
    <col min="3" max="3" width="15.88671875" style="1080" customWidth="1"/>
    <col min="4" max="4" width="4.88671875" style="1080" customWidth="1"/>
    <col min="5" max="5" width="9.88671875" style="1080" customWidth="1"/>
    <col min="6" max="6" width="13.109375" style="1080" customWidth="1"/>
    <col min="7" max="8" width="9.88671875" style="1080" customWidth="1"/>
    <col min="9" max="9" width="6.88671875" style="1080" customWidth="1"/>
    <col min="10" max="10" width="10.88671875" style="1080" customWidth="1"/>
    <col min="11" max="11" width="2.88671875" style="1080" customWidth="1"/>
    <col min="12" max="261" width="9" style="1080"/>
    <col min="262" max="262" width="12" style="1080" customWidth="1"/>
    <col min="263" max="263" width="13.109375" style="1080" customWidth="1"/>
    <col min="264" max="264" width="16" style="1080" customWidth="1"/>
    <col min="265" max="265" width="6.88671875" style="1080" customWidth="1"/>
    <col min="266" max="266" width="10.88671875" style="1080" customWidth="1"/>
    <col min="267" max="267" width="9.6640625" style="1080" customWidth="1"/>
    <col min="268" max="517" width="9" style="1080"/>
    <col min="518" max="518" width="12" style="1080" customWidth="1"/>
    <col min="519" max="519" width="13.109375" style="1080" customWidth="1"/>
    <col min="520" max="520" width="16" style="1080" customWidth="1"/>
    <col min="521" max="521" width="6.88671875" style="1080" customWidth="1"/>
    <col min="522" max="522" width="10.88671875" style="1080" customWidth="1"/>
    <col min="523" max="523" width="9.6640625" style="1080" customWidth="1"/>
    <col min="524" max="773" width="9" style="1080"/>
    <col min="774" max="774" width="12" style="1080" customWidth="1"/>
    <col min="775" max="775" width="13.109375" style="1080" customWidth="1"/>
    <col min="776" max="776" width="16" style="1080" customWidth="1"/>
    <col min="777" max="777" width="6.88671875" style="1080" customWidth="1"/>
    <col min="778" max="778" width="10.88671875" style="1080" customWidth="1"/>
    <col min="779" max="779" width="9.6640625" style="1080" customWidth="1"/>
    <col min="780" max="1029" width="9" style="1080"/>
    <col min="1030" max="1030" width="12" style="1080" customWidth="1"/>
    <col min="1031" max="1031" width="13.109375" style="1080" customWidth="1"/>
    <col min="1032" max="1032" width="16" style="1080" customWidth="1"/>
    <col min="1033" max="1033" width="6.88671875" style="1080" customWidth="1"/>
    <col min="1034" max="1034" width="10.88671875" style="1080" customWidth="1"/>
    <col min="1035" max="1035" width="9.6640625" style="1080" customWidth="1"/>
    <col min="1036" max="1285" width="9" style="1080"/>
    <col min="1286" max="1286" width="12" style="1080" customWidth="1"/>
    <col min="1287" max="1287" width="13.109375" style="1080" customWidth="1"/>
    <col min="1288" max="1288" width="16" style="1080" customWidth="1"/>
    <col min="1289" max="1289" width="6.88671875" style="1080" customWidth="1"/>
    <col min="1290" max="1290" width="10.88671875" style="1080" customWidth="1"/>
    <col min="1291" max="1291" width="9.6640625" style="1080" customWidth="1"/>
    <col min="1292" max="1541" width="9" style="1080"/>
    <col min="1542" max="1542" width="12" style="1080" customWidth="1"/>
    <col min="1543" max="1543" width="13.109375" style="1080" customWidth="1"/>
    <col min="1544" max="1544" width="16" style="1080" customWidth="1"/>
    <col min="1545" max="1545" width="6.88671875" style="1080" customWidth="1"/>
    <col min="1546" max="1546" width="10.88671875" style="1080" customWidth="1"/>
    <col min="1547" max="1547" width="9.6640625" style="1080" customWidth="1"/>
    <col min="1548" max="1797" width="9" style="1080"/>
    <col min="1798" max="1798" width="12" style="1080" customWidth="1"/>
    <col min="1799" max="1799" width="13.109375" style="1080" customWidth="1"/>
    <col min="1800" max="1800" width="16" style="1080" customWidth="1"/>
    <col min="1801" max="1801" width="6.88671875" style="1080" customWidth="1"/>
    <col min="1802" max="1802" width="10.88671875" style="1080" customWidth="1"/>
    <col min="1803" max="1803" width="9.6640625" style="1080" customWidth="1"/>
    <col min="1804" max="2053" width="9" style="1080"/>
    <col min="2054" max="2054" width="12" style="1080" customWidth="1"/>
    <col min="2055" max="2055" width="13.109375" style="1080" customWidth="1"/>
    <col min="2056" max="2056" width="16" style="1080" customWidth="1"/>
    <col min="2057" max="2057" width="6.88671875" style="1080" customWidth="1"/>
    <col min="2058" max="2058" width="10.88671875" style="1080" customWidth="1"/>
    <col min="2059" max="2059" width="9.6640625" style="1080" customWidth="1"/>
    <col min="2060" max="2309" width="9" style="1080"/>
    <col min="2310" max="2310" width="12" style="1080" customWidth="1"/>
    <col min="2311" max="2311" width="13.109375" style="1080" customWidth="1"/>
    <col min="2312" max="2312" width="16" style="1080" customWidth="1"/>
    <col min="2313" max="2313" width="6.88671875" style="1080" customWidth="1"/>
    <col min="2314" max="2314" width="10.88671875" style="1080" customWidth="1"/>
    <col min="2315" max="2315" width="9.6640625" style="1080" customWidth="1"/>
    <col min="2316" max="2565" width="9" style="1080"/>
    <col min="2566" max="2566" width="12" style="1080" customWidth="1"/>
    <col min="2567" max="2567" width="13.109375" style="1080" customWidth="1"/>
    <col min="2568" max="2568" width="16" style="1080" customWidth="1"/>
    <col min="2569" max="2569" width="6.88671875" style="1080" customWidth="1"/>
    <col min="2570" max="2570" width="10.88671875" style="1080" customWidth="1"/>
    <col min="2571" max="2571" width="9.6640625" style="1080" customWidth="1"/>
    <col min="2572" max="2821" width="9" style="1080"/>
    <col min="2822" max="2822" width="12" style="1080" customWidth="1"/>
    <col min="2823" max="2823" width="13.109375" style="1080" customWidth="1"/>
    <col min="2824" max="2824" width="16" style="1080" customWidth="1"/>
    <col min="2825" max="2825" width="6.88671875" style="1080" customWidth="1"/>
    <col min="2826" max="2826" width="10.88671875" style="1080" customWidth="1"/>
    <col min="2827" max="2827" width="9.6640625" style="1080" customWidth="1"/>
    <col min="2828" max="3077" width="9" style="1080"/>
    <col min="3078" max="3078" width="12" style="1080" customWidth="1"/>
    <col min="3079" max="3079" width="13.109375" style="1080" customWidth="1"/>
    <col min="3080" max="3080" width="16" style="1080" customWidth="1"/>
    <col min="3081" max="3081" width="6.88671875" style="1080" customWidth="1"/>
    <col min="3082" max="3082" width="10.88671875" style="1080" customWidth="1"/>
    <col min="3083" max="3083" width="9.6640625" style="1080" customWidth="1"/>
    <col min="3084" max="3333" width="9" style="1080"/>
    <col min="3334" max="3334" width="12" style="1080" customWidth="1"/>
    <col min="3335" max="3335" width="13.109375" style="1080" customWidth="1"/>
    <col min="3336" max="3336" width="16" style="1080" customWidth="1"/>
    <col min="3337" max="3337" width="6.88671875" style="1080" customWidth="1"/>
    <col min="3338" max="3338" width="10.88671875" style="1080" customWidth="1"/>
    <col min="3339" max="3339" width="9.6640625" style="1080" customWidth="1"/>
    <col min="3340" max="3589" width="9" style="1080"/>
    <col min="3590" max="3590" width="12" style="1080" customWidth="1"/>
    <col min="3591" max="3591" width="13.109375" style="1080" customWidth="1"/>
    <col min="3592" max="3592" width="16" style="1080" customWidth="1"/>
    <col min="3593" max="3593" width="6.88671875" style="1080" customWidth="1"/>
    <col min="3594" max="3594" width="10.88671875" style="1080" customWidth="1"/>
    <col min="3595" max="3595" width="9.6640625" style="1080" customWidth="1"/>
    <col min="3596" max="3845" width="9" style="1080"/>
    <col min="3846" max="3846" width="12" style="1080" customWidth="1"/>
    <col min="3847" max="3847" width="13.109375" style="1080" customWidth="1"/>
    <col min="3848" max="3848" width="16" style="1080" customWidth="1"/>
    <col min="3849" max="3849" width="6.88671875" style="1080" customWidth="1"/>
    <col min="3850" max="3850" width="10.88671875" style="1080" customWidth="1"/>
    <col min="3851" max="3851" width="9.6640625" style="1080" customWidth="1"/>
    <col min="3852" max="4101" width="9" style="1080"/>
    <col min="4102" max="4102" width="12" style="1080" customWidth="1"/>
    <col min="4103" max="4103" width="13.109375" style="1080" customWidth="1"/>
    <col min="4104" max="4104" width="16" style="1080" customWidth="1"/>
    <col min="4105" max="4105" width="6.88671875" style="1080" customWidth="1"/>
    <col min="4106" max="4106" width="10.88671875" style="1080" customWidth="1"/>
    <col min="4107" max="4107" width="9.6640625" style="1080" customWidth="1"/>
    <col min="4108" max="4357" width="9" style="1080"/>
    <col min="4358" max="4358" width="12" style="1080" customWidth="1"/>
    <col min="4359" max="4359" width="13.109375" style="1080" customWidth="1"/>
    <col min="4360" max="4360" width="16" style="1080" customWidth="1"/>
    <col min="4361" max="4361" width="6.88671875" style="1080" customWidth="1"/>
    <col min="4362" max="4362" width="10.88671875" style="1080" customWidth="1"/>
    <col min="4363" max="4363" width="9.6640625" style="1080" customWidth="1"/>
    <col min="4364" max="4613" width="9" style="1080"/>
    <col min="4614" max="4614" width="12" style="1080" customWidth="1"/>
    <col min="4615" max="4615" width="13.109375" style="1080" customWidth="1"/>
    <col min="4616" max="4616" width="16" style="1080" customWidth="1"/>
    <col min="4617" max="4617" width="6.88671875" style="1080" customWidth="1"/>
    <col min="4618" max="4618" width="10.88671875" style="1080" customWidth="1"/>
    <col min="4619" max="4619" width="9.6640625" style="1080" customWidth="1"/>
    <col min="4620" max="4869" width="9" style="1080"/>
    <col min="4870" max="4870" width="12" style="1080" customWidth="1"/>
    <col min="4871" max="4871" width="13.109375" style="1080" customWidth="1"/>
    <col min="4872" max="4872" width="16" style="1080" customWidth="1"/>
    <col min="4873" max="4873" width="6.88671875" style="1080" customWidth="1"/>
    <col min="4874" max="4874" width="10.88671875" style="1080" customWidth="1"/>
    <col min="4875" max="4875" width="9.6640625" style="1080" customWidth="1"/>
    <col min="4876" max="5125" width="9" style="1080"/>
    <col min="5126" max="5126" width="12" style="1080" customWidth="1"/>
    <col min="5127" max="5127" width="13.109375" style="1080" customWidth="1"/>
    <col min="5128" max="5128" width="16" style="1080" customWidth="1"/>
    <col min="5129" max="5129" width="6.88671875" style="1080" customWidth="1"/>
    <col min="5130" max="5130" width="10.88671875" style="1080" customWidth="1"/>
    <col min="5131" max="5131" width="9.6640625" style="1080" customWidth="1"/>
    <col min="5132" max="5381" width="9" style="1080"/>
    <col min="5382" max="5382" width="12" style="1080" customWidth="1"/>
    <col min="5383" max="5383" width="13.109375" style="1080" customWidth="1"/>
    <col min="5384" max="5384" width="16" style="1080" customWidth="1"/>
    <col min="5385" max="5385" width="6.88671875" style="1080" customWidth="1"/>
    <col min="5386" max="5386" width="10.88671875" style="1080" customWidth="1"/>
    <col min="5387" max="5387" width="9.6640625" style="1080" customWidth="1"/>
    <col min="5388" max="5637" width="9" style="1080"/>
    <col min="5638" max="5638" width="12" style="1080" customWidth="1"/>
    <col min="5639" max="5639" width="13.109375" style="1080" customWidth="1"/>
    <col min="5640" max="5640" width="16" style="1080" customWidth="1"/>
    <col min="5641" max="5641" width="6.88671875" style="1080" customWidth="1"/>
    <col min="5642" max="5642" width="10.88671875" style="1080" customWidth="1"/>
    <col min="5643" max="5643" width="9.6640625" style="1080" customWidth="1"/>
    <col min="5644" max="5893" width="9" style="1080"/>
    <col min="5894" max="5894" width="12" style="1080" customWidth="1"/>
    <col min="5895" max="5895" width="13.109375" style="1080" customWidth="1"/>
    <col min="5896" max="5896" width="16" style="1080" customWidth="1"/>
    <col min="5897" max="5897" width="6.88671875" style="1080" customWidth="1"/>
    <col min="5898" max="5898" width="10.88671875" style="1080" customWidth="1"/>
    <col min="5899" max="5899" width="9.6640625" style="1080" customWidth="1"/>
    <col min="5900" max="6149" width="9" style="1080"/>
    <col min="6150" max="6150" width="12" style="1080" customWidth="1"/>
    <col min="6151" max="6151" width="13.109375" style="1080" customWidth="1"/>
    <col min="6152" max="6152" width="16" style="1080" customWidth="1"/>
    <col min="6153" max="6153" width="6.88671875" style="1080" customWidth="1"/>
    <col min="6154" max="6154" width="10.88671875" style="1080" customWidth="1"/>
    <col min="6155" max="6155" width="9.6640625" style="1080" customWidth="1"/>
    <col min="6156" max="6405" width="9" style="1080"/>
    <col min="6406" max="6406" width="12" style="1080" customWidth="1"/>
    <col min="6407" max="6407" width="13.109375" style="1080" customWidth="1"/>
    <col min="6408" max="6408" width="16" style="1080" customWidth="1"/>
    <col min="6409" max="6409" width="6.88671875" style="1080" customWidth="1"/>
    <col min="6410" max="6410" width="10.88671875" style="1080" customWidth="1"/>
    <col min="6411" max="6411" width="9.6640625" style="1080" customWidth="1"/>
    <col min="6412" max="6661" width="9" style="1080"/>
    <col min="6662" max="6662" width="12" style="1080" customWidth="1"/>
    <col min="6663" max="6663" width="13.109375" style="1080" customWidth="1"/>
    <col min="6664" max="6664" width="16" style="1080" customWidth="1"/>
    <col min="6665" max="6665" width="6.88671875" style="1080" customWidth="1"/>
    <col min="6666" max="6666" width="10.88671875" style="1080" customWidth="1"/>
    <col min="6667" max="6667" width="9.6640625" style="1080" customWidth="1"/>
    <col min="6668" max="6917" width="9" style="1080"/>
    <col min="6918" max="6918" width="12" style="1080" customWidth="1"/>
    <col min="6919" max="6919" width="13.109375" style="1080" customWidth="1"/>
    <col min="6920" max="6920" width="16" style="1080" customWidth="1"/>
    <col min="6921" max="6921" width="6.88671875" style="1080" customWidth="1"/>
    <col min="6922" max="6922" width="10.88671875" style="1080" customWidth="1"/>
    <col min="6923" max="6923" width="9.6640625" style="1080" customWidth="1"/>
    <col min="6924" max="7173" width="9" style="1080"/>
    <col min="7174" max="7174" width="12" style="1080" customWidth="1"/>
    <col min="7175" max="7175" width="13.109375" style="1080" customWidth="1"/>
    <col min="7176" max="7176" width="16" style="1080" customWidth="1"/>
    <col min="7177" max="7177" width="6.88671875" style="1080" customWidth="1"/>
    <col min="7178" max="7178" width="10.88671875" style="1080" customWidth="1"/>
    <col min="7179" max="7179" width="9.6640625" style="1080" customWidth="1"/>
    <col min="7180" max="7429" width="9" style="1080"/>
    <col min="7430" max="7430" width="12" style="1080" customWidth="1"/>
    <col min="7431" max="7431" width="13.109375" style="1080" customWidth="1"/>
    <col min="7432" max="7432" width="16" style="1080" customWidth="1"/>
    <col min="7433" max="7433" width="6.88671875" style="1080" customWidth="1"/>
    <col min="7434" max="7434" width="10.88671875" style="1080" customWidth="1"/>
    <col min="7435" max="7435" width="9.6640625" style="1080" customWidth="1"/>
    <col min="7436" max="7685" width="9" style="1080"/>
    <col min="7686" max="7686" width="12" style="1080" customWidth="1"/>
    <col min="7687" max="7687" width="13.109375" style="1080" customWidth="1"/>
    <col min="7688" max="7688" width="16" style="1080" customWidth="1"/>
    <col min="7689" max="7689" width="6.88671875" style="1080" customWidth="1"/>
    <col min="7690" max="7690" width="10.88671875" style="1080" customWidth="1"/>
    <col min="7691" max="7691" width="9.6640625" style="1080" customWidth="1"/>
    <col min="7692" max="7941" width="9" style="1080"/>
    <col min="7942" max="7942" width="12" style="1080" customWidth="1"/>
    <col min="7943" max="7943" width="13.109375" style="1080" customWidth="1"/>
    <col min="7944" max="7944" width="16" style="1080" customWidth="1"/>
    <col min="7945" max="7945" width="6.88671875" style="1080" customWidth="1"/>
    <col min="7946" max="7946" width="10.88671875" style="1080" customWidth="1"/>
    <col min="7947" max="7947" width="9.6640625" style="1080" customWidth="1"/>
    <col min="7948" max="8197" width="9" style="1080"/>
    <col min="8198" max="8198" width="12" style="1080" customWidth="1"/>
    <col min="8199" max="8199" width="13.109375" style="1080" customWidth="1"/>
    <col min="8200" max="8200" width="16" style="1080" customWidth="1"/>
    <col min="8201" max="8201" width="6.88671875" style="1080" customWidth="1"/>
    <col min="8202" max="8202" width="10.88671875" style="1080" customWidth="1"/>
    <col min="8203" max="8203" width="9.6640625" style="1080" customWidth="1"/>
    <col min="8204" max="8453" width="9" style="1080"/>
    <col min="8454" max="8454" width="12" style="1080" customWidth="1"/>
    <col min="8455" max="8455" width="13.109375" style="1080" customWidth="1"/>
    <col min="8456" max="8456" width="16" style="1080" customWidth="1"/>
    <col min="8457" max="8457" width="6.88671875" style="1080" customWidth="1"/>
    <col min="8458" max="8458" width="10.88671875" style="1080" customWidth="1"/>
    <col min="8459" max="8459" width="9.6640625" style="1080" customWidth="1"/>
    <col min="8460" max="8709" width="9" style="1080"/>
    <col min="8710" max="8710" width="12" style="1080" customWidth="1"/>
    <col min="8711" max="8711" width="13.109375" style="1080" customWidth="1"/>
    <col min="8712" max="8712" width="16" style="1080" customWidth="1"/>
    <col min="8713" max="8713" width="6.88671875" style="1080" customWidth="1"/>
    <col min="8714" max="8714" width="10.88671875" style="1080" customWidth="1"/>
    <col min="8715" max="8715" width="9.6640625" style="1080" customWidth="1"/>
    <col min="8716" max="8965" width="9" style="1080"/>
    <col min="8966" max="8966" width="12" style="1080" customWidth="1"/>
    <col min="8967" max="8967" width="13.109375" style="1080" customWidth="1"/>
    <col min="8968" max="8968" width="16" style="1080" customWidth="1"/>
    <col min="8969" max="8969" width="6.88671875" style="1080" customWidth="1"/>
    <col min="8970" max="8970" width="10.88671875" style="1080" customWidth="1"/>
    <col min="8971" max="8971" width="9.6640625" style="1080" customWidth="1"/>
    <col min="8972" max="9221" width="9" style="1080"/>
    <col min="9222" max="9222" width="12" style="1080" customWidth="1"/>
    <col min="9223" max="9223" width="13.109375" style="1080" customWidth="1"/>
    <col min="9224" max="9224" width="16" style="1080" customWidth="1"/>
    <col min="9225" max="9225" width="6.88671875" style="1080" customWidth="1"/>
    <col min="9226" max="9226" width="10.88671875" style="1080" customWidth="1"/>
    <col min="9227" max="9227" width="9.6640625" style="1080" customWidth="1"/>
    <col min="9228" max="9477" width="9" style="1080"/>
    <col min="9478" max="9478" width="12" style="1080" customWidth="1"/>
    <col min="9479" max="9479" width="13.109375" style="1080" customWidth="1"/>
    <col min="9480" max="9480" width="16" style="1080" customWidth="1"/>
    <col min="9481" max="9481" width="6.88671875" style="1080" customWidth="1"/>
    <col min="9482" max="9482" width="10.88671875" style="1080" customWidth="1"/>
    <col min="9483" max="9483" width="9.6640625" style="1080" customWidth="1"/>
    <col min="9484" max="9733" width="9" style="1080"/>
    <col min="9734" max="9734" width="12" style="1080" customWidth="1"/>
    <col min="9735" max="9735" width="13.109375" style="1080" customWidth="1"/>
    <col min="9736" max="9736" width="16" style="1080" customWidth="1"/>
    <col min="9737" max="9737" width="6.88671875" style="1080" customWidth="1"/>
    <col min="9738" max="9738" width="10.88671875" style="1080" customWidth="1"/>
    <col min="9739" max="9739" width="9.6640625" style="1080" customWidth="1"/>
    <col min="9740" max="9989" width="9" style="1080"/>
    <col min="9990" max="9990" width="12" style="1080" customWidth="1"/>
    <col min="9991" max="9991" width="13.109375" style="1080" customWidth="1"/>
    <col min="9992" max="9992" width="16" style="1080" customWidth="1"/>
    <col min="9993" max="9993" width="6.88671875" style="1080" customWidth="1"/>
    <col min="9994" max="9994" width="10.88671875" style="1080" customWidth="1"/>
    <col min="9995" max="9995" width="9.6640625" style="1080" customWidth="1"/>
    <col min="9996" max="10245" width="9" style="1080"/>
    <col min="10246" max="10246" width="12" style="1080" customWidth="1"/>
    <col min="10247" max="10247" width="13.109375" style="1080" customWidth="1"/>
    <col min="10248" max="10248" width="16" style="1080" customWidth="1"/>
    <col min="10249" max="10249" width="6.88671875" style="1080" customWidth="1"/>
    <col min="10250" max="10250" width="10.88671875" style="1080" customWidth="1"/>
    <col min="10251" max="10251" width="9.6640625" style="1080" customWidth="1"/>
    <col min="10252" max="10501" width="9" style="1080"/>
    <col min="10502" max="10502" width="12" style="1080" customWidth="1"/>
    <col min="10503" max="10503" width="13.109375" style="1080" customWidth="1"/>
    <col min="10504" max="10504" width="16" style="1080" customWidth="1"/>
    <col min="10505" max="10505" width="6.88671875" style="1080" customWidth="1"/>
    <col min="10506" max="10506" width="10.88671875" style="1080" customWidth="1"/>
    <col min="10507" max="10507" width="9.6640625" style="1080" customWidth="1"/>
    <col min="10508" max="10757" width="9" style="1080"/>
    <col min="10758" max="10758" width="12" style="1080" customWidth="1"/>
    <col min="10759" max="10759" width="13.109375" style="1080" customWidth="1"/>
    <col min="10760" max="10760" width="16" style="1080" customWidth="1"/>
    <col min="10761" max="10761" width="6.88671875" style="1080" customWidth="1"/>
    <col min="10762" max="10762" width="10.88671875" style="1080" customWidth="1"/>
    <col min="10763" max="10763" width="9.6640625" style="1080" customWidth="1"/>
    <col min="10764" max="11013" width="9" style="1080"/>
    <col min="11014" max="11014" width="12" style="1080" customWidth="1"/>
    <col min="11015" max="11015" width="13.109375" style="1080" customWidth="1"/>
    <col min="11016" max="11016" width="16" style="1080" customWidth="1"/>
    <col min="11017" max="11017" width="6.88671875" style="1080" customWidth="1"/>
    <col min="11018" max="11018" width="10.88671875" style="1080" customWidth="1"/>
    <col min="11019" max="11019" width="9.6640625" style="1080" customWidth="1"/>
    <col min="11020" max="11269" width="9" style="1080"/>
    <col min="11270" max="11270" width="12" style="1080" customWidth="1"/>
    <col min="11271" max="11271" width="13.109375" style="1080" customWidth="1"/>
    <col min="11272" max="11272" width="16" style="1080" customWidth="1"/>
    <col min="11273" max="11273" width="6.88671875" style="1080" customWidth="1"/>
    <col min="11274" max="11274" width="10.88671875" style="1080" customWidth="1"/>
    <col min="11275" max="11275" width="9.6640625" style="1080" customWidth="1"/>
    <col min="11276" max="11525" width="9" style="1080"/>
    <col min="11526" max="11526" width="12" style="1080" customWidth="1"/>
    <col min="11527" max="11527" width="13.109375" style="1080" customWidth="1"/>
    <col min="11528" max="11528" width="16" style="1080" customWidth="1"/>
    <col min="11529" max="11529" width="6.88671875" style="1080" customWidth="1"/>
    <col min="11530" max="11530" width="10.88671875" style="1080" customWidth="1"/>
    <col min="11531" max="11531" width="9.6640625" style="1080" customWidth="1"/>
    <col min="11532" max="11781" width="9" style="1080"/>
    <col min="11782" max="11782" width="12" style="1080" customWidth="1"/>
    <col min="11783" max="11783" width="13.109375" style="1080" customWidth="1"/>
    <col min="11784" max="11784" width="16" style="1080" customWidth="1"/>
    <col min="11785" max="11785" width="6.88671875" style="1080" customWidth="1"/>
    <col min="11786" max="11786" width="10.88671875" style="1080" customWidth="1"/>
    <col min="11787" max="11787" width="9.6640625" style="1080" customWidth="1"/>
    <col min="11788" max="12037" width="9" style="1080"/>
    <col min="12038" max="12038" width="12" style="1080" customWidth="1"/>
    <col min="12039" max="12039" width="13.109375" style="1080" customWidth="1"/>
    <col min="12040" max="12040" width="16" style="1080" customWidth="1"/>
    <col min="12041" max="12041" width="6.88671875" style="1080" customWidth="1"/>
    <col min="12042" max="12042" width="10.88671875" style="1080" customWidth="1"/>
    <col min="12043" max="12043" width="9.6640625" style="1080" customWidth="1"/>
    <col min="12044" max="12293" width="9" style="1080"/>
    <col min="12294" max="12294" width="12" style="1080" customWidth="1"/>
    <col min="12295" max="12295" width="13.109375" style="1080" customWidth="1"/>
    <col min="12296" max="12296" width="16" style="1080" customWidth="1"/>
    <col min="12297" max="12297" width="6.88671875" style="1080" customWidth="1"/>
    <col min="12298" max="12298" width="10.88671875" style="1080" customWidth="1"/>
    <col min="12299" max="12299" width="9.6640625" style="1080" customWidth="1"/>
    <col min="12300" max="12549" width="9" style="1080"/>
    <col min="12550" max="12550" width="12" style="1080" customWidth="1"/>
    <col min="12551" max="12551" width="13.109375" style="1080" customWidth="1"/>
    <col min="12552" max="12552" width="16" style="1080" customWidth="1"/>
    <col min="12553" max="12553" width="6.88671875" style="1080" customWidth="1"/>
    <col min="12554" max="12554" width="10.88671875" style="1080" customWidth="1"/>
    <col min="12555" max="12555" width="9.6640625" style="1080" customWidth="1"/>
    <col min="12556" max="12805" width="9" style="1080"/>
    <col min="12806" max="12806" width="12" style="1080" customWidth="1"/>
    <col min="12807" max="12807" width="13.109375" style="1080" customWidth="1"/>
    <col min="12808" max="12808" width="16" style="1080" customWidth="1"/>
    <col min="12809" max="12809" width="6.88671875" style="1080" customWidth="1"/>
    <col min="12810" max="12810" width="10.88671875" style="1080" customWidth="1"/>
    <col min="12811" max="12811" width="9.6640625" style="1080" customWidth="1"/>
    <col min="12812" max="13061" width="9" style="1080"/>
    <col min="13062" max="13062" width="12" style="1080" customWidth="1"/>
    <col min="13063" max="13063" width="13.109375" style="1080" customWidth="1"/>
    <col min="13064" max="13064" width="16" style="1080" customWidth="1"/>
    <col min="13065" max="13065" width="6.88671875" style="1080" customWidth="1"/>
    <col min="13066" max="13066" width="10.88671875" style="1080" customWidth="1"/>
    <col min="13067" max="13067" width="9.6640625" style="1080" customWidth="1"/>
    <col min="13068" max="13317" width="9" style="1080"/>
    <col min="13318" max="13318" width="12" style="1080" customWidth="1"/>
    <col min="13319" max="13319" width="13.109375" style="1080" customWidth="1"/>
    <col min="13320" max="13320" width="16" style="1080" customWidth="1"/>
    <col min="13321" max="13321" width="6.88671875" style="1080" customWidth="1"/>
    <col min="13322" max="13322" width="10.88671875" style="1080" customWidth="1"/>
    <col min="13323" max="13323" width="9.6640625" style="1080" customWidth="1"/>
    <col min="13324" max="13573" width="9" style="1080"/>
    <col min="13574" max="13574" width="12" style="1080" customWidth="1"/>
    <col min="13575" max="13575" width="13.109375" style="1080" customWidth="1"/>
    <col min="13576" max="13576" width="16" style="1080" customWidth="1"/>
    <col min="13577" max="13577" width="6.88671875" style="1080" customWidth="1"/>
    <col min="13578" max="13578" width="10.88671875" style="1080" customWidth="1"/>
    <col min="13579" max="13579" width="9.6640625" style="1080" customWidth="1"/>
    <col min="13580" max="13829" width="9" style="1080"/>
    <col min="13830" max="13830" width="12" style="1080" customWidth="1"/>
    <col min="13831" max="13831" width="13.109375" style="1080" customWidth="1"/>
    <col min="13832" max="13832" width="16" style="1080" customWidth="1"/>
    <col min="13833" max="13833" width="6.88671875" style="1080" customWidth="1"/>
    <col min="13834" max="13834" width="10.88671875" style="1080" customWidth="1"/>
    <col min="13835" max="13835" width="9.6640625" style="1080" customWidth="1"/>
    <col min="13836" max="14085" width="9" style="1080"/>
    <col min="14086" max="14086" width="12" style="1080" customWidth="1"/>
    <col min="14087" max="14087" width="13.109375" style="1080" customWidth="1"/>
    <col min="14088" max="14088" width="16" style="1080" customWidth="1"/>
    <col min="14089" max="14089" width="6.88671875" style="1080" customWidth="1"/>
    <col min="14090" max="14090" width="10.88671875" style="1080" customWidth="1"/>
    <col min="14091" max="14091" width="9.6640625" style="1080" customWidth="1"/>
    <col min="14092" max="14341" width="9" style="1080"/>
    <col min="14342" max="14342" width="12" style="1080" customWidth="1"/>
    <col min="14343" max="14343" width="13.109375" style="1080" customWidth="1"/>
    <col min="14344" max="14344" width="16" style="1080" customWidth="1"/>
    <col min="14345" max="14345" width="6.88671875" style="1080" customWidth="1"/>
    <col min="14346" max="14346" width="10.88671875" style="1080" customWidth="1"/>
    <col min="14347" max="14347" width="9.6640625" style="1080" customWidth="1"/>
    <col min="14348" max="14597" width="9" style="1080"/>
    <col min="14598" max="14598" width="12" style="1080" customWidth="1"/>
    <col min="14599" max="14599" width="13.109375" style="1080" customWidth="1"/>
    <col min="14600" max="14600" width="16" style="1080" customWidth="1"/>
    <col min="14601" max="14601" width="6.88671875" style="1080" customWidth="1"/>
    <col min="14602" max="14602" width="10.88671875" style="1080" customWidth="1"/>
    <col min="14603" max="14603" width="9.6640625" style="1080" customWidth="1"/>
    <col min="14604" max="14853" width="9" style="1080"/>
    <col min="14854" max="14854" width="12" style="1080" customWidth="1"/>
    <col min="14855" max="14855" width="13.109375" style="1080" customWidth="1"/>
    <col min="14856" max="14856" width="16" style="1080" customWidth="1"/>
    <col min="14857" max="14857" width="6.88671875" style="1080" customWidth="1"/>
    <col min="14858" max="14858" width="10.88671875" style="1080" customWidth="1"/>
    <col min="14859" max="14859" width="9.6640625" style="1080" customWidth="1"/>
    <col min="14860" max="15109" width="9" style="1080"/>
    <col min="15110" max="15110" width="12" style="1080" customWidth="1"/>
    <col min="15111" max="15111" width="13.109375" style="1080" customWidth="1"/>
    <col min="15112" max="15112" width="16" style="1080" customWidth="1"/>
    <col min="15113" max="15113" width="6.88671875" style="1080" customWidth="1"/>
    <col min="15114" max="15114" width="10.88671875" style="1080" customWidth="1"/>
    <col min="15115" max="15115" width="9.6640625" style="1080" customWidth="1"/>
    <col min="15116" max="15365" width="9" style="1080"/>
    <col min="15366" max="15366" width="12" style="1080" customWidth="1"/>
    <col min="15367" max="15367" width="13.109375" style="1080" customWidth="1"/>
    <col min="15368" max="15368" width="16" style="1080" customWidth="1"/>
    <col min="15369" max="15369" width="6.88671875" style="1080" customWidth="1"/>
    <col min="15370" max="15370" width="10.88671875" style="1080" customWidth="1"/>
    <col min="15371" max="15371" width="9.6640625" style="1080" customWidth="1"/>
    <col min="15372" max="15621" width="9" style="1080"/>
    <col min="15622" max="15622" width="12" style="1080" customWidth="1"/>
    <col min="15623" max="15623" width="13.109375" style="1080" customWidth="1"/>
    <col min="15624" max="15624" width="16" style="1080" customWidth="1"/>
    <col min="15625" max="15625" width="6.88671875" style="1080" customWidth="1"/>
    <col min="15626" max="15626" width="10.88671875" style="1080" customWidth="1"/>
    <col min="15627" max="15627" width="9.6640625" style="1080" customWidth="1"/>
    <col min="15628" max="15877" width="9" style="1080"/>
    <col min="15878" max="15878" width="12" style="1080" customWidth="1"/>
    <col min="15879" max="15879" width="13.109375" style="1080" customWidth="1"/>
    <col min="15880" max="15880" width="16" style="1080" customWidth="1"/>
    <col min="15881" max="15881" width="6.88671875" style="1080" customWidth="1"/>
    <col min="15882" max="15882" width="10.88671875" style="1080" customWidth="1"/>
    <col min="15883" max="15883" width="9.6640625" style="1080" customWidth="1"/>
    <col min="15884" max="16133" width="9" style="1080"/>
    <col min="16134" max="16134" width="12" style="1080" customWidth="1"/>
    <col min="16135" max="16135" width="13.109375" style="1080" customWidth="1"/>
    <col min="16136" max="16136" width="16" style="1080" customWidth="1"/>
    <col min="16137" max="16137" width="6.88671875" style="1080" customWidth="1"/>
    <col min="16138" max="16138" width="10.88671875" style="1080" customWidth="1"/>
    <col min="16139" max="16139" width="9.6640625" style="1080" customWidth="1"/>
    <col min="16140" max="16384" width="9" style="1080"/>
  </cols>
  <sheetData>
    <row r="1" spans="2:11" ht="27" customHeight="1">
      <c r="B1" s="1080" t="s">
        <v>1980</v>
      </c>
    </row>
    <row r="2" spans="2:11" ht="15.75" customHeight="1"/>
    <row r="3" spans="2:11" ht="13.8" thickBot="1"/>
    <row r="4" spans="2:11" ht="21" customHeight="1">
      <c r="B4" s="1171" t="s">
        <v>62</v>
      </c>
      <c r="C4" s="1187" t="str">
        <f>入力シート!C4</f>
        <v>街第101号</v>
      </c>
      <c r="E4" s="1172"/>
      <c r="F4" s="4809" t="str">
        <f>入力シート!C6</f>
        <v>都市建設部河川課</v>
      </c>
      <c r="G4" s="4810"/>
      <c r="H4" s="4811"/>
      <c r="I4" s="4828" t="s">
        <v>1981</v>
      </c>
      <c r="J4" s="1173" t="s">
        <v>970</v>
      </c>
    </row>
    <row r="5" spans="2:11" ht="42" customHeight="1" thickBot="1">
      <c r="B5" s="1174" t="s">
        <v>1982</v>
      </c>
      <c r="C5" s="1175"/>
      <c r="E5" s="1188"/>
      <c r="F5" s="4825" t="s">
        <v>1994</v>
      </c>
      <c r="G5" s="4826"/>
      <c r="H5" s="4827"/>
      <c r="I5" s="4586"/>
      <c r="J5" s="1175"/>
    </row>
    <row r="6" spans="2:11" ht="26.25" customHeight="1">
      <c r="B6" s="1176"/>
      <c r="C6" s="1177"/>
      <c r="D6" s="1177"/>
      <c r="E6" s="1177"/>
      <c r="F6" s="1178"/>
      <c r="G6" s="4829">
        <v>45413</v>
      </c>
      <c r="H6" s="4829"/>
      <c r="I6" s="4829"/>
      <c r="J6" s="4829"/>
      <c r="K6" s="1899"/>
    </row>
    <row r="7" spans="2:11" ht="9.75" customHeight="1">
      <c r="B7" s="1179"/>
      <c r="C7" s="1178"/>
      <c r="D7" s="1178"/>
      <c r="E7" s="1178"/>
      <c r="F7" s="1178"/>
      <c r="G7" s="1178"/>
      <c r="H7" s="1178"/>
      <c r="I7" s="1178"/>
      <c r="J7" s="1172"/>
    </row>
    <row r="8" spans="2:11" ht="47.25" customHeight="1">
      <c r="B8" s="4812" t="s">
        <v>1983</v>
      </c>
      <c r="C8" s="4813"/>
      <c r="D8" s="4813"/>
      <c r="E8" s="4813"/>
      <c r="F8" s="4813"/>
      <c r="G8" s="4813"/>
      <c r="H8" s="4813"/>
      <c r="I8" s="4813"/>
      <c r="J8" s="4814"/>
    </row>
    <row r="9" spans="2:11" ht="25.5" customHeight="1">
      <c r="B9" s="1179"/>
      <c r="C9" s="1178"/>
      <c r="D9" s="1178"/>
      <c r="E9" s="1178"/>
      <c r="F9" s="1178"/>
      <c r="G9" s="1178"/>
      <c r="H9" s="1178"/>
      <c r="I9" s="1178"/>
      <c r="J9" s="1172"/>
    </row>
    <row r="10" spans="2:11" ht="25.5" customHeight="1">
      <c r="B10" s="4835" t="str">
        <f>入力シート!C5</f>
        <v>久留米市長</v>
      </c>
      <c r="C10" s="4836"/>
      <c r="D10" s="1178" t="s">
        <v>315</v>
      </c>
      <c r="E10" s="1178"/>
      <c r="F10" s="1178"/>
      <c r="G10" s="1178"/>
      <c r="H10" s="1178"/>
      <c r="I10" s="1178"/>
      <c r="J10" s="1172"/>
    </row>
    <row r="11" spans="2:11" ht="25.5" customHeight="1">
      <c r="B11" s="1179"/>
      <c r="C11" s="1178"/>
      <c r="D11" s="1178"/>
      <c r="E11" s="1178"/>
      <c r="F11" s="1178"/>
      <c r="G11" s="1178"/>
      <c r="H11" s="1178"/>
      <c r="I11" s="1178"/>
      <c r="J11" s="1172"/>
    </row>
    <row r="12" spans="2:11" ht="25.5" customHeight="1">
      <c r="B12" s="1179"/>
      <c r="C12" s="1178"/>
      <c r="D12" s="1178"/>
      <c r="E12" s="1181"/>
      <c r="F12" s="1181" t="s">
        <v>1984</v>
      </c>
      <c r="G12" s="4837" t="str">
        <f>入力シート!C25</f>
        <v>久留米市〇〇町１２３</v>
      </c>
      <c r="H12" s="4837"/>
      <c r="I12" s="4837"/>
      <c r="J12" s="4838"/>
    </row>
    <row r="13" spans="2:11" ht="25.5" customHeight="1">
      <c r="B13" s="1179"/>
      <c r="C13" s="1178"/>
      <c r="D13" s="1178"/>
      <c r="E13" s="1181" t="s">
        <v>1985</v>
      </c>
      <c r="F13" s="1181" t="s">
        <v>1986</v>
      </c>
      <c r="G13" s="4837" t="str">
        <f>入力シート!C26</f>
        <v>(株）○○○○建設</v>
      </c>
      <c r="H13" s="4837"/>
      <c r="I13" s="4837"/>
      <c r="J13" s="4838"/>
    </row>
    <row r="14" spans="2:11" ht="25.5" customHeight="1">
      <c r="B14" s="1179"/>
      <c r="C14" s="1178"/>
      <c r="D14" s="1178"/>
      <c r="E14" s="1181"/>
      <c r="F14" s="1181" t="s">
        <v>1987</v>
      </c>
      <c r="G14" s="4837" t="str">
        <f>入力シート!C27</f>
        <v>代表取締役　久留米一郎</v>
      </c>
      <c r="H14" s="4837"/>
      <c r="I14" s="4837"/>
      <c r="J14" s="1182"/>
    </row>
    <row r="15" spans="2:11" ht="25.5" customHeight="1">
      <c r="B15" s="1179"/>
      <c r="C15" s="1178"/>
      <c r="D15" s="1178"/>
      <c r="E15" s="1181"/>
      <c r="F15" s="1181" t="s">
        <v>1988</v>
      </c>
      <c r="G15" s="4837" t="str">
        <f>入力シート!C28</f>
        <v>0942-12-○○○○</v>
      </c>
      <c r="H15" s="4837"/>
      <c r="I15" s="4837"/>
      <c r="J15" s="4838"/>
    </row>
    <row r="16" spans="2:11" ht="25.5" customHeight="1">
      <c r="B16" s="1179"/>
      <c r="C16" s="1178"/>
      <c r="D16" s="1178"/>
      <c r="E16" s="1178"/>
      <c r="F16" s="1178"/>
      <c r="G16" s="1178"/>
      <c r="H16" s="1178"/>
      <c r="I16" s="1178"/>
      <c r="J16" s="1172"/>
    </row>
    <row r="17" spans="2:15" ht="24" customHeight="1">
      <c r="B17" s="1180" t="s">
        <v>1989</v>
      </c>
      <c r="C17" s="1178"/>
      <c r="D17" s="1178"/>
      <c r="E17" s="1178"/>
      <c r="F17" s="1178"/>
      <c r="G17" s="1178"/>
      <c r="H17" s="1178"/>
      <c r="I17" s="1178"/>
      <c r="J17" s="1172"/>
    </row>
    <row r="18" spans="2:15" ht="20.25" customHeight="1" thickBot="1">
      <c r="B18" s="1179"/>
      <c r="C18" s="1178"/>
      <c r="D18" s="1178"/>
      <c r="E18" s="1178"/>
      <c r="F18" s="1178"/>
      <c r="G18" s="1178"/>
      <c r="H18" s="1178"/>
      <c r="I18" s="1178"/>
      <c r="J18" s="1172"/>
    </row>
    <row r="19" spans="2:15" ht="49.5" customHeight="1">
      <c r="B19" s="4815" t="s">
        <v>161</v>
      </c>
      <c r="C19" s="4816"/>
      <c r="D19" s="4817" t="str">
        <f>入力シート!C10</f>
        <v>○○校区道路改良工事</v>
      </c>
      <c r="E19" s="4818"/>
      <c r="F19" s="4818"/>
      <c r="G19" s="4818"/>
      <c r="H19" s="4818"/>
      <c r="I19" s="4818"/>
      <c r="J19" s="4819"/>
    </row>
    <row r="20" spans="2:15" ht="49.5" customHeight="1">
      <c r="B20" s="4820" t="s">
        <v>80</v>
      </c>
      <c r="C20" s="4821"/>
      <c r="D20" s="4822" t="str">
        <f>入力シート!C12</f>
        <v>久留米市○○町</v>
      </c>
      <c r="E20" s="4823"/>
      <c r="F20" s="4823"/>
      <c r="G20" s="4823"/>
      <c r="H20" s="4823"/>
      <c r="I20" s="4823"/>
      <c r="J20" s="4824"/>
    </row>
    <row r="21" spans="2:15" ht="49.5" customHeight="1">
      <c r="B21" s="4820" t="s">
        <v>1990</v>
      </c>
      <c r="C21" s="4821"/>
      <c r="D21" s="152"/>
      <c r="E21" s="1189"/>
      <c r="F21" s="4846">
        <v>10000000</v>
      </c>
      <c r="G21" s="4846"/>
      <c r="H21" s="1191" t="s">
        <v>608</v>
      </c>
      <c r="I21" s="1189"/>
      <c r="J21" s="1190"/>
      <c r="N21" s="1183"/>
    </row>
    <row r="22" spans="2:15" ht="38.25" customHeight="1">
      <c r="B22" s="4839" t="s">
        <v>1991</v>
      </c>
      <c r="C22" s="4840"/>
      <c r="D22" s="4841">
        <v>45413</v>
      </c>
      <c r="E22" s="4842"/>
      <c r="F22" s="4842"/>
      <c r="G22" s="4842"/>
      <c r="H22" s="4842"/>
      <c r="I22" s="4842"/>
      <c r="J22" s="4843"/>
      <c r="M22" s="1184"/>
      <c r="N22" s="1184"/>
      <c r="O22" s="1184"/>
    </row>
    <row r="23" spans="2:15" ht="38.25" customHeight="1">
      <c r="B23" s="4844" t="s">
        <v>1992</v>
      </c>
      <c r="C23" s="4845"/>
      <c r="D23" s="4847" t="s">
        <v>2442</v>
      </c>
      <c r="E23" s="4848"/>
      <c r="F23" s="4848"/>
      <c r="G23" s="4848"/>
      <c r="H23" s="1189"/>
      <c r="I23" s="1192">
        <v>2</v>
      </c>
      <c r="J23" s="1190" t="s">
        <v>1995</v>
      </c>
      <c r="M23" s="1185"/>
      <c r="N23" s="1185"/>
      <c r="O23" s="1185"/>
    </row>
    <row r="24" spans="2:15" ht="50.25" customHeight="1" thickBot="1">
      <c r="B24" s="4830" t="s">
        <v>1993</v>
      </c>
      <c r="C24" s="4831"/>
      <c r="D24" s="4832">
        <v>45413</v>
      </c>
      <c r="E24" s="4833"/>
      <c r="F24" s="4833"/>
      <c r="G24" s="4833"/>
      <c r="H24" s="4833"/>
      <c r="I24" s="4833"/>
      <c r="J24" s="4834"/>
      <c r="M24" s="1186"/>
      <c r="N24" s="1186"/>
      <c r="O24" s="1186"/>
    </row>
    <row r="25" spans="2:15" ht="20.100000000000001" customHeight="1">
      <c r="B25" s="1178"/>
      <c r="C25" s="1178"/>
      <c r="D25" s="1178"/>
      <c r="E25" s="1178"/>
      <c r="F25" s="1178"/>
      <c r="G25" s="1178"/>
      <c r="H25" s="1178"/>
      <c r="I25" s="1178"/>
      <c r="J25" s="1178"/>
      <c r="K25" s="1178"/>
    </row>
    <row r="26" spans="2:15" ht="20.100000000000001" customHeight="1">
      <c r="B26" s="1178"/>
      <c r="C26" s="1178"/>
      <c r="D26" s="1178"/>
      <c r="E26" s="1178"/>
      <c r="F26" s="1178"/>
      <c r="G26" s="1178"/>
      <c r="H26" s="1178"/>
      <c r="I26" s="1178"/>
      <c r="J26" s="1178"/>
      <c r="K26" s="1178"/>
    </row>
    <row r="27" spans="2:15">
      <c r="B27" s="1178"/>
      <c r="C27" s="1178"/>
      <c r="D27" s="1178"/>
      <c r="E27" s="1178"/>
      <c r="F27" s="1178"/>
      <c r="G27" s="1178"/>
      <c r="H27" s="1178"/>
      <c r="I27" s="1178"/>
    </row>
  </sheetData>
  <mergeCells count="22">
    <mergeCell ref="B24:C24"/>
    <mergeCell ref="D24:J24"/>
    <mergeCell ref="B10:C10"/>
    <mergeCell ref="G12:J12"/>
    <mergeCell ref="G13:J13"/>
    <mergeCell ref="G14:I14"/>
    <mergeCell ref="G15:J15"/>
    <mergeCell ref="B21:C21"/>
    <mergeCell ref="B22:C22"/>
    <mergeCell ref="D22:J22"/>
    <mergeCell ref="B23:C23"/>
    <mergeCell ref="F21:G21"/>
    <mergeCell ref="D23:G23"/>
    <mergeCell ref="F4:H4"/>
    <mergeCell ref="B8:J8"/>
    <mergeCell ref="B19:C19"/>
    <mergeCell ref="D19:J19"/>
    <mergeCell ref="B20:C20"/>
    <mergeCell ref="D20:J20"/>
    <mergeCell ref="F5:H5"/>
    <mergeCell ref="I4:I5"/>
    <mergeCell ref="G6:J6"/>
  </mergeCells>
  <phoneticPr fontId="14"/>
  <pageMargins left="0.55118110236220474" right="0.31496062992125984" top="1.0236220472440944" bottom="0.23622047244094491" header="0.19685039370078741" footer="0.19685039370078741"/>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63"/>
  <sheetViews>
    <sheetView view="pageBreakPreview" zoomScaleNormal="100" zoomScaleSheetLayoutView="100" workbookViewId="0">
      <selection activeCell="N18" sqref="N18"/>
    </sheetView>
  </sheetViews>
  <sheetFormatPr defaultRowHeight="13.2"/>
  <cols>
    <col min="1" max="1" width="8.88671875" style="1342"/>
    <col min="2" max="2" width="16.33203125" style="1342" customWidth="1"/>
    <col min="3" max="3" width="10.33203125" style="1342" customWidth="1"/>
    <col min="4" max="4" width="7.88671875" style="1342" customWidth="1"/>
    <col min="5" max="5" width="2.44140625" style="1342" customWidth="1"/>
    <col min="6" max="6" width="7.6640625" style="1342" customWidth="1"/>
    <col min="7" max="7" width="8.88671875" style="1342"/>
    <col min="8" max="8" width="2.6640625" style="1342" customWidth="1"/>
    <col min="9" max="9" width="8.88671875" style="1342"/>
    <col min="10" max="10" width="12.88671875" style="1342" customWidth="1"/>
    <col min="11" max="12" width="3.88671875" style="1342" customWidth="1"/>
    <col min="13" max="257" width="8.88671875" style="1342"/>
    <col min="258" max="258" width="16.33203125" style="1342" customWidth="1"/>
    <col min="259" max="259" width="10.33203125" style="1342" customWidth="1"/>
    <col min="260" max="260" width="7.88671875" style="1342" customWidth="1"/>
    <col min="261" max="261" width="2.44140625" style="1342" customWidth="1"/>
    <col min="262" max="262" width="7.6640625" style="1342" customWidth="1"/>
    <col min="263" max="263" width="8.88671875" style="1342"/>
    <col min="264" max="264" width="2.6640625" style="1342" customWidth="1"/>
    <col min="265" max="513" width="8.88671875" style="1342"/>
    <col min="514" max="514" width="16.33203125" style="1342" customWidth="1"/>
    <col min="515" max="515" width="10.33203125" style="1342" customWidth="1"/>
    <col min="516" max="516" width="7.88671875" style="1342" customWidth="1"/>
    <col min="517" max="517" width="2.44140625" style="1342" customWidth="1"/>
    <col min="518" max="518" width="7.6640625" style="1342" customWidth="1"/>
    <col min="519" max="519" width="8.88671875" style="1342"/>
    <col min="520" max="520" width="2.6640625" style="1342" customWidth="1"/>
    <col min="521" max="769" width="8.88671875" style="1342"/>
    <col min="770" max="770" width="16.33203125" style="1342" customWidth="1"/>
    <col min="771" max="771" width="10.33203125" style="1342" customWidth="1"/>
    <col min="772" max="772" width="7.88671875" style="1342" customWidth="1"/>
    <col min="773" max="773" width="2.44140625" style="1342" customWidth="1"/>
    <col min="774" max="774" width="7.6640625" style="1342" customWidth="1"/>
    <col min="775" max="775" width="8.88671875" style="1342"/>
    <col min="776" max="776" width="2.6640625" style="1342" customWidth="1"/>
    <col min="777" max="1025" width="8.88671875" style="1342"/>
    <col min="1026" max="1026" width="16.33203125" style="1342" customWidth="1"/>
    <col min="1027" max="1027" width="10.33203125" style="1342" customWidth="1"/>
    <col min="1028" max="1028" width="7.88671875" style="1342" customWidth="1"/>
    <col min="1029" max="1029" width="2.44140625" style="1342" customWidth="1"/>
    <col min="1030" max="1030" width="7.6640625" style="1342" customWidth="1"/>
    <col min="1031" max="1031" width="8.88671875" style="1342"/>
    <col min="1032" max="1032" width="2.6640625" style="1342" customWidth="1"/>
    <col min="1033" max="1281" width="8.88671875" style="1342"/>
    <col min="1282" max="1282" width="16.33203125" style="1342" customWidth="1"/>
    <col min="1283" max="1283" width="10.33203125" style="1342" customWidth="1"/>
    <col min="1284" max="1284" width="7.88671875" style="1342" customWidth="1"/>
    <col min="1285" max="1285" width="2.44140625" style="1342" customWidth="1"/>
    <col min="1286" max="1286" width="7.6640625" style="1342" customWidth="1"/>
    <col min="1287" max="1287" width="8.88671875" style="1342"/>
    <col min="1288" max="1288" width="2.6640625" style="1342" customWidth="1"/>
    <col min="1289" max="1537" width="8.88671875" style="1342"/>
    <col min="1538" max="1538" width="16.33203125" style="1342" customWidth="1"/>
    <col min="1539" max="1539" width="10.33203125" style="1342" customWidth="1"/>
    <col min="1540" max="1540" width="7.88671875" style="1342" customWidth="1"/>
    <col min="1541" max="1541" width="2.44140625" style="1342" customWidth="1"/>
    <col min="1542" max="1542" width="7.6640625" style="1342" customWidth="1"/>
    <col min="1543" max="1543" width="8.88671875" style="1342"/>
    <col min="1544" max="1544" width="2.6640625" style="1342" customWidth="1"/>
    <col min="1545" max="1793" width="8.88671875" style="1342"/>
    <col min="1794" max="1794" width="16.33203125" style="1342" customWidth="1"/>
    <col min="1795" max="1795" width="10.33203125" style="1342" customWidth="1"/>
    <col min="1796" max="1796" width="7.88671875" style="1342" customWidth="1"/>
    <col min="1797" max="1797" width="2.44140625" style="1342" customWidth="1"/>
    <col min="1798" max="1798" width="7.6640625" style="1342" customWidth="1"/>
    <col min="1799" max="1799" width="8.88671875" style="1342"/>
    <col min="1800" max="1800" width="2.6640625" style="1342" customWidth="1"/>
    <col min="1801" max="2049" width="8.88671875" style="1342"/>
    <col min="2050" max="2050" width="16.33203125" style="1342" customWidth="1"/>
    <col min="2051" max="2051" width="10.33203125" style="1342" customWidth="1"/>
    <col min="2052" max="2052" width="7.88671875" style="1342" customWidth="1"/>
    <col min="2053" max="2053" width="2.44140625" style="1342" customWidth="1"/>
    <col min="2054" max="2054" width="7.6640625" style="1342" customWidth="1"/>
    <col min="2055" max="2055" width="8.88671875" style="1342"/>
    <col min="2056" max="2056" width="2.6640625" style="1342" customWidth="1"/>
    <col min="2057" max="2305" width="8.88671875" style="1342"/>
    <col min="2306" max="2306" width="16.33203125" style="1342" customWidth="1"/>
    <col min="2307" max="2307" width="10.33203125" style="1342" customWidth="1"/>
    <col min="2308" max="2308" width="7.88671875" style="1342" customWidth="1"/>
    <col min="2309" max="2309" width="2.44140625" style="1342" customWidth="1"/>
    <col min="2310" max="2310" width="7.6640625" style="1342" customWidth="1"/>
    <col min="2311" max="2311" width="8.88671875" style="1342"/>
    <col min="2312" max="2312" width="2.6640625" style="1342" customWidth="1"/>
    <col min="2313" max="2561" width="8.88671875" style="1342"/>
    <col min="2562" max="2562" width="16.33203125" style="1342" customWidth="1"/>
    <col min="2563" max="2563" width="10.33203125" style="1342" customWidth="1"/>
    <col min="2564" max="2564" width="7.88671875" style="1342" customWidth="1"/>
    <col min="2565" max="2565" width="2.44140625" style="1342" customWidth="1"/>
    <col min="2566" max="2566" width="7.6640625" style="1342" customWidth="1"/>
    <col min="2567" max="2567" width="8.88671875" style="1342"/>
    <col min="2568" max="2568" width="2.6640625" style="1342" customWidth="1"/>
    <col min="2569" max="2817" width="8.88671875" style="1342"/>
    <col min="2818" max="2818" width="16.33203125" style="1342" customWidth="1"/>
    <col min="2819" max="2819" width="10.33203125" style="1342" customWidth="1"/>
    <col min="2820" max="2820" width="7.88671875" style="1342" customWidth="1"/>
    <col min="2821" max="2821" width="2.44140625" style="1342" customWidth="1"/>
    <col min="2822" max="2822" width="7.6640625" style="1342" customWidth="1"/>
    <col min="2823" max="2823" width="8.88671875" style="1342"/>
    <col min="2824" max="2824" width="2.6640625" style="1342" customWidth="1"/>
    <col min="2825" max="3073" width="8.88671875" style="1342"/>
    <col min="3074" max="3074" width="16.33203125" style="1342" customWidth="1"/>
    <col min="3075" max="3075" width="10.33203125" style="1342" customWidth="1"/>
    <col min="3076" max="3076" width="7.88671875" style="1342" customWidth="1"/>
    <col min="3077" max="3077" width="2.44140625" style="1342" customWidth="1"/>
    <col min="3078" max="3078" width="7.6640625" style="1342" customWidth="1"/>
    <col min="3079" max="3079" width="8.88671875" style="1342"/>
    <col min="3080" max="3080" width="2.6640625" style="1342" customWidth="1"/>
    <col min="3081" max="3329" width="8.88671875" style="1342"/>
    <col min="3330" max="3330" width="16.33203125" style="1342" customWidth="1"/>
    <col min="3331" max="3331" width="10.33203125" style="1342" customWidth="1"/>
    <col min="3332" max="3332" width="7.88671875" style="1342" customWidth="1"/>
    <col min="3333" max="3333" width="2.44140625" style="1342" customWidth="1"/>
    <col min="3334" max="3334" width="7.6640625" style="1342" customWidth="1"/>
    <col min="3335" max="3335" width="8.88671875" style="1342"/>
    <col min="3336" max="3336" width="2.6640625" style="1342" customWidth="1"/>
    <col min="3337" max="3585" width="8.88671875" style="1342"/>
    <col min="3586" max="3586" width="16.33203125" style="1342" customWidth="1"/>
    <col min="3587" max="3587" width="10.33203125" style="1342" customWidth="1"/>
    <col min="3588" max="3588" width="7.88671875" style="1342" customWidth="1"/>
    <col min="3589" max="3589" width="2.44140625" style="1342" customWidth="1"/>
    <col min="3590" max="3590" width="7.6640625" style="1342" customWidth="1"/>
    <col min="3591" max="3591" width="8.88671875" style="1342"/>
    <col min="3592" max="3592" width="2.6640625" style="1342" customWidth="1"/>
    <col min="3593" max="3841" width="8.88671875" style="1342"/>
    <col min="3842" max="3842" width="16.33203125" style="1342" customWidth="1"/>
    <col min="3843" max="3843" width="10.33203125" style="1342" customWidth="1"/>
    <col min="3844" max="3844" width="7.88671875" style="1342" customWidth="1"/>
    <col min="3845" max="3845" width="2.44140625" style="1342" customWidth="1"/>
    <col min="3846" max="3846" width="7.6640625" style="1342" customWidth="1"/>
    <col min="3847" max="3847" width="8.88671875" style="1342"/>
    <col min="3848" max="3848" width="2.6640625" style="1342" customWidth="1"/>
    <col min="3849" max="4097" width="8.88671875" style="1342"/>
    <col min="4098" max="4098" width="16.33203125" style="1342" customWidth="1"/>
    <col min="4099" max="4099" width="10.33203125" style="1342" customWidth="1"/>
    <col min="4100" max="4100" width="7.88671875" style="1342" customWidth="1"/>
    <col min="4101" max="4101" width="2.44140625" style="1342" customWidth="1"/>
    <col min="4102" max="4102" width="7.6640625" style="1342" customWidth="1"/>
    <col min="4103" max="4103" width="8.88671875" style="1342"/>
    <col min="4104" max="4104" width="2.6640625" style="1342" customWidth="1"/>
    <col min="4105" max="4353" width="8.88671875" style="1342"/>
    <col min="4354" max="4354" width="16.33203125" style="1342" customWidth="1"/>
    <col min="4355" max="4355" width="10.33203125" style="1342" customWidth="1"/>
    <col min="4356" max="4356" width="7.88671875" style="1342" customWidth="1"/>
    <col min="4357" max="4357" width="2.44140625" style="1342" customWidth="1"/>
    <col min="4358" max="4358" width="7.6640625" style="1342" customWidth="1"/>
    <col min="4359" max="4359" width="8.88671875" style="1342"/>
    <col min="4360" max="4360" width="2.6640625" style="1342" customWidth="1"/>
    <col min="4361" max="4609" width="8.88671875" style="1342"/>
    <col min="4610" max="4610" width="16.33203125" style="1342" customWidth="1"/>
    <col min="4611" max="4611" width="10.33203125" style="1342" customWidth="1"/>
    <col min="4612" max="4612" width="7.88671875" style="1342" customWidth="1"/>
    <col min="4613" max="4613" width="2.44140625" style="1342" customWidth="1"/>
    <col min="4614" max="4614" width="7.6640625" style="1342" customWidth="1"/>
    <col min="4615" max="4615" width="8.88671875" style="1342"/>
    <col min="4616" max="4616" width="2.6640625" style="1342" customWidth="1"/>
    <col min="4617" max="4865" width="8.88671875" style="1342"/>
    <col min="4866" max="4866" width="16.33203125" style="1342" customWidth="1"/>
    <col min="4867" max="4867" width="10.33203125" style="1342" customWidth="1"/>
    <col min="4868" max="4868" width="7.88671875" style="1342" customWidth="1"/>
    <col min="4869" max="4869" width="2.44140625" style="1342" customWidth="1"/>
    <col min="4870" max="4870" width="7.6640625" style="1342" customWidth="1"/>
    <col min="4871" max="4871" width="8.88671875" style="1342"/>
    <col min="4872" max="4872" width="2.6640625" style="1342" customWidth="1"/>
    <col min="4873" max="5121" width="8.88671875" style="1342"/>
    <col min="5122" max="5122" width="16.33203125" style="1342" customWidth="1"/>
    <col min="5123" max="5123" width="10.33203125" style="1342" customWidth="1"/>
    <col min="5124" max="5124" width="7.88671875" style="1342" customWidth="1"/>
    <col min="5125" max="5125" width="2.44140625" style="1342" customWidth="1"/>
    <col min="5126" max="5126" width="7.6640625" style="1342" customWidth="1"/>
    <col min="5127" max="5127" width="8.88671875" style="1342"/>
    <col min="5128" max="5128" width="2.6640625" style="1342" customWidth="1"/>
    <col min="5129" max="5377" width="8.88671875" style="1342"/>
    <col min="5378" max="5378" width="16.33203125" style="1342" customWidth="1"/>
    <col min="5379" max="5379" width="10.33203125" style="1342" customWidth="1"/>
    <col min="5380" max="5380" width="7.88671875" style="1342" customWidth="1"/>
    <col min="5381" max="5381" width="2.44140625" style="1342" customWidth="1"/>
    <col min="5382" max="5382" width="7.6640625" style="1342" customWidth="1"/>
    <col min="5383" max="5383" width="8.88671875" style="1342"/>
    <col min="5384" max="5384" width="2.6640625" style="1342" customWidth="1"/>
    <col min="5385" max="5633" width="8.88671875" style="1342"/>
    <col min="5634" max="5634" width="16.33203125" style="1342" customWidth="1"/>
    <col min="5635" max="5635" width="10.33203125" style="1342" customWidth="1"/>
    <col min="5636" max="5636" width="7.88671875" style="1342" customWidth="1"/>
    <col min="5637" max="5637" width="2.44140625" style="1342" customWidth="1"/>
    <col min="5638" max="5638" width="7.6640625" style="1342" customWidth="1"/>
    <col min="5639" max="5639" width="8.88671875" style="1342"/>
    <col min="5640" max="5640" width="2.6640625" style="1342" customWidth="1"/>
    <col min="5641" max="5889" width="8.88671875" style="1342"/>
    <col min="5890" max="5890" width="16.33203125" style="1342" customWidth="1"/>
    <col min="5891" max="5891" width="10.33203125" style="1342" customWidth="1"/>
    <col min="5892" max="5892" width="7.88671875" style="1342" customWidth="1"/>
    <col min="5893" max="5893" width="2.44140625" style="1342" customWidth="1"/>
    <col min="5894" max="5894" width="7.6640625" style="1342" customWidth="1"/>
    <col min="5895" max="5895" width="8.88671875" style="1342"/>
    <col min="5896" max="5896" width="2.6640625" style="1342" customWidth="1"/>
    <col min="5897" max="6145" width="8.88671875" style="1342"/>
    <col min="6146" max="6146" width="16.33203125" style="1342" customWidth="1"/>
    <col min="6147" max="6147" width="10.33203125" style="1342" customWidth="1"/>
    <col min="6148" max="6148" width="7.88671875" style="1342" customWidth="1"/>
    <col min="6149" max="6149" width="2.44140625" style="1342" customWidth="1"/>
    <col min="6150" max="6150" width="7.6640625" style="1342" customWidth="1"/>
    <col min="6151" max="6151" width="8.88671875" style="1342"/>
    <col min="6152" max="6152" width="2.6640625" style="1342" customWidth="1"/>
    <col min="6153" max="6401" width="8.88671875" style="1342"/>
    <col min="6402" max="6402" width="16.33203125" style="1342" customWidth="1"/>
    <col min="6403" max="6403" width="10.33203125" style="1342" customWidth="1"/>
    <col min="6404" max="6404" width="7.88671875" style="1342" customWidth="1"/>
    <col min="6405" max="6405" width="2.44140625" style="1342" customWidth="1"/>
    <col min="6406" max="6406" width="7.6640625" style="1342" customWidth="1"/>
    <col min="6407" max="6407" width="8.88671875" style="1342"/>
    <col min="6408" max="6408" width="2.6640625" style="1342" customWidth="1"/>
    <col min="6409" max="6657" width="8.88671875" style="1342"/>
    <col min="6658" max="6658" width="16.33203125" style="1342" customWidth="1"/>
    <col min="6659" max="6659" width="10.33203125" style="1342" customWidth="1"/>
    <col min="6660" max="6660" width="7.88671875" style="1342" customWidth="1"/>
    <col min="6661" max="6661" width="2.44140625" style="1342" customWidth="1"/>
    <col min="6662" max="6662" width="7.6640625" style="1342" customWidth="1"/>
    <col min="6663" max="6663" width="8.88671875" style="1342"/>
    <col min="6664" max="6664" width="2.6640625" style="1342" customWidth="1"/>
    <col min="6665" max="6913" width="8.88671875" style="1342"/>
    <col min="6914" max="6914" width="16.33203125" style="1342" customWidth="1"/>
    <col min="6915" max="6915" width="10.33203125" style="1342" customWidth="1"/>
    <col min="6916" max="6916" width="7.88671875" style="1342" customWidth="1"/>
    <col min="6917" max="6917" width="2.44140625" style="1342" customWidth="1"/>
    <col min="6918" max="6918" width="7.6640625" style="1342" customWidth="1"/>
    <col min="6919" max="6919" width="8.88671875" style="1342"/>
    <col min="6920" max="6920" width="2.6640625" style="1342" customWidth="1"/>
    <col min="6921" max="7169" width="8.88671875" style="1342"/>
    <col min="7170" max="7170" width="16.33203125" style="1342" customWidth="1"/>
    <col min="7171" max="7171" width="10.33203125" style="1342" customWidth="1"/>
    <col min="7172" max="7172" width="7.88671875" style="1342" customWidth="1"/>
    <col min="7173" max="7173" width="2.44140625" style="1342" customWidth="1"/>
    <col min="7174" max="7174" width="7.6640625" style="1342" customWidth="1"/>
    <col min="7175" max="7175" width="8.88671875" style="1342"/>
    <col min="7176" max="7176" width="2.6640625" style="1342" customWidth="1"/>
    <col min="7177" max="7425" width="8.88671875" style="1342"/>
    <col min="7426" max="7426" width="16.33203125" style="1342" customWidth="1"/>
    <col min="7427" max="7427" width="10.33203125" style="1342" customWidth="1"/>
    <col min="7428" max="7428" width="7.88671875" style="1342" customWidth="1"/>
    <col min="7429" max="7429" width="2.44140625" style="1342" customWidth="1"/>
    <col min="7430" max="7430" width="7.6640625" style="1342" customWidth="1"/>
    <col min="7431" max="7431" width="8.88671875" style="1342"/>
    <col min="7432" max="7432" width="2.6640625" style="1342" customWidth="1"/>
    <col min="7433" max="7681" width="8.88671875" style="1342"/>
    <col min="7682" max="7682" width="16.33203125" style="1342" customWidth="1"/>
    <col min="7683" max="7683" width="10.33203125" style="1342" customWidth="1"/>
    <col min="7684" max="7684" width="7.88671875" style="1342" customWidth="1"/>
    <col min="7685" max="7685" width="2.44140625" style="1342" customWidth="1"/>
    <col min="7686" max="7686" width="7.6640625" style="1342" customWidth="1"/>
    <col min="7687" max="7687" width="8.88671875" style="1342"/>
    <col min="7688" max="7688" width="2.6640625" style="1342" customWidth="1"/>
    <col min="7689" max="7937" width="8.88671875" style="1342"/>
    <col min="7938" max="7938" width="16.33203125" style="1342" customWidth="1"/>
    <col min="7939" max="7939" width="10.33203125" style="1342" customWidth="1"/>
    <col min="7940" max="7940" width="7.88671875" style="1342" customWidth="1"/>
    <col min="7941" max="7941" width="2.44140625" style="1342" customWidth="1"/>
    <col min="7942" max="7942" width="7.6640625" style="1342" customWidth="1"/>
    <col min="7943" max="7943" width="8.88671875" style="1342"/>
    <col min="7944" max="7944" width="2.6640625" style="1342" customWidth="1"/>
    <col min="7945" max="8193" width="8.88671875" style="1342"/>
    <col min="8194" max="8194" width="16.33203125" style="1342" customWidth="1"/>
    <col min="8195" max="8195" width="10.33203125" style="1342" customWidth="1"/>
    <col min="8196" max="8196" width="7.88671875" style="1342" customWidth="1"/>
    <col min="8197" max="8197" width="2.44140625" style="1342" customWidth="1"/>
    <col min="8198" max="8198" width="7.6640625" style="1342" customWidth="1"/>
    <col min="8199" max="8199" width="8.88671875" style="1342"/>
    <col min="8200" max="8200" width="2.6640625" style="1342" customWidth="1"/>
    <col min="8201" max="8449" width="8.88671875" style="1342"/>
    <col min="8450" max="8450" width="16.33203125" style="1342" customWidth="1"/>
    <col min="8451" max="8451" width="10.33203125" style="1342" customWidth="1"/>
    <col min="8452" max="8452" width="7.88671875" style="1342" customWidth="1"/>
    <col min="8453" max="8453" width="2.44140625" style="1342" customWidth="1"/>
    <col min="8454" max="8454" width="7.6640625" style="1342" customWidth="1"/>
    <col min="8455" max="8455" width="8.88671875" style="1342"/>
    <col min="8456" max="8456" width="2.6640625" style="1342" customWidth="1"/>
    <col min="8457" max="8705" width="8.88671875" style="1342"/>
    <col min="8706" max="8706" width="16.33203125" style="1342" customWidth="1"/>
    <col min="8707" max="8707" width="10.33203125" style="1342" customWidth="1"/>
    <col min="8708" max="8708" width="7.88671875" style="1342" customWidth="1"/>
    <col min="8709" max="8709" width="2.44140625" style="1342" customWidth="1"/>
    <col min="8710" max="8710" width="7.6640625" style="1342" customWidth="1"/>
    <col min="8711" max="8711" width="8.88671875" style="1342"/>
    <col min="8712" max="8712" width="2.6640625" style="1342" customWidth="1"/>
    <col min="8713" max="8961" width="8.88671875" style="1342"/>
    <col min="8962" max="8962" width="16.33203125" style="1342" customWidth="1"/>
    <col min="8963" max="8963" width="10.33203125" style="1342" customWidth="1"/>
    <col min="8964" max="8964" width="7.88671875" style="1342" customWidth="1"/>
    <col min="8965" max="8965" width="2.44140625" style="1342" customWidth="1"/>
    <col min="8966" max="8966" width="7.6640625" style="1342" customWidth="1"/>
    <col min="8967" max="8967" width="8.88671875" style="1342"/>
    <col min="8968" max="8968" width="2.6640625" style="1342" customWidth="1"/>
    <col min="8969" max="9217" width="8.88671875" style="1342"/>
    <col min="9218" max="9218" width="16.33203125" style="1342" customWidth="1"/>
    <col min="9219" max="9219" width="10.33203125" style="1342" customWidth="1"/>
    <col min="9220" max="9220" width="7.88671875" style="1342" customWidth="1"/>
    <col min="9221" max="9221" width="2.44140625" style="1342" customWidth="1"/>
    <col min="9222" max="9222" width="7.6640625" style="1342" customWidth="1"/>
    <col min="9223" max="9223" width="8.88671875" style="1342"/>
    <col min="9224" max="9224" width="2.6640625" style="1342" customWidth="1"/>
    <col min="9225" max="9473" width="8.88671875" style="1342"/>
    <col min="9474" max="9474" width="16.33203125" style="1342" customWidth="1"/>
    <col min="9475" max="9475" width="10.33203125" style="1342" customWidth="1"/>
    <col min="9476" max="9476" width="7.88671875" style="1342" customWidth="1"/>
    <col min="9477" max="9477" width="2.44140625" style="1342" customWidth="1"/>
    <col min="9478" max="9478" width="7.6640625" style="1342" customWidth="1"/>
    <col min="9479" max="9479" width="8.88671875" style="1342"/>
    <col min="9480" max="9480" width="2.6640625" style="1342" customWidth="1"/>
    <col min="9481" max="9729" width="8.88671875" style="1342"/>
    <col min="9730" max="9730" width="16.33203125" style="1342" customWidth="1"/>
    <col min="9731" max="9731" width="10.33203125" style="1342" customWidth="1"/>
    <col min="9732" max="9732" width="7.88671875" style="1342" customWidth="1"/>
    <col min="9733" max="9733" width="2.44140625" style="1342" customWidth="1"/>
    <col min="9734" max="9734" width="7.6640625" style="1342" customWidth="1"/>
    <col min="9735" max="9735" width="8.88671875" style="1342"/>
    <col min="9736" max="9736" width="2.6640625" style="1342" customWidth="1"/>
    <col min="9737" max="9985" width="8.88671875" style="1342"/>
    <col min="9986" max="9986" width="16.33203125" style="1342" customWidth="1"/>
    <col min="9987" max="9987" width="10.33203125" style="1342" customWidth="1"/>
    <col min="9988" max="9988" width="7.88671875" style="1342" customWidth="1"/>
    <col min="9989" max="9989" width="2.44140625" style="1342" customWidth="1"/>
    <col min="9990" max="9990" width="7.6640625" style="1342" customWidth="1"/>
    <col min="9991" max="9991" width="8.88671875" style="1342"/>
    <col min="9992" max="9992" width="2.6640625" style="1342" customWidth="1"/>
    <col min="9993" max="10241" width="8.88671875" style="1342"/>
    <col min="10242" max="10242" width="16.33203125" style="1342" customWidth="1"/>
    <col min="10243" max="10243" width="10.33203125" style="1342" customWidth="1"/>
    <col min="10244" max="10244" width="7.88671875" style="1342" customWidth="1"/>
    <col min="10245" max="10245" width="2.44140625" style="1342" customWidth="1"/>
    <col min="10246" max="10246" width="7.6640625" style="1342" customWidth="1"/>
    <col min="10247" max="10247" width="8.88671875" style="1342"/>
    <col min="10248" max="10248" width="2.6640625" style="1342" customWidth="1"/>
    <col min="10249" max="10497" width="8.88671875" style="1342"/>
    <col min="10498" max="10498" width="16.33203125" style="1342" customWidth="1"/>
    <col min="10499" max="10499" width="10.33203125" style="1342" customWidth="1"/>
    <col min="10500" max="10500" width="7.88671875" style="1342" customWidth="1"/>
    <col min="10501" max="10501" width="2.44140625" style="1342" customWidth="1"/>
    <col min="10502" max="10502" width="7.6640625" style="1342" customWidth="1"/>
    <col min="10503" max="10503" width="8.88671875" style="1342"/>
    <col min="10504" max="10504" width="2.6640625" style="1342" customWidth="1"/>
    <col min="10505" max="10753" width="8.88671875" style="1342"/>
    <col min="10754" max="10754" width="16.33203125" style="1342" customWidth="1"/>
    <col min="10755" max="10755" width="10.33203125" style="1342" customWidth="1"/>
    <col min="10756" max="10756" width="7.88671875" style="1342" customWidth="1"/>
    <col min="10757" max="10757" width="2.44140625" style="1342" customWidth="1"/>
    <col min="10758" max="10758" width="7.6640625" style="1342" customWidth="1"/>
    <col min="10759" max="10759" width="8.88671875" style="1342"/>
    <col min="10760" max="10760" width="2.6640625" style="1342" customWidth="1"/>
    <col min="10761" max="11009" width="8.88671875" style="1342"/>
    <col min="11010" max="11010" width="16.33203125" style="1342" customWidth="1"/>
    <col min="11011" max="11011" width="10.33203125" style="1342" customWidth="1"/>
    <col min="11012" max="11012" width="7.88671875" style="1342" customWidth="1"/>
    <col min="11013" max="11013" width="2.44140625" style="1342" customWidth="1"/>
    <col min="11014" max="11014" width="7.6640625" style="1342" customWidth="1"/>
    <col min="11015" max="11015" width="8.88671875" style="1342"/>
    <col min="11016" max="11016" width="2.6640625" style="1342" customWidth="1"/>
    <col min="11017" max="11265" width="8.88671875" style="1342"/>
    <col min="11266" max="11266" width="16.33203125" style="1342" customWidth="1"/>
    <col min="11267" max="11267" width="10.33203125" style="1342" customWidth="1"/>
    <col min="11268" max="11268" width="7.88671875" style="1342" customWidth="1"/>
    <col min="11269" max="11269" width="2.44140625" style="1342" customWidth="1"/>
    <col min="11270" max="11270" width="7.6640625" style="1342" customWidth="1"/>
    <col min="11271" max="11271" width="8.88671875" style="1342"/>
    <col min="11272" max="11272" width="2.6640625" style="1342" customWidth="1"/>
    <col min="11273" max="11521" width="8.88671875" style="1342"/>
    <col min="11522" max="11522" width="16.33203125" style="1342" customWidth="1"/>
    <col min="11523" max="11523" width="10.33203125" style="1342" customWidth="1"/>
    <col min="11524" max="11524" width="7.88671875" style="1342" customWidth="1"/>
    <col min="11525" max="11525" width="2.44140625" style="1342" customWidth="1"/>
    <col min="11526" max="11526" width="7.6640625" style="1342" customWidth="1"/>
    <col min="11527" max="11527" width="8.88671875" style="1342"/>
    <col min="11528" max="11528" width="2.6640625" style="1342" customWidth="1"/>
    <col min="11529" max="11777" width="8.88671875" style="1342"/>
    <col min="11778" max="11778" width="16.33203125" style="1342" customWidth="1"/>
    <col min="11779" max="11779" width="10.33203125" style="1342" customWidth="1"/>
    <col min="11780" max="11780" width="7.88671875" style="1342" customWidth="1"/>
    <col min="11781" max="11781" width="2.44140625" style="1342" customWidth="1"/>
    <col min="11782" max="11782" width="7.6640625" style="1342" customWidth="1"/>
    <col min="11783" max="11783" width="8.88671875" style="1342"/>
    <col min="11784" max="11784" width="2.6640625" style="1342" customWidth="1"/>
    <col min="11785" max="12033" width="8.88671875" style="1342"/>
    <col min="12034" max="12034" width="16.33203125" style="1342" customWidth="1"/>
    <col min="12035" max="12035" width="10.33203125" style="1342" customWidth="1"/>
    <col min="12036" max="12036" width="7.88671875" style="1342" customWidth="1"/>
    <col min="12037" max="12037" width="2.44140625" style="1342" customWidth="1"/>
    <col min="12038" max="12038" width="7.6640625" style="1342" customWidth="1"/>
    <col min="12039" max="12039" width="8.88671875" style="1342"/>
    <col min="12040" max="12040" width="2.6640625" style="1342" customWidth="1"/>
    <col min="12041" max="12289" width="8.88671875" style="1342"/>
    <col min="12290" max="12290" width="16.33203125" style="1342" customWidth="1"/>
    <col min="12291" max="12291" width="10.33203125" style="1342" customWidth="1"/>
    <col min="12292" max="12292" width="7.88671875" style="1342" customWidth="1"/>
    <col min="12293" max="12293" width="2.44140625" style="1342" customWidth="1"/>
    <col min="12294" max="12294" width="7.6640625" style="1342" customWidth="1"/>
    <col min="12295" max="12295" width="8.88671875" style="1342"/>
    <col min="12296" max="12296" width="2.6640625" style="1342" customWidth="1"/>
    <col min="12297" max="12545" width="8.88671875" style="1342"/>
    <col min="12546" max="12546" width="16.33203125" style="1342" customWidth="1"/>
    <col min="12547" max="12547" width="10.33203125" style="1342" customWidth="1"/>
    <col min="12548" max="12548" width="7.88671875" style="1342" customWidth="1"/>
    <col min="12549" max="12549" width="2.44140625" style="1342" customWidth="1"/>
    <col min="12550" max="12550" width="7.6640625" style="1342" customWidth="1"/>
    <col min="12551" max="12551" width="8.88671875" style="1342"/>
    <col min="12552" max="12552" width="2.6640625" style="1342" customWidth="1"/>
    <col min="12553" max="12801" width="8.88671875" style="1342"/>
    <col min="12802" max="12802" width="16.33203125" style="1342" customWidth="1"/>
    <col min="12803" max="12803" width="10.33203125" style="1342" customWidth="1"/>
    <col min="12804" max="12804" width="7.88671875" style="1342" customWidth="1"/>
    <col min="12805" max="12805" width="2.44140625" style="1342" customWidth="1"/>
    <col min="12806" max="12806" width="7.6640625" style="1342" customWidth="1"/>
    <col min="12807" max="12807" width="8.88671875" style="1342"/>
    <col min="12808" max="12808" width="2.6640625" style="1342" customWidth="1"/>
    <col min="12809" max="13057" width="8.88671875" style="1342"/>
    <col min="13058" max="13058" width="16.33203125" style="1342" customWidth="1"/>
    <col min="13059" max="13059" width="10.33203125" style="1342" customWidth="1"/>
    <col min="13060" max="13060" width="7.88671875" style="1342" customWidth="1"/>
    <col min="13061" max="13061" width="2.44140625" style="1342" customWidth="1"/>
    <col min="13062" max="13062" width="7.6640625" style="1342" customWidth="1"/>
    <col min="13063" max="13063" width="8.88671875" style="1342"/>
    <col min="13064" max="13064" width="2.6640625" style="1342" customWidth="1"/>
    <col min="13065" max="13313" width="8.88671875" style="1342"/>
    <col min="13314" max="13314" width="16.33203125" style="1342" customWidth="1"/>
    <col min="13315" max="13315" width="10.33203125" style="1342" customWidth="1"/>
    <col min="13316" max="13316" width="7.88671875" style="1342" customWidth="1"/>
    <col min="13317" max="13317" width="2.44140625" style="1342" customWidth="1"/>
    <col min="13318" max="13318" width="7.6640625" style="1342" customWidth="1"/>
    <col min="13319" max="13319" width="8.88671875" style="1342"/>
    <col min="13320" max="13320" width="2.6640625" style="1342" customWidth="1"/>
    <col min="13321" max="13569" width="8.88671875" style="1342"/>
    <col min="13570" max="13570" width="16.33203125" style="1342" customWidth="1"/>
    <col min="13571" max="13571" width="10.33203125" style="1342" customWidth="1"/>
    <col min="13572" max="13572" width="7.88671875" style="1342" customWidth="1"/>
    <col min="13573" max="13573" width="2.44140625" style="1342" customWidth="1"/>
    <col min="13574" max="13574" width="7.6640625" style="1342" customWidth="1"/>
    <col min="13575" max="13575" width="8.88671875" style="1342"/>
    <col min="13576" max="13576" width="2.6640625" style="1342" customWidth="1"/>
    <col min="13577" max="13825" width="8.88671875" style="1342"/>
    <col min="13826" max="13826" width="16.33203125" style="1342" customWidth="1"/>
    <col min="13827" max="13827" width="10.33203125" style="1342" customWidth="1"/>
    <col min="13828" max="13828" width="7.88671875" style="1342" customWidth="1"/>
    <col min="13829" max="13829" width="2.44140625" style="1342" customWidth="1"/>
    <col min="13830" max="13830" width="7.6640625" style="1342" customWidth="1"/>
    <col min="13831" max="13831" width="8.88671875" style="1342"/>
    <col min="13832" max="13832" width="2.6640625" style="1342" customWidth="1"/>
    <col min="13833" max="14081" width="8.88671875" style="1342"/>
    <col min="14082" max="14082" width="16.33203125" style="1342" customWidth="1"/>
    <col min="14083" max="14083" width="10.33203125" style="1342" customWidth="1"/>
    <col min="14084" max="14084" width="7.88671875" style="1342" customWidth="1"/>
    <col min="14085" max="14085" width="2.44140625" style="1342" customWidth="1"/>
    <col min="14086" max="14086" width="7.6640625" style="1342" customWidth="1"/>
    <col min="14087" max="14087" width="8.88671875" style="1342"/>
    <col min="14088" max="14088" width="2.6640625" style="1342" customWidth="1"/>
    <col min="14089" max="14337" width="8.88671875" style="1342"/>
    <col min="14338" max="14338" width="16.33203125" style="1342" customWidth="1"/>
    <col min="14339" max="14339" width="10.33203125" style="1342" customWidth="1"/>
    <col min="14340" max="14340" width="7.88671875" style="1342" customWidth="1"/>
    <col min="14341" max="14341" width="2.44140625" style="1342" customWidth="1"/>
    <col min="14342" max="14342" width="7.6640625" style="1342" customWidth="1"/>
    <col min="14343" max="14343" width="8.88671875" style="1342"/>
    <col min="14344" max="14344" width="2.6640625" style="1342" customWidth="1"/>
    <col min="14345" max="14593" width="8.88671875" style="1342"/>
    <col min="14594" max="14594" width="16.33203125" style="1342" customWidth="1"/>
    <col min="14595" max="14595" width="10.33203125" style="1342" customWidth="1"/>
    <col min="14596" max="14596" width="7.88671875" style="1342" customWidth="1"/>
    <col min="14597" max="14597" width="2.44140625" style="1342" customWidth="1"/>
    <col min="14598" max="14598" width="7.6640625" style="1342" customWidth="1"/>
    <col min="14599" max="14599" width="8.88671875" style="1342"/>
    <col min="14600" max="14600" width="2.6640625" style="1342" customWidth="1"/>
    <col min="14601" max="14849" width="8.88671875" style="1342"/>
    <col min="14850" max="14850" width="16.33203125" style="1342" customWidth="1"/>
    <col min="14851" max="14851" width="10.33203125" style="1342" customWidth="1"/>
    <col min="14852" max="14852" width="7.88671875" style="1342" customWidth="1"/>
    <col min="14853" max="14853" width="2.44140625" style="1342" customWidth="1"/>
    <col min="14854" max="14854" width="7.6640625" style="1342" customWidth="1"/>
    <col min="14855" max="14855" width="8.88671875" style="1342"/>
    <col min="14856" max="14856" width="2.6640625" style="1342" customWidth="1"/>
    <col min="14857" max="15105" width="8.88671875" style="1342"/>
    <col min="15106" max="15106" width="16.33203125" style="1342" customWidth="1"/>
    <col min="15107" max="15107" width="10.33203125" style="1342" customWidth="1"/>
    <col min="15108" max="15108" width="7.88671875" style="1342" customWidth="1"/>
    <col min="15109" max="15109" width="2.44140625" style="1342" customWidth="1"/>
    <col min="15110" max="15110" width="7.6640625" style="1342" customWidth="1"/>
    <col min="15111" max="15111" width="8.88671875" style="1342"/>
    <col min="15112" max="15112" width="2.6640625" style="1342" customWidth="1"/>
    <col min="15113" max="15361" width="8.88671875" style="1342"/>
    <col min="15362" max="15362" width="16.33203125" style="1342" customWidth="1"/>
    <col min="15363" max="15363" width="10.33203125" style="1342" customWidth="1"/>
    <col min="15364" max="15364" width="7.88671875" style="1342" customWidth="1"/>
    <col min="15365" max="15365" width="2.44140625" style="1342" customWidth="1"/>
    <col min="15366" max="15366" width="7.6640625" style="1342" customWidth="1"/>
    <col min="15367" max="15367" width="8.88671875" style="1342"/>
    <col min="15368" max="15368" width="2.6640625" style="1342" customWidth="1"/>
    <col min="15369" max="15617" width="8.88671875" style="1342"/>
    <col min="15618" max="15618" width="16.33203125" style="1342" customWidth="1"/>
    <col min="15619" max="15619" width="10.33203125" style="1342" customWidth="1"/>
    <col min="15620" max="15620" width="7.88671875" style="1342" customWidth="1"/>
    <col min="15621" max="15621" width="2.44140625" style="1342" customWidth="1"/>
    <col min="15622" max="15622" width="7.6640625" style="1342" customWidth="1"/>
    <col min="15623" max="15623" width="8.88671875" style="1342"/>
    <col min="15624" max="15624" width="2.6640625" style="1342" customWidth="1"/>
    <col min="15625" max="15873" width="8.88671875" style="1342"/>
    <col min="15874" max="15874" width="16.33203125" style="1342" customWidth="1"/>
    <col min="15875" max="15875" width="10.33203125" style="1342" customWidth="1"/>
    <col min="15876" max="15876" width="7.88671875" style="1342" customWidth="1"/>
    <col min="15877" max="15877" width="2.44140625" style="1342" customWidth="1"/>
    <col min="15878" max="15878" width="7.6640625" style="1342" customWidth="1"/>
    <col min="15879" max="15879" width="8.88671875" style="1342"/>
    <col min="15880" max="15880" width="2.6640625" style="1342" customWidth="1"/>
    <col min="15881" max="16129" width="8.88671875" style="1342"/>
    <col min="16130" max="16130" width="16.33203125" style="1342" customWidth="1"/>
    <col min="16131" max="16131" width="10.33203125" style="1342" customWidth="1"/>
    <col min="16132" max="16132" width="7.88671875" style="1342" customWidth="1"/>
    <col min="16133" max="16133" width="2.44140625" style="1342" customWidth="1"/>
    <col min="16134" max="16134" width="7.6640625" style="1342" customWidth="1"/>
    <col min="16135" max="16135" width="8.88671875" style="1342"/>
    <col min="16136" max="16136" width="2.6640625" style="1342" customWidth="1"/>
    <col min="16137" max="16384" width="8.88671875" style="1342"/>
  </cols>
  <sheetData>
    <row r="1" spans="1:12" ht="22.5" customHeight="1">
      <c r="A1" s="1340" t="s">
        <v>1738</v>
      </c>
      <c r="B1" s="1341" t="str">
        <f>入力シート!C4</f>
        <v>街第101号</v>
      </c>
    </row>
    <row r="2" spans="1:12" ht="22.5" customHeight="1">
      <c r="A2" s="1340" t="s">
        <v>1739</v>
      </c>
      <c r="B2" s="1343"/>
      <c r="C2" s="1344"/>
    </row>
    <row r="4" spans="1:12" ht="17.25" customHeight="1">
      <c r="A4" s="4851" t="s">
        <v>1740</v>
      </c>
      <c r="B4" s="4851"/>
      <c r="C4" s="4851"/>
      <c r="D4" s="4851"/>
      <c r="E4" s="4851"/>
      <c r="F4" s="4851"/>
      <c r="G4" s="4851"/>
      <c r="H4" s="4851"/>
      <c r="I4" s="4851"/>
      <c r="J4" s="4851"/>
      <c r="K4" s="4851"/>
    </row>
    <row r="5" spans="1:12" ht="15.75" customHeight="1">
      <c r="I5" s="4138">
        <v>45413</v>
      </c>
      <c r="J5" s="4138"/>
      <c r="K5" s="4138"/>
    </row>
    <row r="7" spans="1:12" ht="13.5" customHeight="1">
      <c r="A7" s="4852" t="str">
        <f>入力シート!C5</f>
        <v>久留米市長</v>
      </c>
      <c r="B7" s="4852"/>
      <c r="C7" s="1342" t="s">
        <v>1770</v>
      </c>
    </row>
    <row r="8" spans="1:12">
      <c r="D8" s="1345" t="s">
        <v>1741</v>
      </c>
      <c r="F8" s="4849" t="s">
        <v>1742</v>
      </c>
      <c r="G8" s="4849"/>
      <c r="H8" s="1346"/>
      <c r="I8" s="4850" t="str">
        <f>入力シート!C25</f>
        <v>久留米市〇〇町１２３</v>
      </c>
      <c r="J8" s="4850"/>
      <c r="K8" s="4850"/>
      <c r="L8" s="4850"/>
    </row>
    <row r="9" spans="1:12">
      <c r="F9" s="4849" t="s">
        <v>1743</v>
      </c>
      <c r="G9" s="4849"/>
      <c r="H9" s="1346"/>
      <c r="I9" s="4850" t="str">
        <f>入力シート!C26</f>
        <v>(株）○○○○建設</v>
      </c>
      <c r="J9" s="4850"/>
      <c r="K9" s="4850"/>
      <c r="L9" s="4850"/>
    </row>
    <row r="10" spans="1:12">
      <c r="F10" s="4849" t="s">
        <v>1744</v>
      </c>
      <c r="G10" s="4849"/>
      <c r="H10" s="1346"/>
      <c r="I10" s="4850" t="str">
        <f>入力シート!C27</f>
        <v>代表取締役　久留米一郎</v>
      </c>
      <c r="J10" s="4850"/>
      <c r="K10" s="4850"/>
      <c r="L10" s="1342" t="s">
        <v>307</v>
      </c>
    </row>
    <row r="11" spans="1:12" ht="12" customHeight="1"/>
    <row r="12" spans="1:12">
      <c r="A12" s="1342" t="s">
        <v>1745</v>
      </c>
    </row>
    <row r="13" spans="1:12" ht="8.25" customHeight="1"/>
    <row r="14" spans="1:12" ht="16.5" customHeight="1">
      <c r="A14" s="1342" t="s">
        <v>1746</v>
      </c>
      <c r="C14" s="4859" t="str">
        <f>入力シート!C10&amp;"（第○回変更）"</f>
        <v>○○校区道路改良工事（第○回変更）</v>
      </c>
      <c r="D14" s="4859"/>
      <c r="E14" s="4859"/>
      <c r="F14" s="4859"/>
      <c r="G14" s="4859"/>
      <c r="H14" s="4859"/>
      <c r="I14" s="4859"/>
      <c r="J14" s="4859"/>
    </row>
    <row r="15" spans="1:12" ht="16.5" customHeight="1">
      <c r="A15" s="1342" t="s">
        <v>1747</v>
      </c>
      <c r="C15" s="4853">
        <f>入力シート!C13</f>
        <v>45383</v>
      </c>
      <c r="D15" s="4853"/>
      <c r="E15" s="4853"/>
      <c r="F15" s="4853"/>
      <c r="G15" s="4853"/>
      <c r="H15" s="1344"/>
      <c r="I15" s="1344"/>
      <c r="J15" s="1344"/>
    </row>
    <row r="16" spans="1:12" ht="16.5" customHeight="1">
      <c r="A16" s="1342" t="s">
        <v>1748</v>
      </c>
      <c r="C16" s="4854">
        <f>入力シート!C24</f>
        <v>13000000</v>
      </c>
      <c r="D16" s="4854"/>
      <c r="E16" s="4854"/>
      <c r="F16" s="4854"/>
      <c r="G16" s="1347" t="s">
        <v>1397</v>
      </c>
      <c r="H16" s="1344"/>
      <c r="I16" s="1344"/>
      <c r="J16" s="1344"/>
    </row>
    <row r="17" spans="1:10" ht="16.5" customHeight="1">
      <c r="A17" s="1342" t="s">
        <v>1749</v>
      </c>
    </row>
    <row r="18" spans="1:10" ht="6.75" customHeight="1"/>
    <row r="19" spans="1:10">
      <c r="A19" s="1342" t="s">
        <v>1750</v>
      </c>
    </row>
    <row r="20" spans="1:10">
      <c r="A20" s="1342" t="s">
        <v>1751</v>
      </c>
      <c r="C20" s="1348"/>
      <c r="D20" s="4855"/>
      <c r="E20" s="4855"/>
      <c r="F20" s="1347" t="s">
        <v>1752</v>
      </c>
    </row>
    <row r="21" spans="1:10">
      <c r="A21" s="1342" t="s">
        <v>1753</v>
      </c>
      <c r="C21" s="1349" t="s">
        <v>1754</v>
      </c>
      <c r="D21" s="4856"/>
      <c r="E21" s="4856"/>
      <c r="F21" s="1350" t="s">
        <v>1755</v>
      </c>
    </row>
    <row r="22" spans="1:10">
      <c r="A22" s="1342" t="s">
        <v>1756</v>
      </c>
      <c r="C22" s="4856"/>
      <c r="D22" s="4856"/>
      <c r="E22" s="4856"/>
      <c r="F22" s="1350" t="s">
        <v>1757</v>
      </c>
      <c r="G22" s="1351" t="s">
        <v>1758</v>
      </c>
    </row>
    <row r="23" spans="1:10" ht="6.75" customHeight="1"/>
    <row r="24" spans="1:10">
      <c r="A24" s="1342" t="s">
        <v>1759</v>
      </c>
    </row>
    <row r="25" spans="1:10" ht="14.25" customHeight="1">
      <c r="A25" s="4857" t="s">
        <v>1760</v>
      </c>
      <c r="B25" s="4857"/>
      <c r="C25" s="4857"/>
      <c r="D25" s="4857"/>
      <c r="E25" s="1352"/>
      <c r="F25" s="1353" t="s">
        <v>1761</v>
      </c>
      <c r="G25" s="1354"/>
      <c r="H25" s="1354"/>
      <c r="I25" s="1354"/>
      <c r="J25" s="1354"/>
    </row>
    <row r="26" spans="1:10" ht="12" customHeight="1">
      <c r="A26" s="4857"/>
      <c r="B26" s="4857"/>
      <c r="C26" s="4857"/>
      <c r="D26" s="4857"/>
      <c r="E26" s="1352"/>
      <c r="F26" s="4858">
        <v>0.7</v>
      </c>
      <c r="G26" s="4858"/>
      <c r="H26" s="4858"/>
      <c r="I26" s="4858"/>
      <c r="J26" s="4858"/>
    </row>
    <row r="27" spans="1:10" ht="12" customHeight="1">
      <c r="B27" s="1355" t="s">
        <v>1762</v>
      </c>
      <c r="C27" s="1355" t="s">
        <v>1763</v>
      </c>
    </row>
    <row r="28" spans="1:10">
      <c r="B28" s="1356" t="s">
        <v>1764</v>
      </c>
      <c r="C28" s="1357" t="s">
        <v>1771</v>
      </c>
      <c r="F28" s="1351"/>
      <c r="G28" s="1342" t="s">
        <v>1772</v>
      </c>
    </row>
    <row r="29" spans="1:10">
      <c r="B29" s="1358" t="s">
        <v>1765</v>
      </c>
      <c r="C29" s="1359" t="s">
        <v>1766</v>
      </c>
      <c r="D29" s="1359"/>
      <c r="E29" s="1359"/>
      <c r="F29" s="1360"/>
      <c r="G29" s="1359" t="s">
        <v>1773</v>
      </c>
      <c r="H29" s="1359"/>
      <c r="I29" s="1359"/>
    </row>
    <row r="30" spans="1:10" ht="8.25" customHeight="1"/>
    <row r="31" spans="1:10">
      <c r="A31" s="1342" t="s">
        <v>1767</v>
      </c>
    </row>
    <row r="32" spans="1:10" ht="6" customHeight="1"/>
    <row r="33" spans="1:14">
      <c r="A33" s="1361"/>
      <c r="B33" s="1362" t="s">
        <v>1768</v>
      </c>
      <c r="C33" s="1363"/>
      <c r="D33" s="1363"/>
      <c r="E33" s="1363"/>
      <c r="F33" s="1363"/>
      <c r="G33" s="1363"/>
      <c r="H33" s="1363"/>
      <c r="I33" s="1363"/>
      <c r="J33" s="1363"/>
      <c r="K33" s="1364"/>
    </row>
    <row r="34" spans="1:14">
      <c r="B34" s="1365"/>
      <c r="C34" s="1366"/>
      <c r="D34" s="1366"/>
      <c r="E34" s="1366"/>
      <c r="F34" s="1366"/>
      <c r="G34" s="1366"/>
      <c r="H34" s="1366"/>
      <c r="I34" s="1366"/>
      <c r="J34" s="1366"/>
      <c r="K34" s="1367"/>
    </row>
    <row r="35" spans="1:14">
      <c r="B35" s="1365"/>
      <c r="C35" s="1366"/>
      <c r="D35" s="1366"/>
      <c r="E35" s="1366"/>
      <c r="F35" s="1366"/>
      <c r="G35" s="1366"/>
      <c r="H35" s="1366"/>
      <c r="I35" s="1366"/>
      <c r="J35" s="1366"/>
      <c r="K35" s="1367"/>
    </row>
    <row r="36" spans="1:14">
      <c r="B36" s="1368"/>
      <c r="C36" s="1358"/>
      <c r="D36" s="1358"/>
      <c r="E36" s="1358"/>
      <c r="F36" s="1358"/>
      <c r="G36" s="1358"/>
      <c r="H36" s="1358"/>
      <c r="I36" s="1358"/>
      <c r="J36" s="1358"/>
      <c r="K36" s="1369"/>
    </row>
    <row r="37" spans="1:14" ht="9" customHeight="1"/>
    <row r="38" spans="1:14">
      <c r="A38" s="1342" t="s">
        <v>1769</v>
      </c>
    </row>
    <row r="39" spans="1:14" ht="6.75" customHeight="1"/>
    <row r="40" spans="1:14">
      <c r="B40" s="1362"/>
      <c r="C40" s="1363"/>
      <c r="D40" s="1363"/>
      <c r="E40" s="1363"/>
      <c r="F40" s="1363"/>
      <c r="G40" s="1363"/>
      <c r="H40" s="1363"/>
      <c r="I40" s="1363"/>
      <c r="J40" s="1363"/>
      <c r="K40" s="1364"/>
    </row>
    <row r="41" spans="1:14">
      <c r="B41" s="1370"/>
      <c r="C41" s="1344"/>
      <c r="D41" s="1344"/>
      <c r="E41" s="1344"/>
      <c r="F41" s="1344"/>
      <c r="G41" s="1344"/>
      <c r="H41" s="1344"/>
      <c r="I41" s="1344"/>
      <c r="J41" s="1344"/>
      <c r="K41" s="1371"/>
      <c r="N41" s="1372"/>
    </row>
    <row r="42" spans="1:14">
      <c r="B42" s="1370"/>
      <c r="C42" s="1344"/>
      <c r="D42" s="1344"/>
      <c r="E42" s="1344"/>
      <c r="F42" s="1344"/>
      <c r="G42" s="1344"/>
      <c r="H42" s="1344"/>
      <c r="I42" s="1344"/>
      <c r="J42" s="1344"/>
      <c r="K42" s="1371"/>
    </row>
    <row r="43" spans="1:14">
      <c r="B43" s="1370"/>
      <c r="C43" s="1344"/>
      <c r="D43" s="1344"/>
      <c r="E43" s="1344"/>
      <c r="F43" s="1344"/>
      <c r="G43" s="1344"/>
      <c r="H43" s="1344"/>
      <c r="I43" s="1344"/>
      <c r="J43" s="1344"/>
      <c r="K43" s="1371"/>
    </row>
    <row r="44" spans="1:14">
      <c r="B44" s="1370"/>
      <c r="C44" s="1344"/>
      <c r="D44" s="1344"/>
      <c r="E44" s="1344"/>
      <c r="F44" s="1344"/>
      <c r="G44" s="1344"/>
      <c r="H44" s="1344"/>
      <c r="I44" s="1344"/>
      <c r="J44" s="1344"/>
      <c r="K44" s="1371"/>
    </row>
    <row r="45" spans="1:14">
      <c r="B45" s="1370"/>
      <c r="C45" s="1344"/>
      <c r="D45" s="1344"/>
      <c r="E45" s="1344"/>
      <c r="F45" s="1344"/>
      <c r="G45" s="1344"/>
      <c r="H45" s="1344"/>
      <c r="I45" s="1344"/>
      <c r="J45" s="1344"/>
      <c r="K45" s="1371"/>
    </row>
    <row r="46" spans="1:14">
      <c r="B46" s="1370"/>
      <c r="C46" s="1344"/>
      <c r="D46" s="1344"/>
      <c r="E46" s="1344"/>
      <c r="F46" s="1344"/>
      <c r="G46" s="1344"/>
      <c r="H46" s="1344"/>
      <c r="I46" s="1344"/>
      <c r="J46" s="1344"/>
      <c r="K46" s="1371"/>
    </row>
    <row r="47" spans="1:14">
      <c r="B47" s="1370"/>
      <c r="C47" s="1344"/>
      <c r="D47" s="1344"/>
      <c r="E47" s="1344"/>
      <c r="F47" s="1344"/>
      <c r="G47" s="1344"/>
      <c r="H47" s="1344"/>
      <c r="I47" s="1344"/>
      <c r="J47" s="1344"/>
      <c r="K47" s="1371"/>
    </row>
    <row r="48" spans="1:14">
      <c r="B48" s="1370"/>
      <c r="C48" s="1344"/>
      <c r="D48" s="1344"/>
      <c r="E48" s="1344"/>
      <c r="F48" s="1344"/>
      <c r="G48" s="1344"/>
      <c r="H48" s="1344"/>
      <c r="I48" s="1344"/>
      <c r="J48" s="1344"/>
      <c r="K48" s="1371"/>
    </row>
    <row r="49" spans="2:11">
      <c r="B49" s="1370"/>
      <c r="C49" s="1344"/>
      <c r="D49" s="1344"/>
      <c r="E49" s="1344"/>
      <c r="F49" s="1344"/>
      <c r="G49" s="1344"/>
      <c r="H49" s="1344"/>
      <c r="I49" s="1344"/>
      <c r="J49" s="1344"/>
      <c r="K49" s="1371"/>
    </row>
    <row r="50" spans="2:11">
      <c r="B50" s="1370"/>
      <c r="C50" s="1344"/>
      <c r="D50" s="1344"/>
      <c r="E50" s="1344"/>
      <c r="F50" s="1344"/>
      <c r="G50" s="1344"/>
      <c r="H50" s="1344"/>
      <c r="I50" s="1344"/>
      <c r="J50" s="1344"/>
      <c r="K50" s="1371"/>
    </row>
    <row r="51" spans="2:11">
      <c r="B51" s="1370"/>
      <c r="C51" s="1344"/>
      <c r="D51" s="1344"/>
      <c r="E51" s="1344"/>
      <c r="F51" s="1344"/>
      <c r="G51" s="1344"/>
      <c r="H51" s="1344"/>
      <c r="I51" s="1344"/>
      <c r="J51" s="1344"/>
      <c r="K51" s="1371"/>
    </row>
    <row r="52" spans="2:11" ht="16.5" customHeight="1">
      <c r="B52" s="1370"/>
      <c r="C52" s="1344"/>
      <c r="D52" s="1344"/>
      <c r="E52" s="1344"/>
      <c r="F52" s="1344"/>
      <c r="G52" s="1344"/>
      <c r="H52" s="1344"/>
      <c r="I52" s="1344"/>
      <c r="J52" s="1344"/>
      <c r="K52" s="1371"/>
    </row>
    <row r="53" spans="2:11" ht="13.5" customHeight="1">
      <c r="B53" s="1370"/>
      <c r="C53" s="1344"/>
      <c r="D53" s="1344"/>
      <c r="E53" s="1344"/>
      <c r="F53" s="1344"/>
      <c r="G53" s="1344"/>
      <c r="H53" s="1344"/>
      <c r="I53" s="1344"/>
      <c r="J53" s="1344"/>
      <c r="K53" s="1371"/>
    </row>
    <row r="54" spans="2:11">
      <c r="B54" s="1370"/>
      <c r="C54" s="1344"/>
      <c r="D54" s="1344"/>
      <c r="E54" s="1344"/>
      <c r="F54" s="1344"/>
      <c r="G54" s="1344"/>
      <c r="H54" s="1344"/>
      <c r="I54" s="1344"/>
      <c r="J54" s="1344"/>
      <c r="K54" s="1371"/>
    </row>
    <row r="55" spans="2:11">
      <c r="B55" s="1370"/>
      <c r="C55" s="1344"/>
      <c r="D55" s="1344"/>
      <c r="E55" s="1344"/>
      <c r="F55" s="1344"/>
      <c r="G55" s="1344"/>
      <c r="H55" s="1344"/>
      <c r="I55" s="1344"/>
      <c r="J55" s="1344"/>
      <c r="K55" s="1371"/>
    </row>
    <row r="56" spans="2:11">
      <c r="B56" s="1370"/>
      <c r="C56" s="1344"/>
      <c r="D56" s="1344"/>
      <c r="E56" s="1344"/>
      <c r="F56" s="1344"/>
      <c r="G56" s="1344"/>
      <c r="H56" s="1344"/>
      <c r="I56" s="1344"/>
      <c r="J56" s="1344"/>
      <c r="K56" s="1371"/>
    </row>
    <row r="57" spans="2:11">
      <c r="B57" s="1370"/>
      <c r="C57" s="1344"/>
      <c r="D57" s="1344"/>
      <c r="E57" s="1344"/>
      <c r="F57" s="1344"/>
      <c r="G57" s="1344"/>
      <c r="H57" s="1344"/>
      <c r="I57" s="1344"/>
      <c r="J57" s="1344"/>
      <c r="K57" s="1371"/>
    </row>
    <row r="58" spans="2:11" ht="12" customHeight="1">
      <c r="B58" s="1370"/>
      <c r="C58" s="1344"/>
      <c r="D58" s="1344"/>
      <c r="E58" s="1344"/>
      <c r="F58" s="1344"/>
      <c r="G58" s="1344"/>
      <c r="H58" s="1344"/>
      <c r="I58" s="1344"/>
      <c r="J58" s="1344"/>
      <c r="K58" s="1371"/>
    </row>
    <row r="59" spans="2:11">
      <c r="B59" s="1370"/>
      <c r="C59" s="1344"/>
      <c r="D59" s="1344"/>
      <c r="E59" s="1344"/>
      <c r="F59" s="1344"/>
      <c r="G59" s="1344"/>
      <c r="H59" s="1344"/>
      <c r="I59" s="1344"/>
      <c r="J59" s="1344"/>
      <c r="K59" s="1371"/>
    </row>
    <row r="60" spans="2:11">
      <c r="B60" s="1370"/>
      <c r="C60" s="1344"/>
      <c r="D60" s="1344"/>
      <c r="E60" s="1344"/>
      <c r="F60" s="1344"/>
      <c r="G60" s="1344"/>
      <c r="H60" s="1344"/>
      <c r="I60" s="1344"/>
      <c r="J60" s="1344"/>
      <c r="K60" s="1371"/>
    </row>
    <row r="61" spans="2:11" ht="14.25" customHeight="1">
      <c r="B61" s="1370"/>
      <c r="C61" s="1344"/>
      <c r="D61" s="1344"/>
      <c r="E61" s="1344"/>
      <c r="F61" s="1344"/>
      <c r="G61" s="1344"/>
      <c r="H61" s="1344"/>
      <c r="I61" s="1344"/>
      <c r="J61" s="1344"/>
      <c r="K61" s="1371"/>
    </row>
    <row r="62" spans="2:11" ht="15" customHeight="1">
      <c r="B62" s="1370"/>
      <c r="C62" s="1344"/>
      <c r="D62" s="1344"/>
      <c r="E62" s="1344"/>
      <c r="F62" s="1344"/>
      <c r="G62" s="1344"/>
      <c r="H62" s="1344"/>
      <c r="I62" s="1344"/>
      <c r="J62" s="1344"/>
      <c r="K62" s="1371"/>
    </row>
    <row r="63" spans="2:11" ht="16.5" customHeight="1">
      <c r="B63" s="1373"/>
      <c r="C63" s="1359"/>
      <c r="D63" s="1359"/>
      <c r="E63" s="1359"/>
      <c r="F63" s="1359"/>
      <c r="G63" s="1359"/>
      <c r="H63" s="1359"/>
      <c r="I63" s="1359"/>
      <c r="J63" s="1359"/>
      <c r="K63" s="1374"/>
    </row>
  </sheetData>
  <mergeCells count="17">
    <mergeCell ref="D21:E21"/>
    <mergeCell ref="C22:E22"/>
    <mergeCell ref="A25:D26"/>
    <mergeCell ref="F26:J26"/>
    <mergeCell ref="C14:J14"/>
    <mergeCell ref="F10:G10"/>
    <mergeCell ref="I10:K10"/>
    <mergeCell ref="C15:G15"/>
    <mergeCell ref="C16:F16"/>
    <mergeCell ref="D20:E20"/>
    <mergeCell ref="F9:G9"/>
    <mergeCell ref="I9:L9"/>
    <mergeCell ref="A4:K4"/>
    <mergeCell ref="I5:K5"/>
    <mergeCell ref="A7:B7"/>
    <mergeCell ref="F8:G8"/>
    <mergeCell ref="I8:L8"/>
  </mergeCells>
  <phoneticPr fontId="14"/>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P90"/>
  <sheetViews>
    <sheetView view="pageBreakPreview" zoomScaleNormal="100" zoomScaleSheetLayoutView="100" workbookViewId="0">
      <selection activeCell="R3" sqref="R3"/>
    </sheetView>
  </sheetViews>
  <sheetFormatPr defaultColWidth="9" defaultRowHeight="20.100000000000001" customHeight="1"/>
  <cols>
    <col min="1" max="25" width="3.6640625" style="881" customWidth="1"/>
    <col min="26" max="27" width="3.88671875" style="881" customWidth="1"/>
    <col min="28" max="256" width="9" style="881"/>
    <col min="257" max="281" width="3.6640625" style="881" customWidth="1"/>
    <col min="282" max="283" width="3.88671875" style="881" customWidth="1"/>
    <col min="284" max="512" width="9" style="881"/>
    <col min="513" max="537" width="3.6640625" style="881" customWidth="1"/>
    <col min="538" max="539" width="3.88671875" style="881" customWidth="1"/>
    <col min="540" max="768" width="9" style="881"/>
    <col min="769" max="793" width="3.6640625" style="881" customWidth="1"/>
    <col min="794" max="795" width="3.88671875" style="881" customWidth="1"/>
    <col min="796" max="1024" width="9" style="881"/>
    <col min="1025" max="1049" width="3.6640625" style="881" customWidth="1"/>
    <col min="1050" max="1051" width="3.88671875" style="881" customWidth="1"/>
    <col min="1052" max="1280" width="9" style="881"/>
    <col min="1281" max="1305" width="3.6640625" style="881" customWidth="1"/>
    <col min="1306" max="1307" width="3.88671875" style="881" customWidth="1"/>
    <col min="1308" max="1536" width="9" style="881"/>
    <col min="1537" max="1561" width="3.6640625" style="881" customWidth="1"/>
    <col min="1562" max="1563" width="3.88671875" style="881" customWidth="1"/>
    <col min="1564" max="1792" width="9" style="881"/>
    <col min="1793" max="1817" width="3.6640625" style="881" customWidth="1"/>
    <col min="1818" max="1819" width="3.88671875" style="881" customWidth="1"/>
    <col min="1820" max="2048" width="9" style="881"/>
    <col min="2049" max="2073" width="3.6640625" style="881" customWidth="1"/>
    <col min="2074" max="2075" width="3.88671875" style="881" customWidth="1"/>
    <col min="2076" max="2304" width="9" style="881"/>
    <col min="2305" max="2329" width="3.6640625" style="881" customWidth="1"/>
    <col min="2330" max="2331" width="3.88671875" style="881" customWidth="1"/>
    <col min="2332" max="2560" width="9" style="881"/>
    <col min="2561" max="2585" width="3.6640625" style="881" customWidth="1"/>
    <col min="2586" max="2587" width="3.88671875" style="881" customWidth="1"/>
    <col min="2588" max="2816" width="9" style="881"/>
    <col min="2817" max="2841" width="3.6640625" style="881" customWidth="1"/>
    <col min="2842" max="2843" width="3.88671875" style="881" customWidth="1"/>
    <col min="2844" max="3072" width="9" style="881"/>
    <col min="3073" max="3097" width="3.6640625" style="881" customWidth="1"/>
    <col min="3098" max="3099" width="3.88671875" style="881" customWidth="1"/>
    <col min="3100" max="3328" width="9" style="881"/>
    <col min="3329" max="3353" width="3.6640625" style="881" customWidth="1"/>
    <col min="3354" max="3355" width="3.88671875" style="881" customWidth="1"/>
    <col min="3356" max="3584" width="9" style="881"/>
    <col min="3585" max="3609" width="3.6640625" style="881" customWidth="1"/>
    <col min="3610" max="3611" width="3.88671875" style="881" customWidth="1"/>
    <col min="3612" max="3840" width="9" style="881"/>
    <col min="3841" max="3865" width="3.6640625" style="881" customWidth="1"/>
    <col min="3866" max="3867" width="3.88671875" style="881" customWidth="1"/>
    <col min="3868" max="4096" width="9" style="881"/>
    <col min="4097" max="4121" width="3.6640625" style="881" customWidth="1"/>
    <col min="4122" max="4123" width="3.88671875" style="881" customWidth="1"/>
    <col min="4124" max="4352" width="9" style="881"/>
    <col min="4353" max="4377" width="3.6640625" style="881" customWidth="1"/>
    <col min="4378" max="4379" width="3.88671875" style="881" customWidth="1"/>
    <col min="4380" max="4608" width="9" style="881"/>
    <col min="4609" max="4633" width="3.6640625" style="881" customWidth="1"/>
    <col min="4634" max="4635" width="3.88671875" style="881" customWidth="1"/>
    <col min="4636" max="4864" width="9" style="881"/>
    <col min="4865" max="4889" width="3.6640625" style="881" customWidth="1"/>
    <col min="4890" max="4891" width="3.88671875" style="881" customWidth="1"/>
    <col min="4892" max="5120" width="9" style="881"/>
    <col min="5121" max="5145" width="3.6640625" style="881" customWidth="1"/>
    <col min="5146" max="5147" width="3.88671875" style="881" customWidth="1"/>
    <col min="5148" max="5376" width="9" style="881"/>
    <col min="5377" max="5401" width="3.6640625" style="881" customWidth="1"/>
    <col min="5402" max="5403" width="3.88671875" style="881" customWidth="1"/>
    <col min="5404" max="5632" width="9" style="881"/>
    <col min="5633" max="5657" width="3.6640625" style="881" customWidth="1"/>
    <col min="5658" max="5659" width="3.88671875" style="881" customWidth="1"/>
    <col min="5660" max="5888" width="9" style="881"/>
    <col min="5889" max="5913" width="3.6640625" style="881" customWidth="1"/>
    <col min="5914" max="5915" width="3.88671875" style="881" customWidth="1"/>
    <col min="5916" max="6144" width="9" style="881"/>
    <col min="6145" max="6169" width="3.6640625" style="881" customWidth="1"/>
    <col min="6170" max="6171" width="3.88671875" style="881" customWidth="1"/>
    <col min="6172" max="6400" width="9" style="881"/>
    <col min="6401" max="6425" width="3.6640625" style="881" customWidth="1"/>
    <col min="6426" max="6427" width="3.88671875" style="881" customWidth="1"/>
    <col min="6428" max="6656" width="9" style="881"/>
    <col min="6657" max="6681" width="3.6640625" style="881" customWidth="1"/>
    <col min="6682" max="6683" width="3.88671875" style="881" customWidth="1"/>
    <col min="6684" max="6912" width="9" style="881"/>
    <col min="6913" max="6937" width="3.6640625" style="881" customWidth="1"/>
    <col min="6938" max="6939" width="3.88671875" style="881" customWidth="1"/>
    <col min="6940" max="7168" width="9" style="881"/>
    <col min="7169" max="7193" width="3.6640625" style="881" customWidth="1"/>
    <col min="7194" max="7195" width="3.88671875" style="881" customWidth="1"/>
    <col min="7196" max="7424" width="9" style="881"/>
    <col min="7425" max="7449" width="3.6640625" style="881" customWidth="1"/>
    <col min="7450" max="7451" width="3.88671875" style="881" customWidth="1"/>
    <col min="7452" max="7680" width="9" style="881"/>
    <col min="7681" max="7705" width="3.6640625" style="881" customWidth="1"/>
    <col min="7706" max="7707" width="3.88671875" style="881" customWidth="1"/>
    <col min="7708" max="7936" width="9" style="881"/>
    <col min="7937" max="7961" width="3.6640625" style="881" customWidth="1"/>
    <col min="7962" max="7963" width="3.88671875" style="881" customWidth="1"/>
    <col min="7964" max="8192" width="9" style="881"/>
    <col min="8193" max="8217" width="3.6640625" style="881" customWidth="1"/>
    <col min="8218" max="8219" width="3.88671875" style="881" customWidth="1"/>
    <col min="8220" max="8448" width="9" style="881"/>
    <col min="8449" max="8473" width="3.6640625" style="881" customWidth="1"/>
    <col min="8474" max="8475" width="3.88671875" style="881" customWidth="1"/>
    <col min="8476" max="8704" width="9" style="881"/>
    <col min="8705" max="8729" width="3.6640625" style="881" customWidth="1"/>
    <col min="8730" max="8731" width="3.88671875" style="881" customWidth="1"/>
    <col min="8732" max="8960" width="9" style="881"/>
    <col min="8961" max="8985" width="3.6640625" style="881" customWidth="1"/>
    <col min="8986" max="8987" width="3.88671875" style="881" customWidth="1"/>
    <col min="8988" max="9216" width="9" style="881"/>
    <col min="9217" max="9241" width="3.6640625" style="881" customWidth="1"/>
    <col min="9242" max="9243" width="3.88671875" style="881" customWidth="1"/>
    <col min="9244" max="9472" width="9" style="881"/>
    <col min="9473" max="9497" width="3.6640625" style="881" customWidth="1"/>
    <col min="9498" max="9499" width="3.88671875" style="881" customWidth="1"/>
    <col min="9500" max="9728" width="9" style="881"/>
    <col min="9729" max="9753" width="3.6640625" style="881" customWidth="1"/>
    <col min="9754" max="9755" width="3.88671875" style="881" customWidth="1"/>
    <col min="9756" max="9984" width="9" style="881"/>
    <col min="9985" max="10009" width="3.6640625" style="881" customWidth="1"/>
    <col min="10010" max="10011" width="3.88671875" style="881" customWidth="1"/>
    <col min="10012" max="10240" width="9" style="881"/>
    <col min="10241" max="10265" width="3.6640625" style="881" customWidth="1"/>
    <col min="10266" max="10267" width="3.88671875" style="881" customWidth="1"/>
    <col min="10268" max="10496" width="9" style="881"/>
    <col min="10497" max="10521" width="3.6640625" style="881" customWidth="1"/>
    <col min="10522" max="10523" width="3.88671875" style="881" customWidth="1"/>
    <col min="10524" max="10752" width="9" style="881"/>
    <col min="10753" max="10777" width="3.6640625" style="881" customWidth="1"/>
    <col min="10778" max="10779" width="3.88671875" style="881" customWidth="1"/>
    <col min="10780" max="11008" width="9" style="881"/>
    <col min="11009" max="11033" width="3.6640625" style="881" customWidth="1"/>
    <col min="11034" max="11035" width="3.88671875" style="881" customWidth="1"/>
    <col min="11036" max="11264" width="9" style="881"/>
    <col min="11265" max="11289" width="3.6640625" style="881" customWidth="1"/>
    <col min="11290" max="11291" width="3.88671875" style="881" customWidth="1"/>
    <col min="11292" max="11520" width="9" style="881"/>
    <col min="11521" max="11545" width="3.6640625" style="881" customWidth="1"/>
    <col min="11546" max="11547" width="3.88671875" style="881" customWidth="1"/>
    <col min="11548" max="11776" width="9" style="881"/>
    <col min="11777" max="11801" width="3.6640625" style="881" customWidth="1"/>
    <col min="11802" max="11803" width="3.88671875" style="881" customWidth="1"/>
    <col min="11804" max="12032" width="9" style="881"/>
    <col min="12033" max="12057" width="3.6640625" style="881" customWidth="1"/>
    <col min="12058" max="12059" width="3.88671875" style="881" customWidth="1"/>
    <col min="12060" max="12288" width="9" style="881"/>
    <col min="12289" max="12313" width="3.6640625" style="881" customWidth="1"/>
    <col min="12314" max="12315" width="3.88671875" style="881" customWidth="1"/>
    <col min="12316" max="12544" width="9" style="881"/>
    <col min="12545" max="12569" width="3.6640625" style="881" customWidth="1"/>
    <col min="12570" max="12571" width="3.88671875" style="881" customWidth="1"/>
    <col min="12572" max="12800" width="9" style="881"/>
    <col min="12801" max="12825" width="3.6640625" style="881" customWidth="1"/>
    <col min="12826" max="12827" width="3.88671875" style="881" customWidth="1"/>
    <col min="12828" max="13056" width="9" style="881"/>
    <col min="13057" max="13081" width="3.6640625" style="881" customWidth="1"/>
    <col min="13082" max="13083" width="3.88671875" style="881" customWidth="1"/>
    <col min="13084" max="13312" width="9" style="881"/>
    <col min="13313" max="13337" width="3.6640625" style="881" customWidth="1"/>
    <col min="13338" max="13339" width="3.88671875" style="881" customWidth="1"/>
    <col min="13340" max="13568" width="9" style="881"/>
    <col min="13569" max="13593" width="3.6640625" style="881" customWidth="1"/>
    <col min="13594" max="13595" width="3.88671875" style="881" customWidth="1"/>
    <col min="13596" max="13824" width="9" style="881"/>
    <col min="13825" max="13849" width="3.6640625" style="881" customWidth="1"/>
    <col min="13850" max="13851" width="3.88671875" style="881" customWidth="1"/>
    <col min="13852" max="14080" width="9" style="881"/>
    <col min="14081" max="14105" width="3.6640625" style="881" customWidth="1"/>
    <col min="14106" max="14107" width="3.88671875" style="881" customWidth="1"/>
    <col min="14108" max="14336" width="9" style="881"/>
    <col min="14337" max="14361" width="3.6640625" style="881" customWidth="1"/>
    <col min="14362" max="14363" width="3.88671875" style="881" customWidth="1"/>
    <col min="14364" max="14592" width="9" style="881"/>
    <col min="14593" max="14617" width="3.6640625" style="881" customWidth="1"/>
    <col min="14618" max="14619" width="3.88671875" style="881" customWidth="1"/>
    <col min="14620" max="14848" width="9" style="881"/>
    <col min="14849" max="14873" width="3.6640625" style="881" customWidth="1"/>
    <col min="14874" max="14875" width="3.88671875" style="881" customWidth="1"/>
    <col min="14876" max="15104" width="9" style="881"/>
    <col min="15105" max="15129" width="3.6640625" style="881" customWidth="1"/>
    <col min="15130" max="15131" width="3.88671875" style="881" customWidth="1"/>
    <col min="15132" max="15360" width="9" style="881"/>
    <col min="15361" max="15385" width="3.6640625" style="881" customWidth="1"/>
    <col min="15386" max="15387" width="3.88671875" style="881" customWidth="1"/>
    <col min="15388" max="15616" width="9" style="881"/>
    <col min="15617" max="15641" width="3.6640625" style="881" customWidth="1"/>
    <col min="15642" max="15643" width="3.88671875" style="881" customWidth="1"/>
    <col min="15644" max="15872" width="9" style="881"/>
    <col min="15873" max="15897" width="3.6640625" style="881" customWidth="1"/>
    <col min="15898" max="15899" width="3.88671875" style="881" customWidth="1"/>
    <col min="15900" max="16128" width="9" style="881"/>
    <col min="16129" max="16153" width="3.6640625" style="881" customWidth="1"/>
    <col min="16154" max="16155" width="3.88671875" style="881" customWidth="1"/>
    <col min="16156" max="16384" width="9" style="881"/>
  </cols>
  <sheetData>
    <row r="1" spans="1:25" ht="20.100000000000001" customHeight="1">
      <c r="A1" s="2269" t="s">
        <v>1587</v>
      </c>
      <c r="B1" s="2270"/>
      <c r="X1" s="883"/>
      <c r="Y1" s="883"/>
    </row>
    <row r="2" spans="1:25" ht="20.100000000000001" customHeight="1">
      <c r="A2" s="910"/>
      <c r="B2" s="911"/>
      <c r="X2" s="892" t="s">
        <v>1697</v>
      </c>
      <c r="Y2" s="883"/>
    </row>
    <row r="3" spans="1:25" ht="20.100000000000001" customHeight="1">
      <c r="A3" s="887"/>
      <c r="B3" s="888"/>
      <c r="Y3" s="883"/>
    </row>
    <row r="4" spans="1:25" ht="10.35" customHeight="1"/>
    <row r="5" spans="1:25" ht="20.100000000000001" customHeight="1">
      <c r="L5" s="912" t="s">
        <v>1698</v>
      </c>
      <c r="N5" s="912"/>
    </row>
    <row r="6" spans="1:25" ht="20.100000000000001" customHeight="1">
      <c r="L6" s="912" t="s">
        <v>1699</v>
      </c>
      <c r="N6" s="912"/>
    </row>
    <row r="7" spans="1:25" ht="10.35" customHeight="1"/>
    <row r="8" spans="1:25" ht="20.100000000000001" customHeight="1">
      <c r="A8" s="881" t="s">
        <v>1700</v>
      </c>
    </row>
    <row r="9" spans="1:25" ht="15" customHeight="1">
      <c r="A9" s="2455" t="s">
        <v>1701</v>
      </c>
      <c r="B9" s="913"/>
      <c r="C9" s="913"/>
      <c r="D9" s="913" t="s">
        <v>1702</v>
      </c>
      <c r="E9" s="913"/>
      <c r="F9" s="913"/>
      <c r="G9" s="914"/>
      <c r="H9" s="915"/>
      <c r="I9" s="913"/>
      <c r="J9" s="913"/>
      <c r="K9" s="913" t="s">
        <v>1660</v>
      </c>
      <c r="L9" s="913"/>
      <c r="M9" s="913"/>
      <c r="N9" s="913"/>
      <c r="O9" s="914"/>
      <c r="P9" s="915"/>
      <c r="Q9" s="913"/>
      <c r="R9" s="913"/>
      <c r="S9" s="913"/>
      <c r="T9" s="916" t="s">
        <v>1703</v>
      </c>
      <c r="U9" s="913"/>
      <c r="V9" s="913"/>
      <c r="W9" s="913"/>
      <c r="X9" s="914"/>
    </row>
    <row r="10" spans="1:25" ht="15" customHeight="1">
      <c r="A10" s="2456"/>
      <c r="B10" s="891"/>
      <c r="C10" s="891"/>
      <c r="D10" s="891"/>
      <c r="E10" s="891"/>
      <c r="F10" s="891"/>
      <c r="G10" s="888"/>
      <c r="H10" s="887"/>
      <c r="I10" s="891"/>
      <c r="J10" s="891"/>
      <c r="K10" s="891"/>
      <c r="L10" s="891"/>
      <c r="M10" s="891"/>
      <c r="N10" s="891"/>
      <c r="O10" s="888"/>
      <c r="P10" s="887"/>
      <c r="Q10" s="891"/>
      <c r="R10" s="891"/>
      <c r="S10" s="891"/>
      <c r="T10" s="893"/>
      <c r="U10" s="891"/>
      <c r="V10" s="891"/>
      <c r="W10" s="891"/>
      <c r="X10" s="888"/>
    </row>
    <row r="11" spans="1:25" ht="13.5" customHeight="1">
      <c r="A11" s="2456"/>
      <c r="B11" s="913" t="s">
        <v>1662</v>
      </c>
      <c r="C11" s="913"/>
      <c r="D11" s="913"/>
      <c r="E11" s="913"/>
      <c r="F11" s="913"/>
      <c r="G11" s="914"/>
      <c r="H11" s="915" t="s">
        <v>1704</v>
      </c>
      <c r="I11" s="913"/>
      <c r="J11" s="913"/>
      <c r="K11" s="913"/>
      <c r="L11" s="913"/>
      <c r="M11" s="913"/>
      <c r="N11" s="913"/>
      <c r="O11" s="914"/>
      <c r="P11" s="915"/>
      <c r="Q11" s="913" t="s">
        <v>1705</v>
      </c>
      <c r="R11" s="913"/>
      <c r="S11" s="913"/>
      <c r="T11" s="913"/>
      <c r="U11" s="913"/>
      <c r="V11" s="913"/>
      <c r="W11" s="913"/>
      <c r="X11" s="914"/>
    </row>
    <row r="12" spans="1:25" ht="13.5" customHeight="1">
      <c r="A12" s="2456"/>
      <c r="B12" s="891"/>
      <c r="C12" s="891"/>
      <c r="D12" s="891"/>
      <c r="E12" s="891"/>
      <c r="F12" s="891"/>
      <c r="G12" s="888"/>
      <c r="H12" s="887"/>
      <c r="I12" s="891" t="s">
        <v>1706</v>
      </c>
      <c r="J12" s="891"/>
      <c r="K12" s="891" t="s">
        <v>1279</v>
      </c>
      <c r="L12" s="891"/>
      <c r="M12" s="891"/>
      <c r="N12" s="891"/>
      <c r="O12" s="888"/>
      <c r="P12" s="887"/>
      <c r="Q12" s="882" t="s">
        <v>1707</v>
      </c>
      <c r="R12" s="882"/>
      <c r="S12" s="882"/>
      <c r="T12" s="882"/>
      <c r="U12" s="882"/>
      <c r="V12" s="882"/>
      <c r="W12" s="882"/>
      <c r="X12" s="885"/>
    </row>
    <row r="13" spans="1:25" ht="13.5" customHeight="1">
      <c r="A13" s="2456"/>
      <c r="B13" s="913" t="s">
        <v>1708</v>
      </c>
      <c r="C13" s="913"/>
      <c r="D13" s="913"/>
      <c r="E13" s="913"/>
      <c r="F13" s="913"/>
      <c r="G13" s="914"/>
      <c r="H13" s="915" t="s">
        <v>1709</v>
      </c>
      <c r="I13" s="913"/>
      <c r="J13" s="913"/>
      <c r="K13" s="913"/>
      <c r="L13" s="913"/>
      <c r="M13" s="913"/>
      <c r="N13" s="913"/>
      <c r="O13" s="914"/>
      <c r="P13" s="915"/>
      <c r="Q13" s="913" t="s">
        <v>1705</v>
      </c>
      <c r="R13" s="913"/>
      <c r="S13" s="913"/>
      <c r="T13" s="913"/>
      <c r="U13" s="913"/>
      <c r="V13" s="913"/>
      <c r="W13" s="913"/>
      <c r="X13" s="914"/>
    </row>
    <row r="14" spans="1:25" ht="13.5" customHeight="1">
      <c r="A14" s="2456"/>
      <c r="B14" s="891"/>
      <c r="C14" s="891"/>
      <c r="D14" s="891"/>
      <c r="E14" s="891"/>
      <c r="F14" s="891"/>
      <c r="G14" s="888"/>
      <c r="H14" s="887"/>
      <c r="I14" s="891" t="s">
        <v>1706</v>
      </c>
      <c r="J14" s="891"/>
      <c r="K14" s="891" t="s">
        <v>1279</v>
      </c>
      <c r="L14" s="891"/>
      <c r="M14" s="891"/>
      <c r="N14" s="891"/>
      <c r="O14" s="888"/>
      <c r="P14" s="887"/>
      <c r="Q14" s="882" t="s">
        <v>1707</v>
      </c>
      <c r="R14" s="882"/>
      <c r="S14" s="882"/>
      <c r="T14" s="882"/>
      <c r="U14" s="882"/>
      <c r="V14" s="882"/>
      <c r="W14" s="882"/>
      <c r="X14" s="885"/>
    </row>
    <row r="15" spans="1:25" ht="13.5" customHeight="1">
      <c r="A15" s="2456"/>
      <c r="B15" s="913" t="s">
        <v>1668</v>
      </c>
      <c r="C15" s="913"/>
      <c r="D15" s="913"/>
      <c r="E15" s="913"/>
      <c r="F15" s="913"/>
      <c r="G15" s="914"/>
      <c r="H15" s="915" t="s">
        <v>1710</v>
      </c>
      <c r="I15" s="913"/>
      <c r="J15" s="913"/>
      <c r="K15" s="913"/>
      <c r="L15" s="913"/>
      <c r="M15" s="913"/>
      <c r="N15" s="913"/>
      <c r="O15" s="914"/>
      <c r="P15" s="915"/>
      <c r="Q15" s="913" t="s">
        <v>1705</v>
      </c>
      <c r="R15" s="913"/>
      <c r="S15" s="913"/>
      <c r="T15" s="913"/>
      <c r="U15" s="913"/>
      <c r="V15" s="913"/>
      <c r="W15" s="913"/>
      <c r="X15" s="914"/>
    </row>
    <row r="16" spans="1:25" ht="13.5" customHeight="1">
      <c r="A16" s="2456"/>
      <c r="B16" s="891"/>
      <c r="C16" s="891"/>
      <c r="D16" s="891"/>
      <c r="E16" s="891"/>
      <c r="F16" s="891"/>
      <c r="G16" s="888"/>
      <c r="H16" s="887"/>
      <c r="I16" s="891" t="s">
        <v>1706</v>
      </c>
      <c r="J16" s="891"/>
      <c r="K16" s="891" t="s">
        <v>1279</v>
      </c>
      <c r="L16" s="891"/>
      <c r="M16" s="891"/>
      <c r="N16" s="891"/>
      <c r="O16" s="888"/>
      <c r="P16" s="887"/>
      <c r="Q16" s="882" t="s">
        <v>1707</v>
      </c>
      <c r="R16" s="882"/>
      <c r="S16" s="882"/>
      <c r="T16" s="882"/>
      <c r="U16" s="882"/>
      <c r="V16" s="882"/>
      <c r="W16" s="882"/>
      <c r="X16" s="885"/>
    </row>
    <row r="17" spans="1:24" ht="13.5" customHeight="1">
      <c r="A17" s="2456"/>
      <c r="B17" s="913" t="s">
        <v>1670</v>
      </c>
      <c r="C17" s="913"/>
      <c r="D17" s="913"/>
      <c r="E17" s="913"/>
      <c r="F17" s="913"/>
      <c r="G17" s="914"/>
      <c r="H17" s="915" t="s">
        <v>1711</v>
      </c>
      <c r="I17" s="913"/>
      <c r="J17" s="913"/>
      <c r="K17" s="913"/>
      <c r="L17" s="913"/>
      <c r="M17" s="913"/>
      <c r="N17" s="913"/>
      <c r="O17" s="914"/>
      <c r="P17" s="915"/>
      <c r="Q17" s="913" t="s">
        <v>1705</v>
      </c>
      <c r="R17" s="913"/>
      <c r="S17" s="913"/>
      <c r="T17" s="913"/>
      <c r="U17" s="913"/>
      <c r="V17" s="913"/>
      <c r="W17" s="913"/>
      <c r="X17" s="914"/>
    </row>
    <row r="18" spans="1:24" ht="13.5" customHeight="1">
      <c r="A18" s="2456"/>
      <c r="B18" s="891"/>
      <c r="C18" s="891"/>
      <c r="D18" s="891"/>
      <c r="E18" s="891"/>
      <c r="F18" s="891"/>
      <c r="G18" s="888"/>
      <c r="H18" s="887"/>
      <c r="I18" s="891" t="s">
        <v>1706</v>
      </c>
      <c r="J18" s="891"/>
      <c r="K18" s="891" t="s">
        <v>1279</v>
      </c>
      <c r="L18" s="891"/>
      <c r="M18" s="891"/>
      <c r="N18" s="891"/>
      <c r="O18" s="888"/>
      <c r="P18" s="887"/>
      <c r="Q18" s="882" t="s">
        <v>1707</v>
      </c>
      <c r="R18" s="882"/>
      <c r="S18" s="882"/>
      <c r="T18" s="882"/>
      <c r="U18" s="882"/>
      <c r="V18" s="882"/>
      <c r="W18" s="882"/>
      <c r="X18" s="885"/>
    </row>
    <row r="19" spans="1:24" ht="13.5" customHeight="1">
      <c r="A19" s="2456"/>
      <c r="B19" s="913" t="s">
        <v>1712</v>
      </c>
      <c r="C19" s="913"/>
      <c r="D19" s="913"/>
      <c r="E19" s="913"/>
      <c r="F19" s="913"/>
      <c r="G19" s="914"/>
      <c r="H19" s="915" t="s">
        <v>1713</v>
      </c>
      <c r="I19" s="913"/>
      <c r="J19" s="913"/>
      <c r="K19" s="913"/>
      <c r="L19" s="913"/>
      <c r="M19" s="913"/>
      <c r="N19" s="913"/>
      <c r="O19" s="914"/>
      <c r="P19" s="915"/>
      <c r="Q19" s="913" t="s">
        <v>1705</v>
      </c>
      <c r="R19" s="913"/>
      <c r="S19" s="913"/>
      <c r="T19" s="913"/>
      <c r="U19" s="913"/>
      <c r="V19" s="913"/>
      <c r="W19" s="913"/>
      <c r="X19" s="914"/>
    </row>
    <row r="20" spans="1:24" ht="13.5" customHeight="1">
      <c r="A20" s="2456"/>
      <c r="B20" s="891"/>
      <c r="C20" s="891"/>
      <c r="D20" s="891"/>
      <c r="E20" s="891"/>
      <c r="F20" s="891"/>
      <c r="G20" s="888"/>
      <c r="H20" s="887"/>
      <c r="I20" s="891" t="s">
        <v>1706</v>
      </c>
      <c r="J20" s="891"/>
      <c r="K20" s="891" t="s">
        <v>1279</v>
      </c>
      <c r="L20" s="891"/>
      <c r="M20" s="891"/>
      <c r="N20" s="891"/>
      <c r="O20" s="888"/>
      <c r="P20" s="887"/>
      <c r="Q20" s="882" t="s">
        <v>1707</v>
      </c>
      <c r="R20" s="882"/>
      <c r="S20" s="882"/>
      <c r="T20" s="882"/>
      <c r="U20" s="882"/>
      <c r="V20" s="882"/>
      <c r="W20" s="882"/>
      <c r="X20" s="885"/>
    </row>
    <row r="21" spans="1:24" ht="13.5" customHeight="1">
      <c r="A21" s="2456"/>
      <c r="B21" s="882" t="s">
        <v>1714</v>
      </c>
      <c r="C21" s="882"/>
      <c r="D21" s="882"/>
      <c r="E21" s="882"/>
      <c r="F21" s="882"/>
      <c r="G21" s="885"/>
      <c r="H21" s="884" t="s">
        <v>1715</v>
      </c>
      <c r="I21" s="882"/>
      <c r="J21" s="913"/>
      <c r="K21" s="913"/>
      <c r="L21" s="913"/>
      <c r="M21" s="913"/>
      <c r="N21" s="913"/>
      <c r="O21" s="914"/>
      <c r="P21" s="915"/>
      <c r="Q21" s="913" t="s">
        <v>1705</v>
      </c>
      <c r="R21" s="913"/>
      <c r="S21" s="913"/>
      <c r="T21" s="913"/>
      <c r="U21" s="913"/>
      <c r="V21" s="913"/>
      <c r="W21" s="913"/>
      <c r="X21" s="914"/>
    </row>
    <row r="22" spans="1:24" ht="13.5" customHeight="1">
      <c r="A22" s="2457"/>
      <c r="B22" s="891" t="s">
        <v>1716</v>
      </c>
      <c r="C22" s="891"/>
      <c r="D22" s="891"/>
      <c r="E22" s="891"/>
      <c r="F22" s="891"/>
      <c r="G22" s="888" t="s">
        <v>1717</v>
      </c>
      <c r="H22" s="887"/>
      <c r="I22" s="891" t="s">
        <v>1706</v>
      </c>
      <c r="J22" s="891"/>
      <c r="K22" s="891" t="s">
        <v>1279</v>
      </c>
      <c r="L22" s="891"/>
      <c r="M22" s="891"/>
      <c r="N22" s="891"/>
      <c r="O22" s="888"/>
      <c r="P22" s="887"/>
      <c r="Q22" s="891" t="s">
        <v>1707</v>
      </c>
      <c r="R22" s="891"/>
      <c r="S22" s="891"/>
      <c r="T22" s="891"/>
      <c r="U22" s="891"/>
      <c r="V22" s="891"/>
      <c r="W22" s="891"/>
      <c r="X22" s="888"/>
    </row>
    <row r="23" spans="1:24" ht="15" customHeight="1">
      <c r="A23" s="917"/>
      <c r="B23" s="882" t="s">
        <v>1718</v>
      </c>
      <c r="C23" s="882"/>
      <c r="D23" s="882"/>
      <c r="E23" s="882"/>
      <c r="F23" s="882"/>
      <c r="G23" s="882"/>
      <c r="H23" s="882"/>
      <c r="I23" s="882"/>
      <c r="J23" s="882"/>
      <c r="K23" s="882"/>
      <c r="L23" s="882"/>
      <c r="M23" s="882"/>
      <c r="N23" s="882"/>
      <c r="O23" s="882"/>
      <c r="P23" s="882"/>
      <c r="Q23" s="882"/>
      <c r="R23" s="882"/>
      <c r="S23" s="882"/>
      <c r="T23" s="882"/>
      <c r="U23" s="882"/>
      <c r="V23" s="882"/>
      <c r="W23" s="882"/>
      <c r="X23" s="882"/>
    </row>
    <row r="24" spans="1:24" ht="10.35" customHeight="1"/>
    <row r="25" spans="1:24" ht="20.100000000000001" customHeight="1">
      <c r="A25" s="881" t="s">
        <v>1719</v>
      </c>
      <c r="G25" s="882"/>
    </row>
    <row r="26" spans="1:24" ht="20.100000000000001" customHeight="1">
      <c r="A26" s="881" t="s">
        <v>1720</v>
      </c>
      <c r="G26" s="891"/>
      <c r="H26" s="891"/>
      <c r="I26" s="891"/>
      <c r="J26" s="891"/>
      <c r="K26" s="891"/>
      <c r="L26" s="891"/>
      <c r="M26" s="891"/>
      <c r="N26" s="891"/>
      <c r="O26" s="918" t="s">
        <v>1721</v>
      </c>
    </row>
    <row r="27" spans="1:24" ht="10.35" customHeight="1"/>
    <row r="28" spans="1:24" ht="20.100000000000001" customHeight="1">
      <c r="A28" s="881" t="s">
        <v>1722</v>
      </c>
    </row>
    <row r="29" spans="1:24" ht="20.100000000000001" customHeight="1">
      <c r="A29" s="919"/>
      <c r="B29" s="920"/>
      <c r="C29" s="920"/>
      <c r="D29" s="921" t="s">
        <v>1723</v>
      </c>
      <c r="E29" s="920"/>
      <c r="F29" s="920"/>
      <c r="G29" s="922"/>
      <c r="H29" s="919"/>
      <c r="I29" s="920"/>
      <c r="J29" s="921"/>
      <c r="K29" s="921" t="s">
        <v>1724</v>
      </c>
      <c r="L29" s="920"/>
      <c r="M29" s="920"/>
      <c r="N29" s="922"/>
      <c r="O29" s="920"/>
      <c r="P29" s="920"/>
      <c r="Q29" s="920"/>
      <c r="R29" s="921"/>
      <c r="S29" s="921" t="s">
        <v>1725</v>
      </c>
      <c r="T29" s="920"/>
      <c r="U29" s="920"/>
      <c r="V29" s="920"/>
      <c r="W29" s="920"/>
      <c r="X29" s="922"/>
    </row>
    <row r="30" spans="1:24" ht="25.35" customHeight="1">
      <c r="A30" s="919"/>
      <c r="B30" s="920"/>
      <c r="C30" s="920"/>
      <c r="D30" s="920"/>
      <c r="E30" s="920"/>
      <c r="F30" s="920"/>
      <c r="G30" s="922"/>
      <c r="H30" s="919"/>
      <c r="I30" s="920"/>
      <c r="J30" s="920"/>
      <c r="K30" s="921"/>
      <c r="L30" s="920"/>
      <c r="M30" s="920"/>
      <c r="N30" s="922"/>
      <c r="O30" s="920"/>
      <c r="P30" s="920"/>
      <c r="Q30" s="920"/>
      <c r="R30" s="920"/>
      <c r="S30" s="920"/>
      <c r="T30" s="921"/>
      <c r="U30" s="920"/>
      <c r="V30" s="920"/>
      <c r="W30" s="920"/>
      <c r="X30" s="922"/>
    </row>
    <row r="31" spans="1:24" ht="25.35" customHeight="1">
      <c r="A31" s="919"/>
      <c r="B31" s="920"/>
      <c r="C31" s="920"/>
      <c r="D31" s="920"/>
      <c r="E31" s="920"/>
      <c r="F31" s="920"/>
      <c r="G31" s="922"/>
      <c r="H31" s="919"/>
      <c r="I31" s="920"/>
      <c r="J31" s="920"/>
      <c r="K31" s="921"/>
      <c r="L31" s="920"/>
      <c r="M31" s="920"/>
      <c r="N31" s="922"/>
      <c r="O31" s="920"/>
      <c r="P31" s="920"/>
      <c r="Q31" s="920"/>
      <c r="R31" s="920"/>
      <c r="S31" s="920"/>
      <c r="T31" s="921"/>
      <c r="U31" s="920"/>
      <c r="V31" s="920"/>
      <c r="W31" s="920"/>
      <c r="X31" s="922"/>
    </row>
    <row r="32" spans="1:24" ht="25.35" customHeight="1">
      <c r="A32" s="919"/>
      <c r="B32" s="920"/>
      <c r="C32" s="920"/>
      <c r="D32" s="920"/>
      <c r="E32" s="920"/>
      <c r="F32" s="920"/>
      <c r="G32" s="922"/>
      <c r="H32" s="919"/>
      <c r="I32" s="920"/>
      <c r="J32" s="920"/>
      <c r="K32" s="921"/>
      <c r="L32" s="920"/>
      <c r="M32" s="920"/>
      <c r="N32" s="922"/>
      <c r="O32" s="920"/>
      <c r="P32" s="920"/>
      <c r="Q32" s="920"/>
      <c r="R32" s="920"/>
      <c r="S32" s="920"/>
      <c r="T32" s="921"/>
      <c r="U32" s="920"/>
      <c r="V32" s="920"/>
      <c r="W32" s="920"/>
      <c r="X32" s="922"/>
    </row>
    <row r="33" spans="1:24" ht="25.35" customHeight="1">
      <c r="A33" s="919"/>
      <c r="B33" s="920"/>
      <c r="C33" s="920"/>
      <c r="D33" s="920"/>
      <c r="E33" s="920"/>
      <c r="F33" s="920"/>
      <c r="G33" s="922"/>
      <c r="H33" s="919"/>
      <c r="I33" s="920"/>
      <c r="J33" s="920"/>
      <c r="K33" s="921"/>
      <c r="L33" s="920"/>
      <c r="M33" s="920"/>
      <c r="N33" s="922"/>
      <c r="O33" s="920"/>
      <c r="P33" s="920"/>
      <c r="Q33" s="920"/>
      <c r="R33" s="920"/>
      <c r="S33" s="920"/>
      <c r="T33" s="921"/>
      <c r="U33" s="920"/>
      <c r="V33" s="920"/>
      <c r="W33" s="920"/>
      <c r="X33" s="922"/>
    </row>
    <row r="34" spans="1:24" ht="25.35" customHeight="1">
      <c r="A34" s="919"/>
      <c r="B34" s="920"/>
      <c r="C34" s="920"/>
      <c r="D34" s="920"/>
      <c r="E34" s="920"/>
      <c r="F34" s="920"/>
      <c r="G34" s="922"/>
      <c r="H34" s="919"/>
      <c r="I34" s="920"/>
      <c r="J34" s="920"/>
      <c r="K34" s="921"/>
      <c r="L34" s="920"/>
      <c r="M34" s="920"/>
      <c r="N34" s="922"/>
      <c r="O34" s="920"/>
      <c r="P34" s="920"/>
      <c r="Q34" s="920"/>
      <c r="R34" s="920"/>
      <c r="S34" s="920"/>
      <c r="T34" s="921"/>
      <c r="U34" s="920"/>
      <c r="V34" s="920"/>
      <c r="W34" s="920"/>
      <c r="X34" s="922"/>
    </row>
    <row r="35" spans="1:24" ht="25.35" customHeight="1">
      <c r="A35" s="919"/>
      <c r="B35" s="920"/>
      <c r="C35" s="920"/>
      <c r="D35" s="920"/>
      <c r="E35" s="920"/>
      <c r="F35" s="920"/>
      <c r="G35" s="922"/>
      <c r="H35" s="919"/>
      <c r="I35" s="920"/>
      <c r="J35" s="920"/>
      <c r="K35" s="921"/>
      <c r="L35" s="920"/>
      <c r="M35" s="920"/>
      <c r="N35" s="922"/>
      <c r="O35" s="920"/>
      <c r="P35" s="920"/>
      <c r="Q35" s="920"/>
      <c r="R35" s="920"/>
      <c r="S35" s="920"/>
      <c r="T35" s="921"/>
      <c r="U35" s="920"/>
      <c r="V35" s="920"/>
      <c r="W35" s="920"/>
      <c r="X35" s="922"/>
    </row>
    <row r="36" spans="1:24" ht="25.35" customHeight="1">
      <c r="A36" s="919"/>
      <c r="B36" s="920"/>
      <c r="C36" s="920"/>
      <c r="D36" s="920"/>
      <c r="E36" s="920"/>
      <c r="F36" s="920"/>
      <c r="G36" s="922"/>
      <c r="H36" s="919"/>
      <c r="I36" s="920"/>
      <c r="J36" s="920"/>
      <c r="K36" s="921"/>
      <c r="L36" s="920"/>
      <c r="M36" s="920"/>
      <c r="N36" s="922"/>
      <c r="O36" s="920"/>
      <c r="P36" s="920"/>
      <c r="Q36" s="920"/>
      <c r="R36" s="920"/>
      <c r="S36" s="920"/>
      <c r="T36" s="921"/>
      <c r="U36" s="920"/>
      <c r="V36" s="920"/>
      <c r="W36" s="920"/>
      <c r="X36" s="922"/>
    </row>
    <row r="37" spans="1:24" ht="25.35" customHeight="1">
      <c r="A37" s="919"/>
      <c r="B37" s="920"/>
      <c r="C37" s="920"/>
      <c r="D37" s="920"/>
      <c r="E37" s="920"/>
      <c r="F37" s="920"/>
      <c r="G37" s="922"/>
      <c r="H37" s="919"/>
      <c r="I37" s="920"/>
      <c r="J37" s="920"/>
      <c r="K37" s="921"/>
      <c r="L37" s="920"/>
      <c r="M37" s="920"/>
      <c r="N37" s="922"/>
      <c r="O37" s="920"/>
      <c r="P37" s="920"/>
      <c r="Q37" s="920"/>
      <c r="R37" s="920"/>
      <c r="S37" s="920"/>
      <c r="T37" s="921"/>
      <c r="U37" s="920"/>
      <c r="V37" s="920"/>
      <c r="W37" s="920"/>
      <c r="X37" s="922"/>
    </row>
    <row r="38" spans="1:24" ht="25.35" customHeight="1">
      <c r="A38" s="919"/>
      <c r="B38" s="920"/>
      <c r="C38" s="920"/>
      <c r="D38" s="920"/>
      <c r="E38" s="920"/>
      <c r="F38" s="920"/>
      <c r="G38" s="922"/>
      <c r="H38" s="919"/>
      <c r="I38" s="920"/>
      <c r="J38" s="920"/>
      <c r="K38" s="921"/>
      <c r="L38" s="920"/>
      <c r="M38" s="920"/>
      <c r="N38" s="922"/>
      <c r="O38" s="920"/>
      <c r="P38" s="920"/>
      <c r="Q38" s="920"/>
      <c r="R38" s="920"/>
      <c r="S38" s="920"/>
      <c r="T38" s="921"/>
      <c r="U38" s="920"/>
      <c r="V38" s="920"/>
      <c r="W38" s="920"/>
      <c r="X38" s="922"/>
    </row>
    <row r="39" spans="1:24" ht="25.35" customHeight="1">
      <c r="A39" s="919"/>
      <c r="B39" s="920"/>
      <c r="C39" s="920"/>
      <c r="D39" s="920"/>
      <c r="E39" s="920"/>
      <c r="F39" s="920"/>
      <c r="G39" s="922"/>
      <c r="H39" s="919"/>
      <c r="I39" s="920"/>
      <c r="J39" s="920"/>
      <c r="K39" s="921"/>
      <c r="L39" s="920"/>
      <c r="M39" s="920"/>
      <c r="N39" s="922"/>
      <c r="O39" s="920"/>
      <c r="P39" s="920"/>
      <c r="Q39" s="920"/>
      <c r="R39" s="920"/>
      <c r="S39" s="920"/>
      <c r="T39" s="921"/>
      <c r="U39" s="920"/>
      <c r="V39" s="920"/>
      <c r="W39" s="920"/>
      <c r="X39" s="922"/>
    </row>
    <row r="40" spans="1:24" ht="20.100000000000001" customHeight="1">
      <c r="A40" s="881" t="s">
        <v>1726</v>
      </c>
    </row>
    <row r="41" spans="1:24" ht="10.35" customHeight="1"/>
    <row r="42" spans="1:24" ht="20.100000000000001" customHeight="1">
      <c r="A42" s="881" t="s">
        <v>1727</v>
      </c>
    </row>
    <row r="43" spans="1:24" ht="20.100000000000001" customHeight="1">
      <c r="A43" s="881" t="s">
        <v>1728</v>
      </c>
      <c r="G43" s="891"/>
      <c r="H43" s="891"/>
      <c r="I43" s="891"/>
      <c r="J43" s="891"/>
      <c r="K43" s="891"/>
      <c r="L43" s="891"/>
      <c r="M43" s="891"/>
      <c r="N43" s="891" t="s">
        <v>1721</v>
      </c>
      <c r="O43" s="891"/>
    </row>
    <row r="90" spans="42:42" ht="20.100000000000001" customHeight="1">
      <c r="AP90" s="881" t="b">
        <v>0</v>
      </c>
    </row>
  </sheetData>
  <mergeCells count="2">
    <mergeCell ref="A1:B1"/>
    <mergeCell ref="A9:A22"/>
  </mergeCells>
  <phoneticPr fontId="14"/>
  <printOptions horizontalCentered="1" verticalCentered="1"/>
  <pageMargins left="0.59055118110236227" right="0.19685039370078741"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10689" r:id="rId4" name="Check Box 1">
              <controlPr defaultSize="0" autoFill="0" autoLine="0" autoPict="0">
                <anchor moveWithCells="1" sizeWithCells="1">
                  <from>
                    <xdr:col>15</xdr:col>
                    <xdr:colOff>68580</xdr:colOff>
                    <xdr:row>10</xdr:row>
                    <xdr:rowOff>0</xdr:rowOff>
                  </from>
                  <to>
                    <xdr:col>15</xdr:col>
                    <xdr:colOff>259080</xdr:colOff>
                    <xdr:row>11</xdr:row>
                    <xdr:rowOff>0</xdr:rowOff>
                  </to>
                </anchor>
              </controlPr>
            </control>
          </mc:Choice>
        </mc:AlternateContent>
        <mc:AlternateContent xmlns:mc="http://schemas.openxmlformats.org/markup-compatibility/2006">
          <mc:Choice Requires="x14">
            <control shapeId="1010690" r:id="rId5" name="Check Box 2">
              <controlPr defaultSize="0" autoFill="0" autoLine="0" autoPict="0">
                <anchor moveWithCells="1" sizeWithCells="1">
                  <from>
                    <xdr:col>15</xdr:col>
                    <xdr:colOff>68580</xdr:colOff>
                    <xdr:row>11</xdr:row>
                    <xdr:rowOff>0</xdr:rowOff>
                  </from>
                  <to>
                    <xdr:col>15</xdr:col>
                    <xdr:colOff>259080</xdr:colOff>
                    <xdr:row>12</xdr:row>
                    <xdr:rowOff>0</xdr:rowOff>
                  </to>
                </anchor>
              </controlPr>
            </control>
          </mc:Choice>
        </mc:AlternateContent>
        <mc:AlternateContent xmlns:mc="http://schemas.openxmlformats.org/markup-compatibility/2006">
          <mc:Choice Requires="x14">
            <control shapeId="1010691" r:id="rId6" name="Check Box 3">
              <controlPr defaultSize="0" autoFill="0" autoLine="0" autoPict="0">
                <anchor moveWithCells="1" sizeWithCells="1">
                  <from>
                    <xdr:col>15</xdr:col>
                    <xdr:colOff>68580</xdr:colOff>
                    <xdr:row>12</xdr:row>
                    <xdr:rowOff>0</xdr:rowOff>
                  </from>
                  <to>
                    <xdr:col>15</xdr:col>
                    <xdr:colOff>259080</xdr:colOff>
                    <xdr:row>13</xdr:row>
                    <xdr:rowOff>0</xdr:rowOff>
                  </to>
                </anchor>
              </controlPr>
            </control>
          </mc:Choice>
        </mc:AlternateContent>
        <mc:AlternateContent xmlns:mc="http://schemas.openxmlformats.org/markup-compatibility/2006">
          <mc:Choice Requires="x14">
            <control shapeId="1010692" r:id="rId7" name="Check Box 4">
              <controlPr defaultSize="0" autoFill="0" autoLine="0" autoPict="0">
                <anchor moveWithCells="1" sizeWithCells="1">
                  <from>
                    <xdr:col>15</xdr:col>
                    <xdr:colOff>68580</xdr:colOff>
                    <xdr:row>13</xdr:row>
                    <xdr:rowOff>0</xdr:rowOff>
                  </from>
                  <to>
                    <xdr:col>15</xdr:col>
                    <xdr:colOff>259080</xdr:colOff>
                    <xdr:row>14</xdr:row>
                    <xdr:rowOff>0</xdr:rowOff>
                  </to>
                </anchor>
              </controlPr>
            </control>
          </mc:Choice>
        </mc:AlternateContent>
        <mc:AlternateContent xmlns:mc="http://schemas.openxmlformats.org/markup-compatibility/2006">
          <mc:Choice Requires="x14">
            <control shapeId="1010693" r:id="rId8" name="Check Box 5">
              <controlPr defaultSize="0" autoFill="0" autoLine="0" autoPict="0">
                <anchor moveWithCells="1" sizeWithCells="1">
                  <from>
                    <xdr:col>15</xdr:col>
                    <xdr:colOff>68580</xdr:colOff>
                    <xdr:row>14</xdr:row>
                    <xdr:rowOff>0</xdr:rowOff>
                  </from>
                  <to>
                    <xdr:col>15</xdr:col>
                    <xdr:colOff>259080</xdr:colOff>
                    <xdr:row>15</xdr:row>
                    <xdr:rowOff>0</xdr:rowOff>
                  </to>
                </anchor>
              </controlPr>
            </control>
          </mc:Choice>
        </mc:AlternateContent>
        <mc:AlternateContent xmlns:mc="http://schemas.openxmlformats.org/markup-compatibility/2006">
          <mc:Choice Requires="x14">
            <control shapeId="1010694" r:id="rId9" name="Check Box 6">
              <controlPr defaultSize="0" autoFill="0" autoLine="0" autoPict="0">
                <anchor moveWithCells="1" sizeWithCells="1">
                  <from>
                    <xdr:col>15</xdr:col>
                    <xdr:colOff>68580</xdr:colOff>
                    <xdr:row>15</xdr:row>
                    <xdr:rowOff>0</xdr:rowOff>
                  </from>
                  <to>
                    <xdr:col>15</xdr:col>
                    <xdr:colOff>259080</xdr:colOff>
                    <xdr:row>16</xdr:row>
                    <xdr:rowOff>0</xdr:rowOff>
                  </to>
                </anchor>
              </controlPr>
            </control>
          </mc:Choice>
        </mc:AlternateContent>
        <mc:AlternateContent xmlns:mc="http://schemas.openxmlformats.org/markup-compatibility/2006">
          <mc:Choice Requires="x14">
            <control shapeId="1010695" r:id="rId10" name="Check Box 7">
              <controlPr defaultSize="0" autoFill="0" autoLine="0" autoPict="0">
                <anchor moveWithCells="1" sizeWithCells="1">
                  <from>
                    <xdr:col>15</xdr:col>
                    <xdr:colOff>68580</xdr:colOff>
                    <xdr:row>16</xdr:row>
                    <xdr:rowOff>0</xdr:rowOff>
                  </from>
                  <to>
                    <xdr:col>15</xdr:col>
                    <xdr:colOff>259080</xdr:colOff>
                    <xdr:row>17</xdr:row>
                    <xdr:rowOff>0</xdr:rowOff>
                  </to>
                </anchor>
              </controlPr>
            </control>
          </mc:Choice>
        </mc:AlternateContent>
        <mc:AlternateContent xmlns:mc="http://schemas.openxmlformats.org/markup-compatibility/2006">
          <mc:Choice Requires="x14">
            <control shapeId="1010696" r:id="rId11" name="Check Box 8">
              <controlPr defaultSize="0" autoFill="0" autoLine="0" autoPict="0">
                <anchor moveWithCells="1" sizeWithCells="1">
                  <from>
                    <xdr:col>15</xdr:col>
                    <xdr:colOff>68580</xdr:colOff>
                    <xdr:row>17</xdr:row>
                    <xdr:rowOff>0</xdr:rowOff>
                  </from>
                  <to>
                    <xdr:col>15</xdr:col>
                    <xdr:colOff>259080</xdr:colOff>
                    <xdr:row>18</xdr:row>
                    <xdr:rowOff>0</xdr:rowOff>
                  </to>
                </anchor>
              </controlPr>
            </control>
          </mc:Choice>
        </mc:AlternateContent>
        <mc:AlternateContent xmlns:mc="http://schemas.openxmlformats.org/markup-compatibility/2006">
          <mc:Choice Requires="x14">
            <control shapeId="1010697" r:id="rId12" name="Check Box 9">
              <controlPr defaultSize="0" autoFill="0" autoLine="0" autoPict="0">
                <anchor moveWithCells="1" sizeWithCells="1">
                  <from>
                    <xdr:col>15</xdr:col>
                    <xdr:colOff>68580</xdr:colOff>
                    <xdr:row>18</xdr:row>
                    <xdr:rowOff>0</xdr:rowOff>
                  </from>
                  <to>
                    <xdr:col>15</xdr:col>
                    <xdr:colOff>259080</xdr:colOff>
                    <xdr:row>19</xdr:row>
                    <xdr:rowOff>0</xdr:rowOff>
                  </to>
                </anchor>
              </controlPr>
            </control>
          </mc:Choice>
        </mc:AlternateContent>
        <mc:AlternateContent xmlns:mc="http://schemas.openxmlformats.org/markup-compatibility/2006">
          <mc:Choice Requires="x14">
            <control shapeId="1010698" r:id="rId13" name="Check Box 10">
              <controlPr defaultSize="0" autoFill="0" autoLine="0" autoPict="0">
                <anchor moveWithCells="1" sizeWithCells="1">
                  <from>
                    <xdr:col>15</xdr:col>
                    <xdr:colOff>68580</xdr:colOff>
                    <xdr:row>19</xdr:row>
                    <xdr:rowOff>0</xdr:rowOff>
                  </from>
                  <to>
                    <xdr:col>15</xdr:col>
                    <xdr:colOff>259080</xdr:colOff>
                    <xdr:row>20</xdr:row>
                    <xdr:rowOff>0</xdr:rowOff>
                  </to>
                </anchor>
              </controlPr>
            </control>
          </mc:Choice>
        </mc:AlternateContent>
        <mc:AlternateContent xmlns:mc="http://schemas.openxmlformats.org/markup-compatibility/2006">
          <mc:Choice Requires="x14">
            <control shapeId="1010699" r:id="rId14" name="Check Box 11">
              <controlPr defaultSize="0" autoFill="0" autoLine="0" autoPict="0">
                <anchor moveWithCells="1" sizeWithCells="1">
                  <from>
                    <xdr:col>15</xdr:col>
                    <xdr:colOff>68580</xdr:colOff>
                    <xdr:row>20</xdr:row>
                    <xdr:rowOff>0</xdr:rowOff>
                  </from>
                  <to>
                    <xdr:col>15</xdr:col>
                    <xdr:colOff>259080</xdr:colOff>
                    <xdr:row>21</xdr:row>
                    <xdr:rowOff>0</xdr:rowOff>
                  </to>
                </anchor>
              </controlPr>
            </control>
          </mc:Choice>
        </mc:AlternateContent>
        <mc:AlternateContent xmlns:mc="http://schemas.openxmlformats.org/markup-compatibility/2006">
          <mc:Choice Requires="x14">
            <control shapeId="1010700" r:id="rId15" name="Check Box 12">
              <controlPr defaultSize="0" autoFill="0" autoLine="0" autoPict="0">
                <anchor moveWithCells="1" sizeWithCells="1">
                  <from>
                    <xdr:col>15</xdr:col>
                    <xdr:colOff>68580</xdr:colOff>
                    <xdr:row>21</xdr:row>
                    <xdr:rowOff>0</xdr:rowOff>
                  </from>
                  <to>
                    <xdr:col>15</xdr:col>
                    <xdr:colOff>259080</xdr:colOff>
                    <xdr:row>22</xdr:row>
                    <xdr:rowOff>0</xdr:rowOff>
                  </to>
                </anchor>
              </controlPr>
            </control>
          </mc:Choice>
        </mc:AlternateContent>
        <mc:AlternateContent xmlns:mc="http://schemas.openxmlformats.org/markup-compatibility/2006">
          <mc:Choice Requires="x14">
            <control shapeId="1010701" r:id="rId16" name="Check Box 13">
              <controlPr defaultSize="0" autoFill="0" autoLine="0" autoPict="0">
                <anchor moveWithCells="1" sizeWithCells="1">
                  <from>
                    <xdr:col>7</xdr:col>
                    <xdr:colOff>68580</xdr:colOff>
                    <xdr:row>11</xdr:row>
                    <xdr:rowOff>0</xdr:rowOff>
                  </from>
                  <to>
                    <xdr:col>7</xdr:col>
                    <xdr:colOff>259080</xdr:colOff>
                    <xdr:row>12</xdr:row>
                    <xdr:rowOff>0</xdr:rowOff>
                  </to>
                </anchor>
              </controlPr>
            </control>
          </mc:Choice>
        </mc:AlternateContent>
        <mc:AlternateContent xmlns:mc="http://schemas.openxmlformats.org/markup-compatibility/2006">
          <mc:Choice Requires="x14">
            <control shapeId="1010702" r:id="rId17" name="Check Box 14">
              <controlPr defaultSize="0" autoFill="0" autoLine="0" autoPict="0">
                <anchor moveWithCells="1" sizeWithCells="1">
                  <from>
                    <xdr:col>9</xdr:col>
                    <xdr:colOff>68580</xdr:colOff>
                    <xdr:row>11</xdr:row>
                    <xdr:rowOff>0</xdr:rowOff>
                  </from>
                  <to>
                    <xdr:col>9</xdr:col>
                    <xdr:colOff>259080</xdr:colOff>
                    <xdr:row>12</xdr:row>
                    <xdr:rowOff>0</xdr:rowOff>
                  </to>
                </anchor>
              </controlPr>
            </control>
          </mc:Choice>
        </mc:AlternateContent>
        <mc:AlternateContent xmlns:mc="http://schemas.openxmlformats.org/markup-compatibility/2006">
          <mc:Choice Requires="x14">
            <control shapeId="1010703" r:id="rId18" name="Check Box 15">
              <controlPr defaultSize="0" autoFill="0" autoLine="0" autoPict="0">
                <anchor moveWithCells="1" sizeWithCells="1">
                  <from>
                    <xdr:col>7</xdr:col>
                    <xdr:colOff>68580</xdr:colOff>
                    <xdr:row>13</xdr:row>
                    <xdr:rowOff>0</xdr:rowOff>
                  </from>
                  <to>
                    <xdr:col>7</xdr:col>
                    <xdr:colOff>259080</xdr:colOff>
                    <xdr:row>14</xdr:row>
                    <xdr:rowOff>0</xdr:rowOff>
                  </to>
                </anchor>
              </controlPr>
            </control>
          </mc:Choice>
        </mc:AlternateContent>
        <mc:AlternateContent xmlns:mc="http://schemas.openxmlformats.org/markup-compatibility/2006">
          <mc:Choice Requires="x14">
            <control shapeId="1010704" r:id="rId19" name="Check Box 16">
              <controlPr defaultSize="0" autoFill="0" autoLine="0" autoPict="0">
                <anchor moveWithCells="1" sizeWithCells="1">
                  <from>
                    <xdr:col>9</xdr:col>
                    <xdr:colOff>68580</xdr:colOff>
                    <xdr:row>13</xdr:row>
                    <xdr:rowOff>0</xdr:rowOff>
                  </from>
                  <to>
                    <xdr:col>9</xdr:col>
                    <xdr:colOff>259080</xdr:colOff>
                    <xdr:row>14</xdr:row>
                    <xdr:rowOff>0</xdr:rowOff>
                  </to>
                </anchor>
              </controlPr>
            </control>
          </mc:Choice>
        </mc:AlternateContent>
        <mc:AlternateContent xmlns:mc="http://schemas.openxmlformats.org/markup-compatibility/2006">
          <mc:Choice Requires="x14">
            <control shapeId="1010705" r:id="rId20" name="Check Box 17">
              <controlPr defaultSize="0" autoFill="0" autoLine="0" autoPict="0">
                <anchor moveWithCells="1" sizeWithCells="1">
                  <from>
                    <xdr:col>7</xdr:col>
                    <xdr:colOff>68580</xdr:colOff>
                    <xdr:row>15</xdr:row>
                    <xdr:rowOff>0</xdr:rowOff>
                  </from>
                  <to>
                    <xdr:col>7</xdr:col>
                    <xdr:colOff>259080</xdr:colOff>
                    <xdr:row>16</xdr:row>
                    <xdr:rowOff>0</xdr:rowOff>
                  </to>
                </anchor>
              </controlPr>
            </control>
          </mc:Choice>
        </mc:AlternateContent>
        <mc:AlternateContent xmlns:mc="http://schemas.openxmlformats.org/markup-compatibility/2006">
          <mc:Choice Requires="x14">
            <control shapeId="1010706" r:id="rId21" name="Check Box 18">
              <controlPr defaultSize="0" autoFill="0" autoLine="0" autoPict="0">
                <anchor moveWithCells="1" sizeWithCells="1">
                  <from>
                    <xdr:col>9</xdr:col>
                    <xdr:colOff>68580</xdr:colOff>
                    <xdr:row>15</xdr:row>
                    <xdr:rowOff>0</xdr:rowOff>
                  </from>
                  <to>
                    <xdr:col>9</xdr:col>
                    <xdr:colOff>259080</xdr:colOff>
                    <xdr:row>16</xdr:row>
                    <xdr:rowOff>0</xdr:rowOff>
                  </to>
                </anchor>
              </controlPr>
            </control>
          </mc:Choice>
        </mc:AlternateContent>
        <mc:AlternateContent xmlns:mc="http://schemas.openxmlformats.org/markup-compatibility/2006">
          <mc:Choice Requires="x14">
            <control shapeId="1010707" r:id="rId22" name="Check Box 19">
              <controlPr defaultSize="0" autoFill="0" autoLine="0" autoPict="0">
                <anchor moveWithCells="1" sizeWithCells="1">
                  <from>
                    <xdr:col>7</xdr:col>
                    <xdr:colOff>68580</xdr:colOff>
                    <xdr:row>17</xdr:row>
                    <xdr:rowOff>0</xdr:rowOff>
                  </from>
                  <to>
                    <xdr:col>7</xdr:col>
                    <xdr:colOff>259080</xdr:colOff>
                    <xdr:row>18</xdr:row>
                    <xdr:rowOff>0</xdr:rowOff>
                  </to>
                </anchor>
              </controlPr>
            </control>
          </mc:Choice>
        </mc:AlternateContent>
        <mc:AlternateContent xmlns:mc="http://schemas.openxmlformats.org/markup-compatibility/2006">
          <mc:Choice Requires="x14">
            <control shapeId="1010708" r:id="rId23" name="Check Box 20">
              <controlPr defaultSize="0" autoFill="0" autoLine="0" autoPict="0">
                <anchor moveWithCells="1" sizeWithCells="1">
                  <from>
                    <xdr:col>9</xdr:col>
                    <xdr:colOff>68580</xdr:colOff>
                    <xdr:row>17</xdr:row>
                    <xdr:rowOff>0</xdr:rowOff>
                  </from>
                  <to>
                    <xdr:col>9</xdr:col>
                    <xdr:colOff>259080</xdr:colOff>
                    <xdr:row>18</xdr:row>
                    <xdr:rowOff>0</xdr:rowOff>
                  </to>
                </anchor>
              </controlPr>
            </control>
          </mc:Choice>
        </mc:AlternateContent>
        <mc:AlternateContent xmlns:mc="http://schemas.openxmlformats.org/markup-compatibility/2006">
          <mc:Choice Requires="x14">
            <control shapeId="1010709" r:id="rId24" name="Check Box 21">
              <controlPr defaultSize="0" autoFill="0" autoLine="0" autoPict="0">
                <anchor moveWithCells="1" sizeWithCells="1">
                  <from>
                    <xdr:col>7</xdr:col>
                    <xdr:colOff>68580</xdr:colOff>
                    <xdr:row>19</xdr:row>
                    <xdr:rowOff>0</xdr:rowOff>
                  </from>
                  <to>
                    <xdr:col>7</xdr:col>
                    <xdr:colOff>259080</xdr:colOff>
                    <xdr:row>20</xdr:row>
                    <xdr:rowOff>0</xdr:rowOff>
                  </to>
                </anchor>
              </controlPr>
            </control>
          </mc:Choice>
        </mc:AlternateContent>
        <mc:AlternateContent xmlns:mc="http://schemas.openxmlformats.org/markup-compatibility/2006">
          <mc:Choice Requires="x14">
            <control shapeId="1010710" r:id="rId25" name="Check Box 22">
              <controlPr defaultSize="0" autoFill="0" autoLine="0" autoPict="0">
                <anchor moveWithCells="1" sizeWithCells="1">
                  <from>
                    <xdr:col>9</xdr:col>
                    <xdr:colOff>68580</xdr:colOff>
                    <xdr:row>19</xdr:row>
                    <xdr:rowOff>0</xdr:rowOff>
                  </from>
                  <to>
                    <xdr:col>9</xdr:col>
                    <xdr:colOff>259080</xdr:colOff>
                    <xdr:row>20</xdr:row>
                    <xdr:rowOff>0</xdr:rowOff>
                  </to>
                </anchor>
              </controlPr>
            </control>
          </mc:Choice>
        </mc:AlternateContent>
        <mc:AlternateContent xmlns:mc="http://schemas.openxmlformats.org/markup-compatibility/2006">
          <mc:Choice Requires="x14">
            <control shapeId="1010711" r:id="rId26" name="Check Box 23">
              <controlPr defaultSize="0" autoFill="0" autoLine="0" autoPict="0">
                <anchor moveWithCells="1" sizeWithCells="1">
                  <from>
                    <xdr:col>7</xdr:col>
                    <xdr:colOff>68580</xdr:colOff>
                    <xdr:row>21</xdr:row>
                    <xdr:rowOff>0</xdr:rowOff>
                  </from>
                  <to>
                    <xdr:col>7</xdr:col>
                    <xdr:colOff>259080</xdr:colOff>
                    <xdr:row>22</xdr:row>
                    <xdr:rowOff>0</xdr:rowOff>
                  </to>
                </anchor>
              </controlPr>
            </control>
          </mc:Choice>
        </mc:AlternateContent>
        <mc:AlternateContent xmlns:mc="http://schemas.openxmlformats.org/markup-compatibility/2006">
          <mc:Choice Requires="x14">
            <control shapeId="1010712" r:id="rId27" name="Check Box 24">
              <controlPr defaultSize="0" autoFill="0" autoLine="0" autoPict="0">
                <anchor moveWithCells="1" sizeWithCells="1">
                  <from>
                    <xdr:col>9</xdr:col>
                    <xdr:colOff>68580</xdr:colOff>
                    <xdr:row>21</xdr:row>
                    <xdr:rowOff>0</xdr:rowOff>
                  </from>
                  <to>
                    <xdr:col>9</xdr:col>
                    <xdr:colOff>259080</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45</vt:i4>
      </vt:variant>
    </vt:vector>
  </HeadingPairs>
  <TitlesOfParts>
    <vt:vector size="127" baseType="lpstr">
      <vt:lpstr>提出書類一覧</vt:lpstr>
      <vt:lpstr>入力シート</vt:lpstr>
      <vt:lpstr>101</vt:lpstr>
      <vt:lpstr>102</vt:lpstr>
      <vt:lpstr>103</vt:lpstr>
      <vt:lpstr>104</vt:lpstr>
      <vt:lpstr>105</vt:lpstr>
      <vt:lpstr>106</vt:lpstr>
      <vt:lpstr>107</vt:lpstr>
      <vt:lpstr>108</vt:lpstr>
      <vt:lpstr>109</vt:lpstr>
      <vt:lpstr>110</vt:lpstr>
      <vt:lpstr>111</vt:lpstr>
      <vt:lpstr>112</vt:lpstr>
      <vt:lpstr>113</vt:lpstr>
      <vt:lpstr>113(記入例)</vt:lpstr>
      <vt:lpstr>114</vt:lpstr>
      <vt:lpstr>201-1</vt:lpstr>
      <vt:lpstr>201-2</vt:lpstr>
      <vt:lpstr>201-3</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217-例</vt:lpstr>
      <vt:lpstr>218</vt:lpstr>
      <vt:lpstr>219-1</vt:lpstr>
      <vt:lpstr>219-2</vt:lpstr>
      <vt:lpstr>219-2-例</vt:lpstr>
      <vt:lpstr>220-1</vt:lpstr>
      <vt:lpstr>220-2</vt:lpstr>
      <vt:lpstr>301</vt:lpstr>
      <vt:lpstr>302</vt:lpstr>
      <vt:lpstr>303</vt:lpstr>
      <vt:lpstr>304-1</vt:lpstr>
      <vt:lpstr>304-2</vt:lpstr>
      <vt:lpstr>305</vt:lpstr>
      <vt:lpstr>306-1</vt:lpstr>
      <vt:lpstr>306-2</vt:lpstr>
      <vt:lpstr>306-3</vt:lpstr>
      <vt:lpstr>306-4</vt:lpstr>
      <vt:lpstr>306-5</vt:lpstr>
      <vt:lpstr>307</vt:lpstr>
      <vt:lpstr>308</vt:lpstr>
      <vt:lpstr>309</vt:lpstr>
      <vt:lpstr>310</vt:lpstr>
      <vt:lpstr>401</vt:lpstr>
      <vt:lpstr>402</vt:lpstr>
      <vt:lpstr>404</vt:lpstr>
      <vt:lpstr>405</vt:lpstr>
      <vt:lpstr>406</vt:lpstr>
      <vt:lpstr>407</vt:lpstr>
      <vt:lpstr>407(記入例)</vt:lpstr>
      <vt:lpstr>408</vt:lpstr>
      <vt:lpstr>501</vt:lpstr>
      <vt:lpstr>502-5</vt:lpstr>
      <vt:lpstr>502-6</vt:lpstr>
      <vt:lpstr>502-7</vt:lpstr>
      <vt:lpstr>503-1</vt:lpstr>
      <vt:lpstr>503-2</vt:lpstr>
      <vt:lpstr>504</vt:lpstr>
      <vt:lpstr>505</vt:lpstr>
      <vt:lpstr>505-例</vt:lpstr>
      <vt:lpstr>506</vt:lpstr>
      <vt:lpstr>507</vt:lpstr>
      <vt:lpstr>508-1</vt:lpstr>
      <vt:lpstr>508-2</vt:lpstr>
      <vt:lpstr>602</vt:lpstr>
      <vt:lpstr>701</vt:lpstr>
      <vt:lpstr>702</vt:lpstr>
      <vt:lpstr>'101'!Print_Area</vt:lpstr>
      <vt:lpstr>'102'!Print_Area</vt:lpstr>
      <vt:lpstr>'103'!Print_Area</vt:lpstr>
      <vt:lpstr>'104'!Print_Area</vt:lpstr>
      <vt:lpstr>'105'!Print_Area</vt:lpstr>
      <vt:lpstr>'107'!Print_Area</vt:lpstr>
      <vt:lpstr>'111'!Print_Area</vt:lpstr>
      <vt:lpstr>'112'!Print_Area</vt:lpstr>
      <vt:lpstr>'114'!Print_Area</vt:lpstr>
      <vt:lpstr>'201-2'!Print_Area</vt:lpstr>
      <vt:lpstr>'208'!Print_Area</vt:lpstr>
      <vt:lpstr>'213'!Print_Area</vt:lpstr>
      <vt:lpstr>'216'!Print_Area</vt:lpstr>
      <vt:lpstr>'219-2'!Print_Area</vt:lpstr>
      <vt:lpstr>'219-2-例'!Print_Area</vt:lpstr>
      <vt:lpstr>'220-1'!Print_Area</vt:lpstr>
      <vt:lpstr>'220-2'!Print_Area</vt:lpstr>
      <vt:lpstr>'303'!Print_Area</vt:lpstr>
      <vt:lpstr>'304-2'!Print_Area</vt:lpstr>
      <vt:lpstr>'308'!Print_Area</vt:lpstr>
      <vt:lpstr>'309'!Print_Area</vt:lpstr>
      <vt:lpstr>'310'!Print_Area</vt:lpstr>
      <vt:lpstr>'401'!Print_Area</vt:lpstr>
      <vt:lpstr>'402'!Print_Area</vt:lpstr>
      <vt:lpstr>'404'!Print_Area</vt:lpstr>
      <vt:lpstr>'405'!Print_Area</vt:lpstr>
      <vt:lpstr>'406'!Print_Area</vt:lpstr>
      <vt:lpstr>'408'!Print_Area</vt:lpstr>
      <vt:lpstr>'501'!Print_Area</vt:lpstr>
      <vt:lpstr>'502-6'!Print_Area</vt:lpstr>
      <vt:lpstr>'502-7'!Print_Area</vt:lpstr>
      <vt:lpstr>'503-1'!Print_Area</vt:lpstr>
      <vt:lpstr>'503-2'!Print_Area</vt:lpstr>
      <vt:lpstr>'505'!Print_Area</vt:lpstr>
      <vt:lpstr>'505-例'!Print_Area</vt:lpstr>
      <vt:lpstr>'506'!Print_Area</vt:lpstr>
      <vt:lpstr>'507'!Print_Area</vt:lpstr>
      <vt:lpstr>'508-1'!Print_Area</vt:lpstr>
      <vt:lpstr>'508-2'!Print_Area</vt:lpstr>
      <vt:lpstr>'602'!Print_Area</vt:lpstr>
      <vt:lpstr>'701'!Print_Area</vt:lpstr>
      <vt:lpstr>'702'!Print_Area</vt:lpstr>
      <vt:lpstr>提出書類一覧!Print_Area</vt:lpstr>
      <vt:lpstr>入力シート!Print_Area</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C20418</cp:lastModifiedBy>
  <cp:lastPrinted>2024-04-26T04:13:06Z</cp:lastPrinted>
  <dcterms:created xsi:type="dcterms:W3CDTF">2022-06-15T04:09:23Z</dcterms:created>
  <dcterms:modified xsi:type="dcterms:W3CDTF">2024-04-30T08:17:46Z</dcterms:modified>
</cp:coreProperties>
</file>