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11060-$\工事検査課2024\D3 契約\2 工事検査\00 諸務\47ホームページ掲載資料\R6\●R7HP週休2日\土木系\市土木\"/>
    </mc:Choice>
  </mc:AlternateContent>
  <bookViews>
    <workbookView xWindow="0" yWindow="0" windowWidth="23040" windowHeight="10116"/>
  </bookViews>
  <sheets>
    <sheet name="現場閉所" sheetId="13" r:id="rId1"/>
    <sheet name="記入例" sheetId="12" r:id="rId2"/>
  </sheets>
  <definedNames>
    <definedName name="_xlnm.Print_Area" localSheetId="1">記入例!$A$1:$AI$299</definedName>
    <definedName name="_xlnm.Print_Area" localSheetId="0">現場閉所!$A$1:$AI$299</definedName>
    <definedName name="_xlnm.Print_Titles" localSheetId="1">記入例!$1:$6</definedName>
    <definedName name="_xlnm.Print_Titles" localSheetId="0">現場閉所!$1:$6</definedName>
    <definedName name="夏休" localSheetId="0">#REF!</definedName>
    <definedName name="夏休">#REF!</definedName>
    <definedName name="祝日" localSheetId="0">#REF!</definedName>
    <definedName name="祝日">#REF!</definedName>
    <definedName name="中止" localSheetId="0">#REF!</definedName>
    <definedName name="中止">#REF!</definedName>
    <definedName name="通常" localSheetId="0">#REF!</definedName>
    <definedName name="通常">#REF!</definedName>
    <definedName name="通常実績" localSheetId="0">#REF!</definedName>
    <definedName name="通常実績">#REF!</definedName>
    <definedName name="冬休" localSheetId="0">#REF!</definedName>
    <definedName name="冬休">#REF!</definedName>
  </definedNames>
  <calcPr calcId="162913" calcMode="manual"/>
</workbook>
</file>

<file path=xl/calcChain.xml><?xml version="1.0" encoding="utf-8"?>
<calcChain xmlns="http://schemas.openxmlformats.org/spreadsheetml/2006/main">
  <c r="AI295" i="13" l="1"/>
  <c r="AI293" i="13"/>
  <c r="AI291" i="13"/>
  <c r="AI281" i="13"/>
  <c r="AI279" i="13"/>
  <c r="AI277" i="13"/>
  <c r="AI267" i="13"/>
  <c r="AI265" i="13"/>
  <c r="AI263" i="13"/>
  <c r="AI253" i="13"/>
  <c r="AI251" i="13"/>
  <c r="AI249" i="13"/>
  <c r="AI239" i="13"/>
  <c r="AI237" i="13"/>
  <c r="AI235" i="13"/>
  <c r="AI225" i="13"/>
  <c r="AI223" i="13"/>
  <c r="AI221" i="13"/>
  <c r="AI211" i="13"/>
  <c r="AI209" i="13"/>
  <c r="AI207" i="13"/>
  <c r="AI197" i="13"/>
  <c r="AI195" i="13"/>
  <c r="AI193" i="13"/>
  <c r="AI183" i="13"/>
  <c r="AI181" i="13"/>
  <c r="AI179" i="13"/>
  <c r="AI169" i="13"/>
  <c r="AI167" i="13"/>
  <c r="AI165" i="13"/>
  <c r="AI155" i="13"/>
  <c r="AI153" i="13"/>
  <c r="AI151" i="13"/>
  <c r="AI141" i="13"/>
  <c r="AI139" i="13"/>
  <c r="AI137" i="13"/>
  <c r="AI127" i="13"/>
  <c r="AI125" i="13"/>
  <c r="AI123" i="13"/>
  <c r="AI113" i="13"/>
  <c r="AI111" i="13"/>
  <c r="AI109" i="13"/>
  <c r="AI99" i="13"/>
  <c r="AI97" i="13"/>
  <c r="AI95" i="13"/>
  <c r="AI85" i="13"/>
  <c r="AI83" i="13"/>
  <c r="AI81" i="13"/>
  <c r="AI71" i="13"/>
  <c r="AI69" i="13"/>
  <c r="AI67" i="13"/>
  <c r="AI57" i="13"/>
  <c r="AI55" i="13"/>
  <c r="AI53" i="13"/>
  <c r="AI43" i="13"/>
  <c r="AI41" i="13"/>
  <c r="AI39" i="13"/>
  <c r="AI29" i="13"/>
  <c r="AI27" i="13"/>
  <c r="AI25" i="13"/>
  <c r="AI15" i="13"/>
  <c r="AI13" i="13"/>
  <c r="AI11" i="13"/>
  <c r="D7" i="13"/>
  <c r="C7" i="13"/>
  <c r="C9" i="13" s="1"/>
  <c r="P5" i="13"/>
  <c r="AI127" i="12"/>
  <c r="P5" i="12"/>
  <c r="W4" i="13" l="1"/>
  <c r="D9" i="13"/>
  <c r="C24" i="13"/>
  <c r="C10" i="13"/>
  <c r="C8" i="13"/>
  <c r="F7" i="13"/>
  <c r="W3" i="13"/>
  <c r="C11" i="13" l="1"/>
  <c r="C25" i="13"/>
  <c r="C21" i="13"/>
  <c r="C22" i="13"/>
  <c r="D21" i="13"/>
  <c r="E9" i="13"/>
  <c r="D10" i="13"/>
  <c r="C33" i="13" l="1"/>
  <c r="C18" i="13"/>
  <c r="C23" i="13"/>
  <c r="D11" i="13"/>
  <c r="D19" i="13" s="1"/>
  <c r="E10" i="13"/>
  <c r="F9" i="13"/>
  <c r="C19" i="13"/>
  <c r="C32" i="13"/>
  <c r="D18" i="13" l="1"/>
  <c r="C38" i="13"/>
  <c r="D23" i="13"/>
  <c r="F10" i="13"/>
  <c r="G9" i="13"/>
  <c r="E11" i="13"/>
  <c r="E19" i="13" s="1"/>
  <c r="H9" i="13" l="1"/>
  <c r="G10" i="13"/>
  <c r="F11" i="13"/>
  <c r="F19" i="13" s="1"/>
  <c r="E18" i="13"/>
  <c r="D24" i="13"/>
  <c r="E23" i="13"/>
  <c r="D35" i="13"/>
  <c r="C35" i="13"/>
  <c r="C36" i="13"/>
  <c r="C39" i="13"/>
  <c r="C37" i="13" l="1"/>
  <c r="C52" i="13" s="1"/>
  <c r="D25" i="13"/>
  <c r="D33" i="13" s="1"/>
  <c r="F23" i="13"/>
  <c r="E24" i="13"/>
  <c r="F18" i="13"/>
  <c r="C46" i="13"/>
  <c r="C47" i="13"/>
  <c r="G11" i="13"/>
  <c r="G18" i="13" s="1"/>
  <c r="I9" i="13"/>
  <c r="H10" i="13"/>
  <c r="D37" i="13" l="1"/>
  <c r="E37" i="13" s="1"/>
  <c r="E25" i="13"/>
  <c r="E33" i="13" s="1"/>
  <c r="C53" i="13"/>
  <c r="C50" i="13"/>
  <c r="C49" i="13"/>
  <c r="D49" i="13"/>
  <c r="G19" i="13"/>
  <c r="F24" i="13"/>
  <c r="G23" i="13"/>
  <c r="I10" i="13"/>
  <c r="J9" i="13"/>
  <c r="D32" i="13"/>
  <c r="H11" i="13"/>
  <c r="H19" i="13" s="1"/>
  <c r="D38" i="13" l="1"/>
  <c r="D39" i="13" s="1"/>
  <c r="D47" i="13" s="1"/>
  <c r="G24" i="13"/>
  <c r="H23" i="13"/>
  <c r="C60" i="13"/>
  <c r="F25" i="13"/>
  <c r="C61" i="13"/>
  <c r="H18" i="13"/>
  <c r="I11" i="13"/>
  <c r="I19" i="13" s="1"/>
  <c r="E32" i="13"/>
  <c r="J10" i="13"/>
  <c r="K9" i="13"/>
  <c r="F37" i="13"/>
  <c r="C51" i="13"/>
  <c r="E38" i="13" l="1"/>
  <c r="E39" i="13" s="1"/>
  <c r="E46" i="13" s="1"/>
  <c r="J11" i="13"/>
  <c r="J19" i="13" s="1"/>
  <c r="F32" i="13"/>
  <c r="L9" i="13"/>
  <c r="K10" i="13"/>
  <c r="F33" i="13"/>
  <c r="G37" i="13"/>
  <c r="I18" i="13"/>
  <c r="H24" i="13"/>
  <c r="I23" i="13"/>
  <c r="G25" i="13"/>
  <c r="G33" i="13" s="1"/>
  <c r="D51" i="13"/>
  <c r="C66" i="13"/>
  <c r="D46" i="13"/>
  <c r="F38" i="13" l="1"/>
  <c r="F39" i="13" s="1"/>
  <c r="J18" i="13"/>
  <c r="G32" i="13"/>
  <c r="H25" i="13"/>
  <c r="H32" i="13" s="1"/>
  <c r="C63" i="13"/>
  <c r="C67" i="13"/>
  <c r="C75" i="13" s="1"/>
  <c r="D63" i="13"/>
  <c r="C64" i="13"/>
  <c r="E47" i="13"/>
  <c r="H37" i="13"/>
  <c r="K11" i="13"/>
  <c r="K19" i="13" s="1"/>
  <c r="E51" i="13"/>
  <c r="D52" i="13"/>
  <c r="I24" i="13"/>
  <c r="J23" i="13"/>
  <c r="M9" i="13"/>
  <c r="L10" i="13"/>
  <c r="G38" i="13" l="1"/>
  <c r="G39" i="13" s="1"/>
  <c r="G47" i="13" s="1"/>
  <c r="K18" i="13"/>
  <c r="L11" i="13"/>
  <c r="L19" i="13" s="1"/>
  <c r="C74" i="13"/>
  <c r="N9" i="13"/>
  <c r="M10" i="13"/>
  <c r="H33" i="13"/>
  <c r="I25" i="13"/>
  <c r="I33" i="13" s="1"/>
  <c r="C65" i="13"/>
  <c r="E52" i="13"/>
  <c r="F51" i="13"/>
  <c r="F46" i="13"/>
  <c r="K23" i="13"/>
  <c r="J24" i="13"/>
  <c r="H38" i="13"/>
  <c r="I37" i="13"/>
  <c r="D53" i="13"/>
  <c r="F47" i="13"/>
  <c r="G46" i="13" l="1"/>
  <c r="J25" i="13"/>
  <c r="J32" i="13" s="1"/>
  <c r="D65" i="13"/>
  <c r="C80" i="13"/>
  <c r="N10" i="13"/>
  <c r="O9" i="13"/>
  <c r="H39" i="13"/>
  <c r="H46" i="13" s="1"/>
  <c r="L18" i="13"/>
  <c r="K24" i="13"/>
  <c r="L23" i="13"/>
  <c r="I32" i="13"/>
  <c r="D61" i="13"/>
  <c r="F52" i="13"/>
  <c r="G51" i="13"/>
  <c r="E53" i="13"/>
  <c r="D60" i="13"/>
  <c r="J37" i="13"/>
  <c r="I38" i="13"/>
  <c r="M11" i="13"/>
  <c r="M19" i="13" s="1"/>
  <c r="C81" i="13" l="1"/>
  <c r="C78" i="13"/>
  <c r="D77" i="13"/>
  <c r="C77" i="13"/>
  <c r="E61" i="13"/>
  <c r="K25" i="13"/>
  <c r="K32" i="13" s="1"/>
  <c r="D66" i="13"/>
  <c r="E65" i="13"/>
  <c r="J33" i="13"/>
  <c r="F53" i="13"/>
  <c r="F61" i="13" s="1"/>
  <c r="E60" i="13"/>
  <c r="L24" i="13"/>
  <c r="M23" i="13"/>
  <c r="H51" i="13"/>
  <c r="G52" i="13"/>
  <c r="I39" i="13"/>
  <c r="I46" i="13" s="1"/>
  <c r="H47" i="13"/>
  <c r="M18" i="13"/>
  <c r="J38" i="13"/>
  <c r="K37" i="13"/>
  <c r="P9" i="13"/>
  <c r="O10" i="13"/>
  <c r="N11" i="13"/>
  <c r="N19" i="13" s="1"/>
  <c r="C79" i="13" l="1"/>
  <c r="C94" i="13" s="1"/>
  <c r="N18" i="13"/>
  <c r="K33" i="13"/>
  <c r="I47" i="13"/>
  <c r="P10" i="13"/>
  <c r="Q9" i="13"/>
  <c r="F60" i="13"/>
  <c r="L25" i="13"/>
  <c r="L33" i="13" s="1"/>
  <c r="L37" i="13"/>
  <c r="K38" i="13"/>
  <c r="G53" i="13"/>
  <c r="G60" i="13" s="1"/>
  <c r="J39" i="13"/>
  <c r="J47" i="13" s="1"/>
  <c r="I51" i="13"/>
  <c r="H52" i="13"/>
  <c r="E66" i="13"/>
  <c r="F65" i="13"/>
  <c r="O11" i="13"/>
  <c r="O18" i="13" s="1"/>
  <c r="N23" i="13"/>
  <c r="M24" i="13"/>
  <c r="D67" i="13"/>
  <c r="D75" i="13" s="1"/>
  <c r="C88" i="13"/>
  <c r="C89" i="13"/>
  <c r="D79" i="13" l="1"/>
  <c r="O19" i="13"/>
  <c r="L32" i="13"/>
  <c r="D74" i="13"/>
  <c r="G65" i="13"/>
  <c r="F66" i="13"/>
  <c r="C95" i="13"/>
  <c r="C103" i="13" s="1"/>
  <c r="C92" i="13"/>
  <c r="D91" i="13"/>
  <c r="C91" i="13"/>
  <c r="H53" i="13"/>
  <c r="H60" i="13" s="1"/>
  <c r="G61" i="13"/>
  <c r="Q10" i="13"/>
  <c r="R9" i="13"/>
  <c r="E67" i="13"/>
  <c r="E74" i="13" s="1"/>
  <c r="J46" i="13"/>
  <c r="K39" i="13"/>
  <c r="K46" i="13" s="1"/>
  <c r="D80" i="13"/>
  <c r="E79" i="13"/>
  <c r="M25" i="13"/>
  <c r="M32" i="13" s="1"/>
  <c r="J51" i="13"/>
  <c r="I52" i="13"/>
  <c r="P11" i="13"/>
  <c r="P19" i="13" s="1"/>
  <c r="O23" i="13"/>
  <c r="N24" i="13"/>
  <c r="M37" i="13"/>
  <c r="L38" i="13"/>
  <c r="P18" i="13" l="1"/>
  <c r="M33" i="13"/>
  <c r="E75" i="13"/>
  <c r="C102" i="13"/>
  <c r="N25" i="13"/>
  <c r="N33" i="13" s="1"/>
  <c r="H61" i="13"/>
  <c r="F67" i="13"/>
  <c r="F75" i="13" s="1"/>
  <c r="F79" i="13"/>
  <c r="E80" i="13"/>
  <c r="D81" i="13"/>
  <c r="H65" i="13"/>
  <c r="G66" i="13"/>
  <c r="O24" i="13"/>
  <c r="P23" i="13"/>
  <c r="K47" i="13"/>
  <c r="S9" i="13"/>
  <c r="R10" i="13"/>
  <c r="C93" i="13"/>
  <c r="L39" i="13"/>
  <c r="L46" i="13" s="1"/>
  <c r="I53" i="13"/>
  <c r="I61" i="13" s="1"/>
  <c r="Q11" i="13"/>
  <c r="Q19" i="13" s="1"/>
  <c r="M38" i="13"/>
  <c r="N37" i="13"/>
  <c r="J52" i="13"/>
  <c r="K51" i="13"/>
  <c r="R11" i="13" l="1"/>
  <c r="R19" i="13" s="1"/>
  <c r="K52" i="13"/>
  <c r="L51" i="13"/>
  <c r="I60" i="13"/>
  <c r="S10" i="13"/>
  <c r="T9" i="13"/>
  <c r="D88" i="13"/>
  <c r="J53" i="13"/>
  <c r="J61" i="13" s="1"/>
  <c r="D89" i="13"/>
  <c r="Q23" i="13"/>
  <c r="P24" i="13"/>
  <c r="E81" i="13"/>
  <c r="E88" i="13" s="1"/>
  <c r="N32" i="13"/>
  <c r="N38" i="13"/>
  <c r="O37" i="13"/>
  <c r="M39" i="13"/>
  <c r="M47" i="13" s="1"/>
  <c r="L47" i="13"/>
  <c r="O25" i="13"/>
  <c r="O33" i="13" s="1"/>
  <c r="G79" i="13"/>
  <c r="F80" i="13"/>
  <c r="G67" i="13"/>
  <c r="G75" i="13" s="1"/>
  <c r="Q18" i="13"/>
  <c r="H66" i="13"/>
  <c r="I65" i="13"/>
  <c r="C108" i="13"/>
  <c r="D93" i="13"/>
  <c r="F74" i="13"/>
  <c r="D94" i="13" l="1"/>
  <c r="E93" i="13"/>
  <c r="G74" i="13"/>
  <c r="M46" i="13"/>
  <c r="P25" i="13"/>
  <c r="P33" i="13" s="1"/>
  <c r="S11" i="13"/>
  <c r="S19" i="13" s="1"/>
  <c r="C109" i="13"/>
  <c r="C106" i="13"/>
  <c r="D105" i="13"/>
  <c r="C105" i="13"/>
  <c r="F81" i="13"/>
  <c r="F89" i="13" s="1"/>
  <c r="Q24" i="13"/>
  <c r="R23" i="13"/>
  <c r="I66" i="13"/>
  <c r="J65" i="13"/>
  <c r="G80" i="13"/>
  <c r="H79" i="13"/>
  <c r="O38" i="13"/>
  <c r="P37" i="13"/>
  <c r="M51" i="13"/>
  <c r="L52" i="13"/>
  <c r="H67" i="13"/>
  <c r="H74" i="13" s="1"/>
  <c r="N39" i="13"/>
  <c r="N47" i="13" s="1"/>
  <c r="J60" i="13"/>
  <c r="K53" i="13"/>
  <c r="K60" i="13" s="1"/>
  <c r="O32" i="13"/>
  <c r="R18" i="13"/>
  <c r="E89" i="13"/>
  <c r="U9" i="13"/>
  <c r="T10" i="13"/>
  <c r="C107" i="13" l="1"/>
  <c r="D107" i="13" s="1"/>
  <c r="K61" i="13"/>
  <c r="L53" i="13"/>
  <c r="L61" i="13" s="1"/>
  <c r="U10" i="13"/>
  <c r="V9" i="13"/>
  <c r="N46" i="13"/>
  <c r="P32" i="13"/>
  <c r="P38" i="13"/>
  <c r="Q37" i="13"/>
  <c r="S23" i="13"/>
  <c r="R24" i="13"/>
  <c r="O39" i="13"/>
  <c r="O46" i="13" s="1"/>
  <c r="Q25" i="13"/>
  <c r="Q32" i="13" s="1"/>
  <c r="H75" i="13"/>
  <c r="H80" i="13"/>
  <c r="I79" i="13"/>
  <c r="F88" i="13"/>
  <c r="C116" i="13"/>
  <c r="G81" i="13"/>
  <c r="G89" i="13" s="1"/>
  <c r="C117" i="13"/>
  <c r="J66" i="13"/>
  <c r="K65" i="13"/>
  <c r="S18" i="13"/>
  <c r="E94" i="13"/>
  <c r="F93" i="13"/>
  <c r="I67" i="13"/>
  <c r="I75" i="13" s="1"/>
  <c r="D95" i="13"/>
  <c r="D103" i="13" s="1"/>
  <c r="T11" i="13"/>
  <c r="T19" i="13" s="1"/>
  <c r="N51" i="13"/>
  <c r="M52" i="13"/>
  <c r="C122" i="13" l="1"/>
  <c r="C119" i="13" s="1"/>
  <c r="T18" i="13"/>
  <c r="Q33" i="13"/>
  <c r="E95" i="13"/>
  <c r="E103" i="13" s="1"/>
  <c r="O47" i="13"/>
  <c r="H81" i="13"/>
  <c r="H88" i="13" s="1"/>
  <c r="D108" i="13"/>
  <c r="E107" i="13"/>
  <c r="V10" i="13"/>
  <c r="W9" i="13"/>
  <c r="U11" i="13"/>
  <c r="U19" i="13" s="1"/>
  <c r="R25" i="13"/>
  <c r="R32" i="13" s="1"/>
  <c r="L65" i="13"/>
  <c r="K66" i="13"/>
  <c r="I80" i="13"/>
  <c r="J79" i="13"/>
  <c r="D102" i="13"/>
  <c r="I74" i="13"/>
  <c r="T23" i="13"/>
  <c r="S24" i="13"/>
  <c r="L60" i="13"/>
  <c r="M53" i="13"/>
  <c r="M60" i="13" s="1"/>
  <c r="R37" i="13"/>
  <c r="Q38" i="13"/>
  <c r="J67" i="13"/>
  <c r="J74" i="13" s="1"/>
  <c r="N52" i="13"/>
  <c r="O51" i="13"/>
  <c r="G88" i="13"/>
  <c r="G93" i="13"/>
  <c r="F94" i="13"/>
  <c r="P39" i="13"/>
  <c r="P47" i="13" s="1"/>
  <c r="C123" i="13" l="1"/>
  <c r="C130" i="13" s="1"/>
  <c r="D119" i="13"/>
  <c r="C121" i="13" s="1"/>
  <c r="C120" i="13"/>
  <c r="U18" i="13"/>
  <c r="R33" i="13"/>
  <c r="J75" i="13"/>
  <c r="M65" i="13"/>
  <c r="L66" i="13"/>
  <c r="O52" i="13"/>
  <c r="P51" i="13"/>
  <c r="M61" i="13"/>
  <c r="I81" i="13"/>
  <c r="I88" i="13" s="1"/>
  <c r="H89" i="13"/>
  <c r="K67" i="13"/>
  <c r="K75" i="13" s="1"/>
  <c r="X9" i="13"/>
  <c r="W10" i="13"/>
  <c r="V11" i="13"/>
  <c r="V19" i="13" s="1"/>
  <c r="T24" i="13"/>
  <c r="U23" i="13"/>
  <c r="P46" i="13"/>
  <c r="F95" i="13"/>
  <c r="F102" i="13" s="1"/>
  <c r="Q39" i="13"/>
  <c r="Q46" i="13" s="1"/>
  <c r="E108" i="13"/>
  <c r="F107" i="13"/>
  <c r="E102" i="13"/>
  <c r="N53" i="13"/>
  <c r="N60" i="13" s="1"/>
  <c r="S25" i="13"/>
  <c r="S32" i="13" s="1"/>
  <c r="G94" i="13"/>
  <c r="H93" i="13"/>
  <c r="S37" i="13"/>
  <c r="R38" i="13"/>
  <c r="D109" i="13"/>
  <c r="J80" i="13"/>
  <c r="K79" i="13"/>
  <c r="C131" i="13" l="1"/>
  <c r="F103" i="13"/>
  <c r="N61" i="13"/>
  <c r="Q47" i="13"/>
  <c r="K74" i="13"/>
  <c r="I89" i="13"/>
  <c r="S33" i="13"/>
  <c r="V23" i="13"/>
  <c r="U24" i="13"/>
  <c r="D116" i="13"/>
  <c r="T25" i="13"/>
  <c r="T32" i="13" s="1"/>
  <c r="Q51" i="13"/>
  <c r="P52" i="13"/>
  <c r="O53" i="13"/>
  <c r="O60" i="13" s="1"/>
  <c r="K80" i="13"/>
  <c r="L79" i="13"/>
  <c r="T37" i="13"/>
  <c r="S38" i="13"/>
  <c r="V18" i="13"/>
  <c r="L67" i="13"/>
  <c r="L75" i="13" s="1"/>
  <c r="R39" i="13"/>
  <c r="R46" i="13" s="1"/>
  <c r="J81" i="13"/>
  <c r="J89" i="13" s="1"/>
  <c r="H94" i="13"/>
  <c r="I93" i="13"/>
  <c r="D121" i="13"/>
  <c r="C136" i="13"/>
  <c r="M66" i="13"/>
  <c r="N65" i="13"/>
  <c r="W11" i="13"/>
  <c r="W19" i="13" s="1"/>
  <c r="F108" i="13"/>
  <c r="G107" i="13"/>
  <c r="G95" i="13"/>
  <c r="G103" i="13" s="1"/>
  <c r="Y9" i="13"/>
  <c r="X10" i="13"/>
  <c r="D117" i="13"/>
  <c r="E109" i="13"/>
  <c r="E117" i="13" s="1"/>
  <c r="L74" i="13" l="1"/>
  <c r="G102" i="13"/>
  <c r="S39" i="13"/>
  <c r="S46" i="13" s="1"/>
  <c r="R51" i="13"/>
  <c r="Q52" i="13"/>
  <c r="E116" i="13"/>
  <c r="G108" i="13"/>
  <c r="H107" i="13"/>
  <c r="C133" i="13"/>
  <c r="C134" i="13"/>
  <c r="D133" i="13"/>
  <c r="C137" i="13"/>
  <c r="R47" i="13"/>
  <c r="L80" i="13"/>
  <c r="M79" i="13"/>
  <c r="T33" i="13"/>
  <c r="F109" i="13"/>
  <c r="F117" i="13" s="1"/>
  <c r="E121" i="13"/>
  <c r="D122" i="13"/>
  <c r="K81" i="13"/>
  <c r="K89" i="13" s="1"/>
  <c r="I94" i="13"/>
  <c r="J93" i="13"/>
  <c r="O61" i="13"/>
  <c r="H95" i="13"/>
  <c r="H103" i="13" s="1"/>
  <c r="U25" i="13"/>
  <c r="U33" i="13" s="1"/>
  <c r="X11" i="13"/>
  <c r="X19" i="13" s="1"/>
  <c r="W18" i="13"/>
  <c r="Y10" i="13"/>
  <c r="Z9" i="13"/>
  <c r="V24" i="13"/>
  <c r="W23" i="13"/>
  <c r="J88" i="13"/>
  <c r="P53" i="13"/>
  <c r="P60" i="13" s="1"/>
  <c r="N66" i="13"/>
  <c r="O65" i="13"/>
  <c r="M67" i="13"/>
  <c r="M75" i="13" s="1"/>
  <c r="U37" i="13"/>
  <c r="T38" i="13"/>
  <c r="U32" i="13" l="1"/>
  <c r="S47" i="13"/>
  <c r="F116" i="13"/>
  <c r="Y11" i="13"/>
  <c r="Y19" i="13" s="1"/>
  <c r="M74" i="13"/>
  <c r="F121" i="13"/>
  <c r="E122" i="13"/>
  <c r="H108" i="13"/>
  <c r="I107" i="13"/>
  <c r="G109" i="13"/>
  <c r="G117" i="13" s="1"/>
  <c r="V25" i="13"/>
  <c r="V32" i="13" s="1"/>
  <c r="J94" i="13"/>
  <c r="K93" i="13"/>
  <c r="P65" i="13"/>
  <c r="O66" i="13"/>
  <c r="AA9" i="13"/>
  <c r="Z10" i="13"/>
  <c r="I95" i="13"/>
  <c r="I102" i="13" s="1"/>
  <c r="Q53" i="13"/>
  <c r="Q60" i="13" s="1"/>
  <c r="S51" i="13"/>
  <c r="R52" i="13"/>
  <c r="W24" i="13"/>
  <c r="X23" i="13"/>
  <c r="N67" i="13"/>
  <c r="N75" i="13" s="1"/>
  <c r="H102" i="13"/>
  <c r="K88" i="13"/>
  <c r="C135" i="13"/>
  <c r="C144" i="13"/>
  <c r="T39" i="13"/>
  <c r="T46" i="13" s="1"/>
  <c r="P61" i="13"/>
  <c r="X18" i="13"/>
  <c r="N79" i="13"/>
  <c r="M80" i="13"/>
  <c r="U38" i="13"/>
  <c r="V37" i="13"/>
  <c r="D123" i="13"/>
  <c r="D130" i="13" s="1"/>
  <c r="L81" i="13"/>
  <c r="L89" i="13" s="1"/>
  <c r="C145" i="13"/>
  <c r="D131" i="13" l="1"/>
  <c r="U39" i="13"/>
  <c r="U47" i="13" s="1"/>
  <c r="M81" i="13"/>
  <c r="M89" i="13" s="1"/>
  <c r="C150" i="13"/>
  <c r="D135" i="13"/>
  <c r="R53" i="13"/>
  <c r="R60" i="13" s="1"/>
  <c r="I103" i="13"/>
  <c r="V33" i="13"/>
  <c r="E123" i="13"/>
  <c r="E130" i="13" s="1"/>
  <c r="L88" i="13"/>
  <c r="O79" i="13"/>
  <c r="N80" i="13"/>
  <c r="S52" i="13"/>
  <c r="T51" i="13"/>
  <c r="Z11" i="13"/>
  <c r="Z18" i="13" s="1"/>
  <c r="F122" i="13"/>
  <c r="G121" i="13"/>
  <c r="AB9" i="13"/>
  <c r="AA10" i="13"/>
  <c r="G116" i="13"/>
  <c r="N74" i="13"/>
  <c r="Q61" i="13"/>
  <c r="O67" i="13"/>
  <c r="O75" i="13" s="1"/>
  <c r="T47" i="13"/>
  <c r="Q65" i="13"/>
  <c r="P66" i="13"/>
  <c r="Y18" i="13"/>
  <c r="L93" i="13"/>
  <c r="K94" i="13"/>
  <c r="W37" i="13"/>
  <c r="V38" i="13"/>
  <c r="X24" i="13"/>
  <c r="Y23" i="13"/>
  <c r="J95" i="13"/>
  <c r="J102" i="13" s="1"/>
  <c r="J107" i="13"/>
  <c r="I108" i="13"/>
  <c r="W25" i="13"/>
  <c r="W33" i="13" s="1"/>
  <c r="H109" i="13"/>
  <c r="H116" i="13" s="1"/>
  <c r="J103" i="13" l="1"/>
  <c r="H117" i="13"/>
  <c r="O74" i="13"/>
  <c r="R61" i="13"/>
  <c r="Z19" i="13"/>
  <c r="C151" i="13"/>
  <c r="C148" i="13"/>
  <c r="D147" i="13"/>
  <c r="C147" i="13"/>
  <c r="E131" i="13"/>
  <c r="P67" i="13"/>
  <c r="P74" i="13" s="1"/>
  <c r="W32" i="13"/>
  <c r="Z23" i="13"/>
  <c r="Y24" i="13"/>
  <c r="Q66" i="13"/>
  <c r="R65" i="13"/>
  <c r="T52" i="13"/>
  <c r="U51" i="13"/>
  <c r="M88" i="13"/>
  <c r="X25" i="13"/>
  <c r="X32" i="13" s="1"/>
  <c r="AA11" i="13"/>
  <c r="AA19" i="13" s="1"/>
  <c r="S53" i="13"/>
  <c r="S61" i="13" s="1"/>
  <c r="AC9" i="13"/>
  <c r="AB10" i="13"/>
  <c r="V39" i="13"/>
  <c r="V46" i="13" s="1"/>
  <c r="N81" i="13"/>
  <c r="N89" i="13" s="1"/>
  <c r="I109" i="13"/>
  <c r="I117" i="13" s="1"/>
  <c r="W38" i="13"/>
  <c r="X37" i="13"/>
  <c r="H121" i="13"/>
  <c r="G122" i="13"/>
  <c r="O80" i="13"/>
  <c r="P79" i="13"/>
  <c r="U46" i="13"/>
  <c r="K95" i="13"/>
  <c r="K103" i="13" s="1"/>
  <c r="F123" i="13"/>
  <c r="K107" i="13"/>
  <c r="J108" i="13"/>
  <c r="L94" i="13"/>
  <c r="M93" i="13"/>
  <c r="E135" i="13"/>
  <c r="D136" i="13"/>
  <c r="P75" i="13" l="1"/>
  <c r="S60" i="13"/>
  <c r="N88" i="13"/>
  <c r="I116" i="13"/>
  <c r="AB11" i="13"/>
  <c r="AB18" i="13" s="1"/>
  <c r="X33" i="13"/>
  <c r="Y25" i="13"/>
  <c r="Y33" i="13" s="1"/>
  <c r="C149" i="13"/>
  <c r="K108" i="13"/>
  <c r="L107" i="13"/>
  <c r="Q79" i="13"/>
  <c r="P80" i="13"/>
  <c r="AD9" i="13"/>
  <c r="AC10" i="13"/>
  <c r="Z24" i="13"/>
  <c r="AA23" i="13"/>
  <c r="G123" i="13"/>
  <c r="G131" i="13" s="1"/>
  <c r="F131" i="13"/>
  <c r="E136" i="13"/>
  <c r="F135" i="13"/>
  <c r="H122" i="13"/>
  <c r="I121" i="13"/>
  <c r="V51" i="13"/>
  <c r="U52" i="13"/>
  <c r="C158" i="13"/>
  <c r="F130" i="13"/>
  <c r="M94" i="13"/>
  <c r="N93" i="13"/>
  <c r="K102" i="13"/>
  <c r="X38" i="13"/>
  <c r="Y37" i="13"/>
  <c r="AA18" i="13"/>
  <c r="T53" i="13"/>
  <c r="T61" i="13" s="1"/>
  <c r="C159" i="13"/>
  <c r="O81" i="13"/>
  <c r="O89" i="13" s="1"/>
  <c r="L95" i="13"/>
  <c r="L102" i="13" s="1"/>
  <c r="W39" i="13"/>
  <c r="W46" i="13" s="1"/>
  <c r="V47" i="13"/>
  <c r="R66" i="13"/>
  <c r="S65" i="13"/>
  <c r="D137" i="13"/>
  <c r="D144" i="13" s="1"/>
  <c r="J109" i="13"/>
  <c r="J117" i="13" s="1"/>
  <c r="Q67" i="13"/>
  <c r="Q75" i="13" s="1"/>
  <c r="D145" i="13" l="1"/>
  <c r="L103" i="13"/>
  <c r="W47" i="13"/>
  <c r="Y32" i="13"/>
  <c r="P81" i="13"/>
  <c r="P88" i="13" s="1"/>
  <c r="T60" i="13"/>
  <c r="S66" i="13"/>
  <c r="T65" i="13"/>
  <c r="U53" i="13"/>
  <c r="U60" i="13" s="1"/>
  <c r="G130" i="13"/>
  <c r="Q80" i="13"/>
  <c r="R79" i="13"/>
  <c r="AB19" i="13"/>
  <c r="R67" i="13"/>
  <c r="R75" i="13" s="1"/>
  <c r="Y38" i="13"/>
  <c r="Z37" i="13"/>
  <c r="W51" i="13"/>
  <c r="V52" i="13"/>
  <c r="M107" i="13"/>
  <c r="L108" i="13"/>
  <c r="O88" i="13"/>
  <c r="X39" i="13"/>
  <c r="X47" i="13" s="1"/>
  <c r="I122" i="13"/>
  <c r="J121" i="13"/>
  <c r="K109" i="13"/>
  <c r="K117" i="13" s="1"/>
  <c r="H123" i="13"/>
  <c r="H131" i="13" s="1"/>
  <c r="AB23" i="13"/>
  <c r="AA24" i="13"/>
  <c r="D149" i="13"/>
  <c r="C164" i="13"/>
  <c r="Q74" i="13"/>
  <c r="J116" i="13"/>
  <c r="O93" i="13"/>
  <c r="N94" i="13"/>
  <c r="F136" i="13"/>
  <c r="G135" i="13"/>
  <c r="Z25" i="13"/>
  <c r="Z32" i="13" s="1"/>
  <c r="M95" i="13"/>
  <c r="M103" i="13" s="1"/>
  <c r="E137" i="13"/>
  <c r="E144" i="13" s="1"/>
  <c r="AC11" i="13"/>
  <c r="AC18" i="13" s="1"/>
  <c r="AD10" i="13"/>
  <c r="AE9" i="13"/>
  <c r="AC19" i="13" l="1"/>
  <c r="X46" i="13"/>
  <c r="E145" i="13"/>
  <c r="U61" i="13"/>
  <c r="Z33" i="13"/>
  <c r="C161" i="13"/>
  <c r="C165" i="13"/>
  <c r="C162" i="13"/>
  <c r="D161" i="13"/>
  <c r="K116" i="13"/>
  <c r="L109" i="13"/>
  <c r="L117" i="13" s="1"/>
  <c r="R74" i="13"/>
  <c r="U65" i="13"/>
  <c r="T66" i="13"/>
  <c r="E149" i="13"/>
  <c r="D150" i="13"/>
  <c r="N107" i="13"/>
  <c r="M108" i="13"/>
  <c r="S67" i="13"/>
  <c r="S74" i="13" s="1"/>
  <c r="G136" i="13"/>
  <c r="H135" i="13"/>
  <c r="AA25" i="13"/>
  <c r="AA33" i="13" s="1"/>
  <c r="J122" i="13"/>
  <c r="K121" i="13"/>
  <c r="V53" i="13"/>
  <c r="V60" i="13" s="1"/>
  <c r="R80" i="13"/>
  <c r="S79" i="13"/>
  <c r="AF9" i="13"/>
  <c r="AE10" i="13"/>
  <c r="F137" i="13"/>
  <c r="F145" i="13" s="1"/>
  <c r="AC23" i="13"/>
  <c r="AB24" i="13"/>
  <c r="I123" i="13"/>
  <c r="I130" i="13" s="1"/>
  <c r="W52" i="13"/>
  <c r="X51" i="13"/>
  <c r="Q81" i="13"/>
  <c r="Q89" i="13" s="1"/>
  <c r="AD11" i="13"/>
  <c r="AD19" i="13" s="1"/>
  <c r="N95" i="13"/>
  <c r="N103" i="13" s="1"/>
  <c r="H130" i="13"/>
  <c r="AA37" i="13"/>
  <c r="Z38" i="13"/>
  <c r="P89" i="13"/>
  <c r="Y39" i="13"/>
  <c r="Y47" i="13" s="1"/>
  <c r="M102" i="13"/>
  <c r="P93" i="13"/>
  <c r="O94" i="13"/>
  <c r="Q88" i="13" l="1"/>
  <c r="AA32" i="13"/>
  <c r="N102" i="13"/>
  <c r="AD18" i="13"/>
  <c r="AB37" i="13"/>
  <c r="AA38" i="13"/>
  <c r="F144" i="13"/>
  <c r="V61" i="13"/>
  <c r="G137" i="13"/>
  <c r="G144" i="13" s="1"/>
  <c r="T67" i="13"/>
  <c r="T74" i="13" s="1"/>
  <c r="X52" i="13"/>
  <c r="Y51" i="13"/>
  <c r="S75" i="13"/>
  <c r="V65" i="13"/>
  <c r="U66" i="13"/>
  <c r="Y46" i="13"/>
  <c r="W53" i="13"/>
  <c r="W61" i="13" s="1"/>
  <c r="L121" i="13"/>
  <c r="K122" i="13"/>
  <c r="I131" i="13"/>
  <c r="AE11" i="13"/>
  <c r="AE19" i="13" s="1"/>
  <c r="J123" i="13"/>
  <c r="J130" i="13" s="1"/>
  <c r="L116" i="13"/>
  <c r="C172" i="13"/>
  <c r="AG9" i="13"/>
  <c r="AF10" i="13"/>
  <c r="M109" i="13"/>
  <c r="M116" i="13" s="1"/>
  <c r="C173" i="13"/>
  <c r="Z39" i="13"/>
  <c r="Z47" i="13" s="1"/>
  <c r="S80" i="13"/>
  <c r="T79" i="13"/>
  <c r="N108" i="13"/>
  <c r="O107" i="13"/>
  <c r="C163" i="13"/>
  <c r="O95" i="13"/>
  <c r="O103" i="13" s="1"/>
  <c r="AB25" i="13"/>
  <c r="AB33" i="13" s="1"/>
  <c r="D151" i="13"/>
  <c r="D158" i="13" s="1"/>
  <c r="R81" i="13"/>
  <c r="R89" i="13" s="1"/>
  <c r="P94" i="13"/>
  <c r="Q93" i="13"/>
  <c r="AD23" i="13"/>
  <c r="AC24" i="13"/>
  <c r="I135" i="13"/>
  <c r="H136" i="13"/>
  <c r="F149" i="13"/>
  <c r="E150" i="13"/>
  <c r="D159" i="13" l="1"/>
  <c r="M117" i="13"/>
  <c r="AE18" i="13"/>
  <c r="T75" i="13"/>
  <c r="O102" i="13"/>
  <c r="AG10" i="13"/>
  <c r="Z46" i="13"/>
  <c r="U67" i="13"/>
  <c r="U75" i="13" s="1"/>
  <c r="K123" i="13"/>
  <c r="K131" i="13" s="1"/>
  <c r="V66" i="13"/>
  <c r="W65" i="13"/>
  <c r="G145" i="13"/>
  <c r="R88" i="13"/>
  <c r="T80" i="13"/>
  <c r="U79" i="13"/>
  <c r="D163" i="13"/>
  <c r="C178" i="13"/>
  <c r="J131" i="13"/>
  <c r="M121" i="13"/>
  <c r="L122" i="13"/>
  <c r="I136" i="13"/>
  <c r="J135" i="13"/>
  <c r="AE23" i="13"/>
  <c r="AD24" i="13"/>
  <c r="Q94" i="13"/>
  <c r="R93" i="13"/>
  <c r="O108" i="13"/>
  <c r="P107" i="13"/>
  <c r="W60" i="13"/>
  <c r="Z51" i="13"/>
  <c r="Y52" i="13"/>
  <c r="H137" i="13"/>
  <c r="H145" i="13" s="1"/>
  <c r="AC25" i="13"/>
  <c r="AC33" i="13" s="1"/>
  <c r="P95" i="13"/>
  <c r="P102" i="13" s="1"/>
  <c r="E151" i="13"/>
  <c r="E158" i="13" s="1"/>
  <c r="AB32" i="13"/>
  <c r="N109" i="13"/>
  <c r="N117" i="13" s="1"/>
  <c r="X53" i="13"/>
  <c r="X60" i="13" s="1"/>
  <c r="AA39" i="13"/>
  <c r="AA47" i="13" s="1"/>
  <c r="G149" i="13"/>
  <c r="F150" i="13"/>
  <c r="S81" i="13"/>
  <c r="S88" i="13" s="1"/>
  <c r="AF11" i="13"/>
  <c r="AF18" i="13" s="1"/>
  <c r="AB38" i="13"/>
  <c r="AC37" i="13"/>
  <c r="P103" i="13" l="1"/>
  <c r="H144" i="13"/>
  <c r="AC32" i="13"/>
  <c r="N116" i="13"/>
  <c r="K130" i="13"/>
  <c r="Y53" i="13"/>
  <c r="Y60" i="13" s="1"/>
  <c r="AB39" i="13"/>
  <c r="AB47" i="13" s="1"/>
  <c r="G150" i="13"/>
  <c r="H149" i="13"/>
  <c r="AA51" i="13"/>
  <c r="Z52" i="13"/>
  <c r="J136" i="13"/>
  <c r="K135" i="13"/>
  <c r="V79" i="13"/>
  <c r="U80" i="13"/>
  <c r="F151" i="13"/>
  <c r="I137" i="13"/>
  <c r="I144" i="13" s="1"/>
  <c r="T81" i="13"/>
  <c r="T89" i="13" s="1"/>
  <c r="U74" i="13"/>
  <c r="AE24" i="13"/>
  <c r="AF23" i="13"/>
  <c r="AA46" i="13"/>
  <c r="P108" i="13"/>
  <c r="Q107" i="13"/>
  <c r="L123" i="13"/>
  <c r="L130" i="13" s="1"/>
  <c r="O109" i="13"/>
  <c r="O117" i="13" s="1"/>
  <c r="N121" i="13"/>
  <c r="M122" i="13"/>
  <c r="AF19" i="13"/>
  <c r="X61" i="13"/>
  <c r="E159" i="13"/>
  <c r="R94" i="13"/>
  <c r="S93" i="13"/>
  <c r="X65" i="13"/>
  <c r="W66" i="13"/>
  <c r="AC38" i="13"/>
  <c r="AD37" i="13"/>
  <c r="Q95" i="13"/>
  <c r="Q103" i="13" s="1"/>
  <c r="C175" i="13"/>
  <c r="C179" i="13"/>
  <c r="C176" i="13"/>
  <c r="D175" i="13"/>
  <c r="V67" i="13"/>
  <c r="V75" i="13" s="1"/>
  <c r="AG11" i="13"/>
  <c r="AI10" i="13" s="1"/>
  <c r="AI12" i="13"/>
  <c r="S89" i="13"/>
  <c r="AD25" i="13"/>
  <c r="AD32" i="13" s="1"/>
  <c r="D164" i="13"/>
  <c r="E163" i="13"/>
  <c r="AI17" i="13" l="1"/>
  <c r="I145" i="13"/>
  <c r="AJ17" i="13"/>
  <c r="AD33" i="13"/>
  <c r="Q102" i="13"/>
  <c r="L131" i="13"/>
  <c r="T88" i="13"/>
  <c r="G151" i="13"/>
  <c r="G159" i="13" s="1"/>
  <c r="AC39" i="13"/>
  <c r="AC47" i="13" s="1"/>
  <c r="M123" i="13"/>
  <c r="M131" i="13" s="1"/>
  <c r="R107" i="13"/>
  <c r="Q108" i="13"/>
  <c r="U81" i="13"/>
  <c r="U88" i="13" s="1"/>
  <c r="AB46" i="13"/>
  <c r="E164" i="13"/>
  <c r="F163" i="13"/>
  <c r="C177" i="13"/>
  <c r="W67" i="13"/>
  <c r="W75" i="13" s="1"/>
  <c r="N122" i="13"/>
  <c r="O121" i="13"/>
  <c r="P109" i="13"/>
  <c r="P117" i="13" s="1"/>
  <c r="V80" i="13"/>
  <c r="W79" i="13"/>
  <c r="AE37" i="13"/>
  <c r="AD38" i="13"/>
  <c r="AG18" i="13"/>
  <c r="AI18" i="13" s="1"/>
  <c r="D165" i="13"/>
  <c r="D173" i="13" s="1"/>
  <c r="AG19" i="13"/>
  <c r="AI19" i="13" s="1"/>
  <c r="V74" i="13"/>
  <c r="C186" i="13"/>
  <c r="Y65" i="13"/>
  <c r="X66" i="13"/>
  <c r="O116" i="13"/>
  <c r="L135" i="13"/>
  <c r="K136" i="13"/>
  <c r="C187" i="13"/>
  <c r="T93" i="13"/>
  <c r="S94" i="13"/>
  <c r="AF24" i="13"/>
  <c r="AG23" i="13"/>
  <c r="J137" i="13"/>
  <c r="J145" i="13" s="1"/>
  <c r="R95" i="13"/>
  <c r="R102" i="13" s="1"/>
  <c r="AE25" i="13"/>
  <c r="AE33" i="13" s="1"/>
  <c r="Z53" i="13"/>
  <c r="Z61" i="13" s="1"/>
  <c r="Y61" i="13"/>
  <c r="F158" i="13"/>
  <c r="AA52" i="13"/>
  <c r="AB51" i="13"/>
  <c r="AI16" i="13"/>
  <c r="AI14" i="13"/>
  <c r="F159" i="13"/>
  <c r="H150" i="13"/>
  <c r="I149" i="13"/>
  <c r="AJ13" i="13" l="1"/>
  <c r="M130" i="13"/>
  <c r="AE32" i="13"/>
  <c r="D172" i="13"/>
  <c r="J144" i="13"/>
  <c r="Z60" i="13"/>
  <c r="AG24" i="13"/>
  <c r="AI26" i="13" s="1"/>
  <c r="S95" i="13"/>
  <c r="S102" i="13" s="1"/>
  <c r="W74" i="13"/>
  <c r="U89" i="13"/>
  <c r="AC46" i="13"/>
  <c r="AD39" i="13"/>
  <c r="AD46" i="13" s="1"/>
  <c r="R103" i="13"/>
  <c r="K137" i="13"/>
  <c r="K145" i="13" s="1"/>
  <c r="W80" i="13"/>
  <c r="X79" i="13"/>
  <c r="V81" i="13"/>
  <c r="V89" i="13" s="1"/>
  <c r="Q109" i="13"/>
  <c r="Q117" i="13" s="1"/>
  <c r="C192" i="13"/>
  <c r="D177" i="13"/>
  <c r="R108" i="13"/>
  <c r="S107" i="13"/>
  <c r="G158" i="13"/>
  <c r="M135" i="13"/>
  <c r="L136" i="13"/>
  <c r="P116" i="13"/>
  <c r="G163" i="13"/>
  <c r="F164" i="13"/>
  <c r="J149" i="13"/>
  <c r="I150" i="13"/>
  <c r="AB52" i="13"/>
  <c r="AC51" i="13"/>
  <c r="X67" i="13"/>
  <c r="X75" i="13" s="1"/>
  <c r="H151" i="13"/>
  <c r="H158" i="13" s="1"/>
  <c r="AA53" i="13"/>
  <c r="AA60" i="13" s="1"/>
  <c r="AF25" i="13"/>
  <c r="AF32" i="13" s="1"/>
  <c r="Y66" i="13"/>
  <c r="Z65" i="13"/>
  <c r="E165" i="13"/>
  <c r="E173" i="13" s="1"/>
  <c r="P121" i="13"/>
  <c r="O122" i="13"/>
  <c r="T94" i="13"/>
  <c r="U93" i="13"/>
  <c r="AF37" i="13"/>
  <c r="AE38" i="13"/>
  <c r="N123" i="13"/>
  <c r="N130" i="13" s="1"/>
  <c r="AF33" i="13" l="1"/>
  <c r="N131" i="13"/>
  <c r="E172" i="13"/>
  <c r="AA61" i="13"/>
  <c r="H159" i="13"/>
  <c r="K144" i="13"/>
  <c r="AG25" i="13"/>
  <c r="AI24" i="13" s="1"/>
  <c r="AE39" i="13"/>
  <c r="AE46" i="13" s="1"/>
  <c r="AF38" i="13"/>
  <c r="AG37" i="13"/>
  <c r="AA65" i="13"/>
  <c r="Z66" i="13"/>
  <c r="C193" i="13"/>
  <c r="C190" i="13"/>
  <c r="C189" i="13"/>
  <c r="D189" i="13"/>
  <c r="W81" i="13"/>
  <c r="W89" i="13" s="1"/>
  <c r="Y67" i="13"/>
  <c r="Y75" i="13" s="1"/>
  <c r="Q116" i="13"/>
  <c r="T95" i="13"/>
  <c r="T103" i="13" s="1"/>
  <c r="AC52" i="13"/>
  <c r="AD51" i="13"/>
  <c r="L137" i="13"/>
  <c r="L145" i="13" s="1"/>
  <c r="M136" i="13"/>
  <c r="N135" i="13"/>
  <c r="Q121" i="13"/>
  <c r="P122" i="13"/>
  <c r="X74" i="13"/>
  <c r="I151" i="13"/>
  <c r="I159" i="13" s="1"/>
  <c r="S103" i="13"/>
  <c r="U94" i="13"/>
  <c r="V93" i="13"/>
  <c r="O123" i="13"/>
  <c r="O131" i="13" s="1"/>
  <c r="AB53" i="13"/>
  <c r="AB60" i="13" s="1"/>
  <c r="J150" i="13"/>
  <c r="K149" i="13"/>
  <c r="S108" i="13"/>
  <c r="T107" i="13"/>
  <c r="V88" i="13"/>
  <c r="AD47" i="13"/>
  <c r="AI28" i="13"/>
  <c r="AI30" i="13"/>
  <c r="F165" i="13"/>
  <c r="F172" i="13" s="1"/>
  <c r="R109" i="13"/>
  <c r="R117" i="13" s="1"/>
  <c r="H163" i="13"/>
  <c r="G164" i="13"/>
  <c r="E177" i="13"/>
  <c r="D178" i="13"/>
  <c r="Y79" i="13"/>
  <c r="X80" i="13"/>
  <c r="AI31" i="13" l="1"/>
  <c r="AJ31" i="13" s="1"/>
  <c r="AJ27" i="13"/>
  <c r="I158" i="13"/>
  <c r="L144" i="13"/>
  <c r="C191" i="13"/>
  <c r="D191" i="13" s="1"/>
  <c r="AG32" i="13"/>
  <c r="AI32" i="13" s="1"/>
  <c r="AG33" i="13"/>
  <c r="AI33" i="13" s="1"/>
  <c r="J151" i="13"/>
  <c r="J159" i="13" s="1"/>
  <c r="R116" i="13"/>
  <c r="AB61" i="13"/>
  <c r="X81" i="13"/>
  <c r="X89" i="13" s="1"/>
  <c r="AA66" i="13"/>
  <c r="AB65" i="13"/>
  <c r="AG38" i="13"/>
  <c r="D179" i="13"/>
  <c r="D186" i="13" s="1"/>
  <c r="O130" i="13"/>
  <c r="Y74" i="13"/>
  <c r="AF39" i="13"/>
  <c r="AF46" i="13" s="1"/>
  <c r="Z79" i="13"/>
  <c r="Y80" i="13"/>
  <c r="F177" i="13"/>
  <c r="E178" i="13"/>
  <c r="S109" i="13"/>
  <c r="S117" i="13" s="1"/>
  <c r="C200" i="13"/>
  <c r="AE47" i="13"/>
  <c r="U107" i="13"/>
  <c r="T108" i="13"/>
  <c r="AE51" i="13"/>
  <c r="AD52" i="13"/>
  <c r="G165" i="13"/>
  <c r="G173" i="13" s="1"/>
  <c r="F173" i="13"/>
  <c r="P123" i="13"/>
  <c r="P131" i="13" s="1"/>
  <c r="AC53" i="13"/>
  <c r="AC61" i="13" s="1"/>
  <c r="H164" i="13"/>
  <c r="I163" i="13"/>
  <c r="K150" i="13"/>
  <c r="L149" i="13"/>
  <c r="V94" i="13"/>
  <c r="W93" i="13"/>
  <c r="Q122" i="13"/>
  <c r="R121" i="13"/>
  <c r="T102" i="13"/>
  <c r="W88" i="13"/>
  <c r="C201" i="13"/>
  <c r="U95" i="13"/>
  <c r="U103" i="13" s="1"/>
  <c r="N136" i="13"/>
  <c r="O135" i="13"/>
  <c r="M137" i="13"/>
  <c r="M144" i="13" s="1"/>
  <c r="Z67" i="13"/>
  <c r="Z74" i="13" s="1"/>
  <c r="C206" i="13" l="1"/>
  <c r="C204" i="13" s="1"/>
  <c r="M145" i="13"/>
  <c r="P130" i="13"/>
  <c r="D187" i="13"/>
  <c r="G172" i="13"/>
  <c r="AC60" i="13"/>
  <c r="O136" i="13"/>
  <c r="P135" i="13"/>
  <c r="R122" i="13"/>
  <c r="S121" i="13"/>
  <c r="N137" i="13"/>
  <c r="N145" i="13" s="1"/>
  <c r="Q123" i="13"/>
  <c r="Q131" i="13" s="1"/>
  <c r="AF47" i="13"/>
  <c r="X88" i="13"/>
  <c r="Z75" i="13"/>
  <c r="X93" i="13"/>
  <c r="W94" i="13"/>
  <c r="AD53" i="13"/>
  <c r="AD60" i="13" s="1"/>
  <c r="S116" i="13"/>
  <c r="AG39" i="13"/>
  <c r="AI38" i="13" s="1"/>
  <c r="AI40" i="13"/>
  <c r="V95" i="13"/>
  <c r="V103" i="13" s="1"/>
  <c r="AF51" i="13"/>
  <c r="AE52" i="13"/>
  <c r="D192" i="13"/>
  <c r="E191" i="13"/>
  <c r="U102" i="13"/>
  <c r="L150" i="13"/>
  <c r="M149" i="13"/>
  <c r="T109" i="13"/>
  <c r="T117" i="13" s="1"/>
  <c r="E179" i="13"/>
  <c r="E187" i="13" s="1"/>
  <c r="K151" i="13"/>
  <c r="K158" i="13" s="1"/>
  <c r="U108" i="13"/>
  <c r="V107" i="13"/>
  <c r="G177" i="13"/>
  <c r="F178" i="13"/>
  <c r="J158" i="13"/>
  <c r="I164" i="13"/>
  <c r="J163" i="13"/>
  <c r="Y81" i="13"/>
  <c r="Y89" i="13" s="1"/>
  <c r="AB66" i="13"/>
  <c r="AC65" i="13"/>
  <c r="H165" i="13"/>
  <c r="H173" i="13" s="1"/>
  <c r="Z80" i="13"/>
  <c r="AA79" i="13"/>
  <c r="AA67" i="13"/>
  <c r="AA74" i="13" s="1"/>
  <c r="C207" i="13" l="1"/>
  <c r="C215" i="13" s="1"/>
  <c r="C203" i="13"/>
  <c r="D203" i="13"/>
  <c r="Q130" i="13"/>
  <c r="AD61" i="13"/>
  <c r="N144" i="13"/>
  <c r="AA75" i="13"/>
  <c r="Y88" i="13"/>
  <c r="V102" i="13"/>
  <c r="L151" i="13"/>
  <c r="L158" i="13" s="1"/>
  <c r="I165" i="13"/>
  <c r="I172" i="13" s="1"/>
  <c r="K159" i="13"/>
  <c r="AI42" i="13"/>
  <c r="AJ41" i="13" s="1"/>
  <c r="AI44" i="13"/>
  <c r="AI45" i="13"/>
  <c r="AJ45" i="13" s="1"/>
  <c r="W95" i="13"/>
  <c r="W103" i="13" s="1"/>
  <c r="K163" i="13"/>
  <c r="J164" i="13"/>
  <c r="AD65" i="13"/>
  <c r="AC66" i="13"/>
  <c r="E186" i="13"/>
  <c r="F191" i="13"/>
  <c r="E192" i="13"/>
  <c r="AG47" i="13"/>
  <c r="AI47" i="13" s="1"/>
  <c r="Y93" i="13"/>
  <c r="X94" i="13"/>
  <c r="G178" i="13"/>
  <c r="H177" i="13"/>
  <c r="H172" i="13"/>
  <c r="AB67" i="13"/>
  <c r="AB75" i="13" s="1"/>
  <c r="F179" i="13"/>
  <c r="F187" i="13" s="1"/>
  <c r="D193" i="13"/>
  <c r="D200" i="13" s="1"/>
  <c r="AG46" i="13"/>
  <c r="AI46" i="13" s="1"/>
  <c r="S122" i="13"/>
  <c r="T121" i="13"/>
  <c r="AE53" i="13"/>
  <c r="AE61" i="13" s="1"/>
  <c r="AA80" i="13"/>
  <c r="AB79" i="13"/>
  <c r="V108" i="13"/>
  <c r="W107" i="13"/>
  <c r="T116" i="13"/>
  <c r="AF52" i="13"/>
  <c r="AG51" i="13"/>
  <c r="R123" i="13"/>
  <c r="R131" i="13" s="1"/>
  <c r="Z81" i="13"/>
  <c r="Z88" i="13" s="1"/>
  <c r="U109" i="13"/>
  <c r="U117" i="13" s="1"/>
  <c r="P136" i="13"/>
  <c r="Q135" i="13"/>
  <c r="N149" i="13"/>
  <c r="M150" i="13"/>
  <c r="O137" i="13"/>
  <c r="O145" i="13" s="1"/>
  <c r="C214" i="13" l="1"/>
  <c r="C205" i="13"/>
  <c r="C220" i="13" s="1"/>
  <c r="D217" i="13" s="1"/>
  <c r="O144" i="13"/>
  <c r="F186" i="13"/>
  <c r="W102" i="13"/>
  <c r="L159" i="13"/>
  <c r="U116" i="13"/>
  <c r="I173" i="13"/>
  <c r="AE60" i="13"/>
  <c r="AG52" i="13"/>
  <c r="AG53" i="13" s="1"/>
  <c r="AI52" i="13" s="1"/>
  <c r="P137" i="13"/>
  <c r="P145" i="13" s="1"/>
  <c r="AA81" i="13"/>
  <c r="AA89" i="13" s="1"/>
  <c r="D201" i="13"/>
  <c r="AB74" i="13"/>
  <c r="F192" i="13"/>
  <c r="G191" i="13"/>
  <c r="R130" i="13"/>
  <c r="I177" i="13"/>
  <c r="H178" i="13"/>
  <c r="AC67" i="13"/>
  <c r="AC75" i="13" s="1"/>
  <c r="AF53" i="13"/>
  <c r="AF61" i="13" s="1"/>
  <c r="G179" i="13"/>
  <c r="G187" i="13" s="1"/>
  <c r="AE65" i="13"/>
  <c r="AD66" i="13"/>
  <c r="M151" i="13"/>
  <c r="M159" i="13" s="1"/>
  <c r="Z89" i="13"/>
  <c r="U121" i="13"/>
  <c r="T122" i="13"/>
  <c r="X95" i="13"/>
  <c r="X103" i="13" s="1"/>
  <c r="J165" i="13"/>
  <c r="J172" i="13" s="1"/>
  <c r="O149" i="13"/>
  <c r="N150" i="13"/>
  <c r="W108" i="13"/>
  <c r="X107" i="13"/>
  <c r="Z93" i="13"/>
  <c r="Y94" i="13"/>
  <c r="L163" i="13"/>
  <c r="K164" i="13"/>
  <c r="V109" i="13"/>
  <c r="V116" i="13" s="1"/>
  <c r="S123" i="13"/>
  <c r="S131" i="13" s="1"/>
  <c r="R135" i="13"/>
  <c r="Q136" i="13"/>
  <c r="AB80" i="13"/>
  <c r="AC79" i="13"/>
  <c r="E193" i="13"/>
  <c r="E200" i="13" s="1"/>
  <c r="C218" i="13" l="1"/>
  <c r="C221" i="13"/>
  <c r="C229" i="13" s="1"/>
  <c r="C217" i="13"/>
  <c r="C219" i="13" s="1"/>
  <c r="D205" i="13"/>
  <c r="D206" i="13" s="1"/>
  <c r="D207" i="13" s="1"/>
  <c r="D214" i="13" s="1"/>
  <c r="J173" i="13"/>
  <c r="E201" i="13"/>
  <c r="AF60" i="13"/>
  <c r="AI54" i="13"/>
  <c r="AI59" i="13" s="1"/>
  <c r="AJ59" i="13" s="1"/>
  <c r="M158" i="13"/>
  <c r="AG61" i="13"/>
  <c r="AI61" i="13" s="1"/>
  <c r="C228" i="13"/>
  <c r="V117" i="13"/>
  <c r="Q137" i="13"/>
  <c r="Q144" i="13" s="1"/>
  <c r="AC74" i="13"/>
  <c r="Z94" i="13"/>
  <c r="AA93" i="13"/>
  <c r="AD67" i="13"/>
  <c r="AD75" i="13" s="1"/>
  <c r="H179" i="13"/>
  <c r="H186" i="13" s="1"/>
  <c r="AA88" i="13"/>
  <c r="AD79" i="13"/>
  <c r="AC80" i="13"/>
  <c r="X108" i="13"/>
  <c r="Y107" i="13"/>
  <c r="X102" i="13"/>
  <c r="AB81" i="13"/>
  <c r="AB88" i="13" s="1"/>
  <c r="W109" i="13"/>
  <c r="W117" i="13" s="1"/>
  <c r="AF65" i="13"/>
  <c r="AE66" i="13"/>
  <c r="J177" i="13"/>
  <c r="I178" i="13"/>
  <c r="L164" i="13"/>
  <c r="M163" i="13"/>
  <c r="G186" i="13"/>
  <c r="AG60" i="13"/>
  <c r="AI60" i="13" s="1"/>
  <c r="H191" i="13"/>
  <c r="G192" i="13"/>
  <c r="P144" i="13"/>
  <c r="N151" i="13"/>
  <c r="N159" i="13" s="1"/>
  <c r="T123" i="13"/>
  <c r="T131" i="13" s="1"/>
  <c r="R136" i="13"/>
  <c r="S135" i="13"/>
  <c r="K165" i="13"/>
  <c r="K172" i="13" s="1"/>
  <c r="P149" i="13"/>
  <c r="O150" i="13"/>
  <c r="U122" i="13"/>
  <c r="V121" i="13"/>
  <c r="S130" i="13"/>
  <c r="Y95" i="13"/>
  <c r="Y103" i="13" s="1"/>
  <c r="F193" i="13"/>
  <c r="F200" i="13" s="1"/>
  <c r="E205" i="13" l="1"/>
  <c r="AI58" i="13"/>
  <c r="AI56" i="13"/>
  <c r="AJ55" i="13" s="1"/>
  <c r="H187" i="13"/>
  <c r="K173" i="13"/>
  <c r="F201" i="13"/>
  <c r="N158" i="13"/>
  <c r="Q145" i="13"/>
  <c r="AC81" i="13"/>
  <c r="AC89" i="13" s="1"/>
  <c r="C234" i="13"/>
  <c r="D219" i="13"/>
  <c r="T135" i="13"/>
  <c r="S136" i="13"/>
  <c r="AD80" i="13"/>
  <c r="AE79" i="13"/>
  <c r="AB93" i="13"/>
  <c r="AA94" i="13"/>
  <c r="R137" i="13"/>
  <c r="R145" i="13" s="1"/>
  <c r="M164" i="13"/>
  <c r="N163" i="13"/>
  <c r="Z95" i="13"/>
  <c r="Z103" i="13" s="1"/>
  <c r="U123" i="13"/>
  <c r="U131" i="13" s="1"/>
  <c r="AE67" i="13"/>
  <c r="AE75" i="13" s="1"/>
  <c r="AB89" i="13"/>
  <c r="AF66" i="13"/>
  <c r="AG65" i="13"/>
  <c r="T130" i="13"/>
  <c r="Y102" i="13"/>
  <c r="Q149" i="13"/>
  <c r="P150" i="13"/>
  <c r="I179" i="13"/>
  <c r="I186" i="13" s="1"/>
  <c r="W116" i="13"/>
  <c r="L165" i="13"/>
  <c r="L172" i="13" s="1"/>
  <c r="O151" i="13"/>
  <c r="O159" i="13" s="1"/>
  <c r="D215" i="13"/>
  <c r="G193" i="13"/>
  <c r="G201" i="13" s="1"/>
  <c r="J178" i="13"/>
  <c r="K177" i="13"/>
  <c r="Z107" i="13"/>
  <c r="Y108" i="13"/>
  <c r="AD74" i="13"/>
  <c r="V122" i="13"/>
  <c r="W121" i="13"/>
  <c r="I191" i="13"/>
  <c r="H192" i="13"/>
  <c r="X109" i="13"/>
  <c r="X117" i="13" s="1"/>
  <c r="F205" i="13" l="1"/>
  <c r="E206" i="13"/>
  <c r="E207" i="13" s="1"/>
  <c r="E215" i="13" s="1"/>
  <c r="G200" i="13"/>
  <c r="I187" i="13"/>
  <c r="L173" i="13"/>
  <c r="AE74" i="13"/>
  <c r="R144" i="13"/>
  <c r="P151" i="13"/>
  <c r="P159" i="13" s="1"/>
  <c r="AE80" i="13"/>
  <c r="AF79" i="13"/>
  <c r="C235" i="13"/>
  <c r="C232" i="13"/>
  <c r="C231" i="13"/>
  <c r="D231" i="13"/>
  <c r="R149" i="13"/>
  <c r="Q150" i="13"/>
  <c r="N164" i="13"/>
  <c r="O163" i="13"/>
  <c r="AD81" i="13"/>
  <c r="AD89" i="13" s="1"/>
  <c r="M165" i="13"/>
  <c r="M173" i="13" s="1"/>
  <c r="AC88" i="13"/>
  <c r="J191" i="13"/>
  <c r="I192" i="13"/>
  <c r="X121" i="13"/>
  <c r="W122" i="13"/>
  <c r="V123" i="13"/>
  <c r="V131" i="13" s="1"/>
  <c r="U130" i="13"/>
  <c r="Y109" i="13"/>
  <c r="Y117" i="13" s="1"/>
  <c r="O158" i="13"/>
  <c r="X116" i="13"/>
  <c r="Z108" i="13"/>
  <c r="AA107" i="13"/>
  <c r="AG66" i="13"/>
  <c r="S137" i="13"/>
  <c r="S144" i="13" s="1"/>
  <c r="AF67" i="13"/>
  <c r="AF75" i="13" s="1"/>
  <c r="Z102" i="13"/>
  <c r="AA95" i="13"/>
  <c r="AA103" i="13" s="1"/>
  <c r="U135" i="13"/>
  <c r="T136" i="13"/>
  <c r="L177" i="13"/>
  <c r="K178" i="13"/>
  <c r="H193" i="13"/>
  <c r="H201" i="13" s="1"/>
  <c r="J179" i="13"/>
  <c r="J186" i="13" s="1"/>
  <c r="AB94" i="13"/>
  <c r="AC93" i="13"/>
  <c r="D220" i="13"/>
  <c r="E219" i="13"/>
  <c r="E214" i="13" l="1"/>
  <c r="J187" i="13"/>
  <c r="P158" i="13"/>
  <c r="F206" i="13"/>
  <c r="F207" i="13" s="1"/>
  <c r="F215" i="13" s="1"/>
  <c r="G205" i="13"/>
  <c r="S145" i="13"/>
  <c r="H200" i="13"/>
  <c r="Y116" i="13"/>
  <c r="V130" i="13"/>
  <c r="N165" i="13"/>
  <c r="N172" i="13" s="1"/>
  <c r="C242" i="13"/>
  <c r="U136" i="13"/>
  <c r="V135" i="13"/>
  <c r="P163" i="13"/>
  <c r="O164" i="13"/>
  <c r="AA102" i="13"/>
  <c r="W123" i="13"/>
  <c r="W131" i="13" s="1"/>
  <c r="Q151" i="13"/>
  <c r="Q159" i="13" s="1"/>
  <c r="C243" i="13"/>
  <c r="T137" i="13"/>
  <c r="T145" i="13" s="1"/>
  <c r="Y121" i="13"/>
  <c r="X122" i="13"/>
  <c r="M172" i="13"/>
  <c r="R150" i="13"/>
  <c r="S149" i="13"/>
  <c r="AF80" i="13"/>
  <c r="AG79" i="13"/>
  <c r="D221" i="13"/>
  <c r="AG67" i="13"/>
  <c r="AI66" i="13" s="1"/>
  <c r="AI68" i="13"/>
  <c r="I193" i="13"/>
  <c r="I200" i="13" s="1"/>
  <c r="AE81" i="13"/>
  <c r="AE89" i="13" s="1"/>
  <c r="E220" i="13"/>
  <c r="F219" i="13"/>
  <c r="K179" i="13"/>
  <c r="K186" i="13" s="1"/>
  <c r="AA108" i="13"/>
  <c r="AB107" i="13"/>
  <c r="J192" i="13"/>
  <c r="K191" i="13"/>
  <c r="AC94" i="13"/>
  <c r="AD93" i="13"/>
  <c r="AF74" i="13"/>
  <c r="AB95" i="13"/>
  <c r="AB102" i="13" s="1"/>
  <c r="L178" i="13"/>
  <c r="M177" i="13"/>
  <c r="Z109" i="13"/>
  <c r="Z116" i="13" s="1"/>
  <c r="AD88" i="13"/>
  <c r="C233" i="13"/>
  <c r="F214" i="13" l="1"/>
  <c r="H205" i="13"/>
  <c r="G206" i="13"/>
  <c r="G207" i="13" s="1"/>
  <c r="G215" i="13" s="1"/>
  <c r="Q158" i="13"/>
  <c r="N173" i="13"/>
  <c r="K187" i="13"/>
  <c r="I201" i="13"/>
  <c r="Z117" i="13"/>
  <c r="Y122" i="13"/>
  <c r="Z121" i="13"/>
  <c r="C248" i="13"/>
  <c r="D233" i="13"/>
  <c r="L179" i="13"/>
  <c r="L187" i="13" s="1"/>
  <c r="J193" i="13"/>
  <c r="J201" i="13" s="1"/>
  <c r="D229" i="13"/>
  <c r="W130" i="13"/>
  <c r="F220" i="13"/>
  <c r="G219" i="13"/>
  <c r="AI73" i="13"/>
  <c r="AJ73" i="13" s="1"/>
  <c r="AI70" i="13"/>
  <c r="AJ69" i="13" s="1"/>
  <c r="AI72" i="13"/>
  <c r="AG80" i="13"/>
  <c r="T144" i="13"/>
  <c r="AF81" i="13"/>
  <c r="AF89" i="13" s="1"/>
  <c r="AB103" i="13"/>
  <c r="E221" i="13"/>
  <c r="AG74" i="13"/>
  <c r="AI74" i="13" s="1"/>
  <c r="S150" i="13"/>
  <c r="T149" i="13"/>
  <c r="O165" i="13"/>
  <c r="O173" i="13" s="1"/>
  <c r="N177" i="13"/>
  <c r="M178" i="13"/>
  <c r="K192" i="13"/>
  <c r="L191" i="13"/>
  <c r="AC107" i="13"/>
  <c r="AB108" i="13"/>
  <c r="AE88" i="13"/>
  <c r="AG75" i="13"/>
  <c r="AI75" i="13" s="1"/>
  <c r="R151" i="13"/>
  <c r="R158" i="13" s="1"/>
  <c r="P164" i="13"/>
  <c r="Q163" i="13"/>
  <c r="AD94" i="13"/>
  <c r="AE93" i="13"/>
  <c r="W135" i="13"/>
  <c r="V136" i="13"/>
  <c r="AA109" i="13"/>
  <c r="AA117" i="13" s="1"/>
  <c r="AC95" i="13"/>
  <c r="AC103" i="13" s="1"/>
  <c r="D228" i="13"/>
  <c r="X123" i="13"/>
  <c r="X130" i="13" s="1"/>
  <c r="U137" i="13"/>
  <c r="U145" i="13" s="1"/>
  <c r="G214" i="13" l="1"/>
  <c r="I205" i="13"/>
  <c r="H206" i="13"/>
  <c r="H207" i="13" s="1"/>
  <c r="H214" i="13" s="1"/>
  <c r="X131" i="13"/>
  <c r="R159" i="13"/>
  <c r="AE94" i="13"/>
  <c r="AF93" i="13"/>
  <c r="O172" i="13"/>
  <c r="AF88" i="13"/>
  <c r="H219" i="13"/>
  <c r="G220" i="13"/>
  <c r="L186" i="13"/>
  <c r="V137" i="13"/>
  <c r="V145" i="13" s="1"/>
  <c r="W136" i="13"/>
  <c r="X135" i="13"/>
  <c r="AD95" i="13"/>
  <c r="AD103" i="13" s="1"/>
  <c r="AB109" i="13"/>
  <c r="AB117" i="13" s="1"/>
  <c r="E228" i="13"/>
  <c r="F221" i="13"/>
  <c r="F229" i="13" s="1"/>
  <c r="AC102" i="13"/>
  <c r="U144" i="13"/>
  <c r="Q164" i="13"/>
  <c r="R163" i="13"/>
  <c r="AC108" i="13"/>
  <c r="AD107" i="13"/>
  <c r="T150" i="13"/>
  <c r="U149" i="13"/>
  <c r="E229" i="13"/>
  <c r="D234" i="13"/>
  <c r="E233" i="13"/>
  <c r="P165" i="13"/>
  <c r="P172" i="13" s="1"/>
  <c r="S151" i="13"/>
  <c r="S159" i="13" s="1"/>
  <c r="AG81" i="13"/>
  <c r="AI80" i="13" s="1"/>
  <c r="AI82" i="13"/>
  <c r="C249" i="13"/>
  <c r="C256" i="13" s="1"/>
  <c r="C246" i="13"/>
  <c r="D245" i="13"/>
  <c r="C245" i="13"/>
  <c r="L192" i="13"/>
  <c r="M191" i="13"/>
  <c r="J200" i="13"/>
  <c r="AA121" i="13"/>
  <c r="Z122" i="13"/>
  <c r="AA116" i="13"/>
  <c r="K193" i="13"/>
  <c r="K201" i="13" s="1"/>
  <c r="M179" i="13"/>
  <c r="M186" i="13" s="1"/>
  <c r="H215" i="13"/>
  <c r="Y123" i="13"/>
  <c r="Y131" i="13" s="1"/>
  <c r="N178" i="13"/>
  <c r="O177" i="13"/>
  <c r="I206" i="13" l="1"/>
  <c r="I207" i="13" s="1"/>
  <c r="I215" i="13" s="1"/>
  <c r="J205" i="13"/>
  <c r="P173" i="13"/>
  <c r="M187" i="13"/>
  <c r="V144" i="13"/>
  <c r="S158" i="13"/>
  <c r="V149" i="13"/>
  <c r="U150" i="13"/>
  <c r="AD102" i="13"/>
  <c r="G221" i="13"/>
  <c r="G229" i="13" s="1"/>
  <c r="T151" i="13"/>
  <c r="T159" i="13" s="1"/>
  <c r="K200" i="13"/>
  <c r="M192" i="13"/>
  <c r="N191" i="13"/>
  <c r="C257" i="13"/>
  <c r="AD108" i="13"/>
  <c r="AE107" i="13"/>
  <c r="F228" i="13"/>
  <c r="H220" i="13"/>
  <c r="I219" i="13"/>
  <c r="Y130" i="13"/>
  <c r="L193" i="13"/>
  <c r="L200" i="13" s="1"/>
  <c r="AI87" i="13"/>
  <c r="AJ87" i="13" s="1"/>
  <c r="AI86" i="13"/>
  <c r="AI84" i="13"/>
  <c r="AJ83" i="13" s="1"/>
  <c r="AC109" i="13"/>
  <c r="AC117" i="13" s="1"/>
  <c r="X136" i="13"/>
  <c r="Y135" i="13"/>
  <c r="R164" i="13"/>
  <c r="S163" i="13"/>
  <c r="W137" i="13"/>
  <c r="W144" i="13" s="1"/>
  <c r="O178" i="13"/>
  <c r="P177" i="13"/>
  <c r="Z123" i="13"/>
  <c r="Z130" i="13" s="1"/>
  <c r="C247" i="13"/>
  <c r="AG88" i="13"/>
  <c r="AI88" i="13" s="1"/>
  <c r="F233" i="13"/>
  <c r="E234" i="13"/>
  <c r="Q165" i="13"/>
  <c r="Q173" i="13" s="1"/>
  <c r="AB116" i="13"/>
  <c r="AG93" i="13"/>
  <c r="AF94" i="13"/>
  <c r="N179" i="13"/>
  <c r="N187" i="13" s="1"/>
  <c r="AB121" i="13"/>
  <c r="AA122" i="13"/>
  <c r="AG89" i="13"/>
  <c r="AI89" i="13" s="1"/>
  <c r="D235" i="13"/>
  <c r="D242" i="13" s="1"/>
  <c r="AE95" i="13"/>
  <c r="AE102" i="13" s="1"/>
  <c r="I214" i="13" l="1"/>
  <c r="K205" i="13"/>
  <c r="J206" i="13"/>
  <c r="J207" i="13" s="1"/>
  <c r="J214" i="13" s="1"/>
  <c r="W145" i="13"/>
  <c r="D243" i="13"/>
  <c r="AG94" i="13"/>
  <c r="AG95" i="13" s="1"/>
  <c r="AI94" i="13" s="1"/>
  <c r="Z131" i="13"/>
  <c r="L201" i="13"/>
  <c r="M193" i="13"/>
  <c r="M201" i="13" s="1"/>
  <c r="AE103" i="13"/>
  <c r="AC121" i="13"/>
  <c r="AB122" i="13"/>
  <c r="Q172" i="13"/>
  <c r="I220" i="13"/>
  <c r="J219" i="13"/>
  <c r="AA123" i="13"/>
  <c r="AA130" i="13" s="1"/>
  <c r="Q177" i="13"/>
  <c r="P178" i="13"/>
  <c r="T163" i="13"/>
  <c r="S164" i="13"/>
  <c r="H221" i="13"/>
  <c r="H228" i="13" s="1"/>
  <c r="N186" i="13"/>
  <c r="E235" i="13"/>
  <c r="E243" i="13" s="1"/>
  <c r="O179" i="13"/>
  <c r="O187" i="13" s="1"/>
  <c r="R165" i="13"/>
  <c r="R172" i="13" s="1"/>
  <c r="T158" i="13"/>
  <c r="U151" i="13"/>
  <c r="U158" i="13" s="1"/>
  <c r="G233" i="13"/>
  <c r="F234" i="13"/>
  <c r="Y136" i="13"/>
  <c r="Z135" i="13"/>
  <c r="AF107" i="13"/>
  <c r="AE108" i="13"/>
  <c r="W149" i="13"/>
  <c r="V150" i="13"/>
  <c r="AF95" i="13"/>
  <c r="AF102" i="13" s="1"/>
  <c r="X137" i="13"/>
  <c r="X145" i="13" s="1"/>
  <c r="AD109" i="13"/>
  <c r="AD117" i="13" s="1"/>
  <c r="G228" i="13"/>
  <c r="C262" i="13"/>
  <c r="D247" i="13"/>
  <c r="AC116" i="13"/>
  <c r="N192" i="13"/>
  <c r="O191" i="13"/>
  <c r="J215" i="13" l="1"/>
  <c r="L205" i="13"/>
  <c r="K206" i="13"/>
  <c r="K207" i="13" s="1"/>
  <c r="K214" i="13" s="1"/>
  <c r="AI96" i="13"/>
  <c r="AI101" i="13" s="1"/>
  <c r="AJ101" i="13" s="1"/>
  <c r="E242" i="13"/>
  <c r="R173" i="13"/>
  <c r="U163" i="13"/>
  <c r="T164" i="13"/>
  <c r="C263" i="13"/>
  <c r="C260" i="13"/>
  <c r="C259" i="13"/>
  <c r="D259" i="13"/>
  <c r="AF103" i="13"/>
  <c r="Y137" i="13"/>
  <c r="Y145" i="13" s="1"/>
  <c r="P179" i="13"/>
  <c r="P187" i="13" s="1"/>
  <c r="I221" i="13"/>
  <c r="I229" i="13" s="1"/>
  <c r="AG103" i="13"/>
  <c r="J220" i="13"/>
  <c r="K219" i="13"/>
  <c r="F235" i="13"/>
  <c r="F242" i="13" s="1"/>
  <c r="R177" i="13"/>
  <c r="Q178" i="13"/>
  <c r="G234" i="13"/>
  <c r="H233" i="13"/>
  <c r="H229" i="13"/>
  <c r="AA131" i="13"/>
  <c r="AB123" i="13"/>
  <c r="AB131" i="13" s="1"/>
  <c r="AC122" i="13"/>
  <c r="AD121" i="13"/>
  <c r="W150" i="13"/>
  <c r="X149" i="13"/>
  <c r="O186" i="13"/>
  <c r="AE109" i="13"/>
  <c r="AE116" i="13" s="1"/>
  <c r="U159" i="13"/>
  <c r="M200" i="13"/>
  <c r="E247" i="13"/>
  <c r="D248" i="13"/>
  <c r="AA135" i="13"/>
  <c r="Z136" i="13"/>
  <c r="AD116" i="13"/>
  <c r="V151" i="13"/>
  <c r="V158" i="13" s="1"/>
  <c r="P191" i="13"/>
  <c r="O192" i="13"/>
  <c r="N193" i="13"/>
  <c r="N201" i="13" s="1"/>
  <c r="X144" i="13"/>
  <c r="AF108" i="13"/>
  <c r="AG107" i="13"/>
  <c r="S165" i="13"/>
  <c r="S173" i="13" s="1"/>
  <c r="AG102" i="13"/>
  <c r="AI102" i="13" s="1"/>
  <c r="AI103" i="13" l="1"/>
  <c r="K215" i="13"/>
  <c r="AI100" i="13"/>
  <c r="M205" i="13"/>
  <c r="L206" i="13"/>
  <c r="L207" i="13" s="1"/>
  <c r="L214" i="13" s="1"/>
  <c r="AI98" i="13"/>
  <c r="AJ97" i="13" s="1"/>
  <c r="I228" i="13"/>
  <c r="AG108" i="13"/>
  <c r="AI110" i="13" s="1"/>
  <c r="AE117" i="13"/>
  <c r="C261" i="13"/>
  <c r="C276" i="13" s="1"/>
  <c r="Y149" i="13"/>
  <c r="X150" i="13"/>
  <c r="P186" i="13"/>
  <c r="AD122" i="13"/>
  <c r="AE121" i="13"/>
  <c r="S172" i="13"/>
  <c r="N200" i="13"/>
  <c r="AB135" i="13"/>
  <c r="AA136" i="13"/>
  <c r="O193" i="13"/>
  <c r="O201" i="13" s="1"/>
  <c r="D249" i="13"/>
  <c r="D256" i="13" s="1"/>
  <c r="W151" i="13"/>
  <c r="W158" i="13" s="1"/>
  <c r="H234" i="13"/>
  <c r="I233" i="13"/>
  <c r="L219" i="13"/>
  <c r="K220" i="13"/>
  <c r="Q191" i="13"/>
  <c r="P192" i="13"/>
  <c r="J221" i="13"/>
  <c r="J229" i="13" s="1"/>
  <c r="AC123" i="13"/>
  <c r="AC130" i="13" s="1"/>
  <c r="Q179" i="13"/>
  <c r="Q187" i="13" s="1"/>
  <c r="Y144" i="13"/>
  <c r="C270" i="13"/>
  <c r="F247" i="13"/>
  <c r="E248" i="13"/>
  <c r="AF109" i="13"/>
  <c r="AF117" i="13" s="1"/>
  <c r="V159" i="13"/>
  <c r="AB130" i="13"/>
  <c r="S177" i="13"/>
  <c r="R178" i="13"/>
  <c r="C271" i="13"/>
  <c r="T165" i="13"/>
  <c r="T173" i="13" s="1"/>
  <c r="V163" i="13"/>
  <c r="U164" i="13"/>
  <c r="G235" i="13"/>
  <c r="G242" i="13" s="1"/>
  <c r="Z137" i="13"/>
  <c r="Z144" i="13" s="1"/>
  <c r="F243" i="13"/>
  <c r="L215" i="13" l="1"/>
  <c r="AG109" i="13"/>
  <c r="AI108" i="13" s="1"/>
  <c r="AI115" i="13" s="1"/>
  <c r="AJ115" i="13" s="1"/>
  <c r="N205" i="13"/>
  <c r="M206" i="13"/>
  <c r="M207" i="13" s="1"/>
  <c r="M215" i="13" s="1"/>
  <c r="T172" i="13"/>
  <c r="AC131" i="13"/>
  <c r="J228" i="13"/>
  <c r="Q186" i="13"/>
  <c r="D257" i="13"/>
  <c r="D261" i="13"/>
  <c r="E261" i="13" s="1"/>
  <c r="J233" i="13"/>
  <c r="I234" i="13"/>
  <c r="AF121" i="13"/>
  <c r="AE122" i="13"/>
  <c r="AG116" i="13"/>
  <c r="AG117" i="13"/>
  <c r="AI117" i="13" s="1"/>
  <c r="H235" i="13"/>
  <c r="H243" i="13" s="1"/>
  <c r="AD123" i="13"/>
  <c r="AD131" i="13" s="1"/>
  <c r="R179" i="13"/>
  <c r="R187" i="13" s="1"/>
  <c r="F248" i="13"/>
  <c r="G247" i="13"/>
  <c r="T177" i="13"/>
  <c r="S178" i="13"/>
  <c r="O200" i="13"/>
  <c r="AI112" i="13"/>
  <c r="AI114" i="13"/>
  <c r="W159" i="13"/>
  <c r="C277" i="13"/>
  <c r="C274" i="13"/>
  <c r="C273" i="13"/>
  <c r="D273" i="13"/>
  <c r="G243" i="13"/>
  <c r="AF116" i="13"/>
  <c r="P193" i="13"/>
  <c r="P200" i="13" s="1"/>
  <c r="AA137" i="13"/>
  <c r="AA144" i="13" s="1"/>
  <c r="Z145" i="13"/>
  <c r="U165" i="13"/>
  <c r="U173" i="13" s="1"/>
  <c r="V164" i="13"/>
  <c r="W163" i="13"/>
  <c r="R191" i="13"/>
  <c r="Q192" i="13"/>
  <c r="AB136" i="13"/>
  <c r="AC135" i="13"/>
  <c r="X151" i="13"/>
  <c r="X158" i="13" s="1"/>
  <c r="E249" i="13"/>
  <c r="E257" i="13" s="1"/>
  <c r="K221" i="13"/>
  <c r="K229" i="13" s="1"/>
  <c r="Z149" i="13"/>
  <c r="Y150" i="13"/>
  <c r="M219" i="13"/>
  <c r="L220" i="13"/>
  <c r="AI116" i="13" l="1"/>
  <c r="AJ111" i="13"/>
  <c r="M214" i="13"/>
  <c r="N206" i="13"/>
  <c r="N207" i="13" s="1"/>
  <c r="N214" i="13" s="1"/>
  <c r="O205" i="13"/>
  <c r="X159" i="13"/>
  <c r="C275" i="13"/>
  <c r="C290" i="13" s="1"/>
  <c r="D262" i="13"/>
  <c r="D263" i="13" s="1"/>
  <c r="R186" i="13"/>
  <c r="E262" i="13"/>
  <c r="F261" i="13"/>
  <c r="E256" i="13"/>
  <c r="X163" i="13"/>
  <c r="W164" i="13"/>
  <c r="AE123" i="13"/>
  <c r="AE131" i="13" s="1"/>
  <c r="P201" i="13"/>
  <c r="C284" i="13"/>
  <c r="V165" i="13"/>
  <c r="V173" i="13" s="1"/>
  <c r="Z150" i="13"/>
  <c r="AA149" i="13"/>
  <c r="S179" i="13"/>
  <c r="S186" i="13" s="1"/>
  <c r="AD130" i="13"/>
  <c r="AF122" i="13"/>
  <c r="AG121" i="13"/>
  <c r="L221" i="13"/>
  <c r="L229" i="13" s="1"/>
  <c r="U177" i="13"/>
  <c r="T178" i="13"/>
  <c r="I235" i="13"/>
  <c r="I243" i="13" s="1"/>
  <c r="Y151" i="13"/>
  <c r="Y159" i="13" s="1"/>
  <c r="N215" i="13"/>
  <c r="C285" i="13"/>
  <c r="K228" i="13"/>
  <c r="AC136" i="13"/>
  <c r="AD135" i="13"/>
  <c r="U172" i="13"/>
  <c r="AA145" i="13"/>
  <c r="G248" i="13"/>
  <c r="H247" i="13"/>
  <c r="H242" i="13"/>
  <c r="K233" i="13"/>
  <c r="J234" i="13"/>
  <c r="Q193" i="13"/>
  <c r="Q201" i="13" s="1"/>
  <c r="R192" i="13"/>
  <c r="S191" i="13"/>
  <c r="M220" i="13"/>
  <c r="N219" i="13"/>
  <c r="AB137" i="13"/>
  <c r="AB145" i="13" s="1"/>
  <c r="F249" i="13"/>
  <c r="D275" i="13" l="1"/>
  <c r="P205" i="13"/>
  <c r="O206" i="13"/>
  <c r="O207" i="13" s="1"/>
  <c r="O214" i="13" s="1"/>
  <c r="L228" i="13"/>
  <c r="Y158" i="13"/>
  <c r="AB144" i="13"/>
  <c r="V172" i="13"/>
  <c r="I242" i="13"/>
  <c r="AG122" i="13"/>
  <c r="AG123" i="13" s="1"/>
  <c r="S187" i="13"/>
  <c r="J235" i="13"/>
  <c r="J243" i="13" s="1"/>
  <c r="AC137" i="13"/>
  <c r="AC145" i="13" s="1"/>
  <c r="W165" i="13"/>
  <c r="W172" i="13" s="1"/>
  <c r="N220" i="13"/>
  <c r="O219" i="13"/>
  <c r="Y163" i="13"/>
  <c r="X164" i="13"/>
  <c r="AA150" i="13"/>
  <c r="AB149" i="13"/>
  <c r="AE130" i="13"/>
  <c r="F256" i="13"/>
  <c r="M221" i="13"/>
  <c r="M229" i="13" s="1"/>
  <c r="F257" i="13"/>
  <c r="S192" i="13"/>
  <c r="T191" i="13"/>
  <c r="H248" i="13"/>
  <c r="I247" i="13"/>
  <c r="Z151" i="13"/>
  <c r="Z159" i="13" s="1"/>
  <c r="G261" i="13"/>
  <c r="F262" i="13"/>
  <c r="V177" i="13"/>
  <c r="U178" i="13"/>
  <c r="K234" i="13"/>
  <c r="L233" i="13"/>
  <c r="E275" i="13"/>
  <c r="D276" i="13"/>
  <c r="R193" i="13"/>
  <c r="R201" i="13" s="1"/>
  <c r="G249" i="13"/>
  <c r="G257" i="13" s="1"/>
  <c r="T179" i="13"/>
  <c r="T186" i="13" s="1"/>
  <c r="E263" i="13"/>
  <c r="E271" i="13" s="1"/>
  <c r="D270" i="13"/>
  <c r="C287" i="13"/>
  <c r="C291" i="13"/>
  <c r="C298" i="13" s="1"/>
  <c r="C288" i="13"/>
  <c r="D287" i="13"/>
  <c r="AF123" i="13"/>
  <c r="AF131" i="13" s="1"/>
  <c r="Q200" i="13"/>
  <c r="AE135" i="13"/>
  <c r="AD136" i="13"/>
  <c r="D271" i="13"/>
  <c r="O215" i="13" l="1"/>
  <c r="P206" i="13"/>
  <c r="P207" i="13" s="1"/>
  <c r="P215" i="13" s="1"/>
  <c r="Q205" i="13"/>
  <c r="R200" i="13"/>
  <c r="T187" i="13"/>
  <c r="Z158" i="13"/>
  <c r="AI124" i="13"/>
  <c r="AI122" i="13"/>
  <c r="AG131" i="13"/>
  <c r="AI131" i="13" s="1"/>
  <c r="C289" i="13"/>
  <c r="D289" i="13" s="1"/>
  <c r="D290" i="13" s="1"/>
  <c r="AF130" i="13"/>
  <c r="G256" i="13"/>
  <c r="W173" i="13"/>
  <c r="AG130" i="13"/>
  <c r="K235" i="13"/>
  <c r="K243" i="13" s="1"/>
  <c r="I248" i="13"/>
  <c r="J247" i="13"/>
  <c r="P214" i="13"/>
  <c r="X165" i="13"/>
  <c r="X173" i="13" s="1"/>
  <c r="AC144" i="13"/>
  <c r="F263" i="13"/>
  <c r="F271" i="13" s="1"/>
  <c r="S193" i="13"/>
  <c r="S201" i="13" s="1"/>
  <c r="AB150" i="13"/>
  <c r="AC149" i="13"/>
  <c r="Y164" i="13"/>
  <c r="Z163" i="13"/>
  <c r="H261" i="13"/>
  <c r="G262" i="13"/>
  <c r="AA151" i="13"/>
  <c r="AA159" i="13" s="1"/>
  <c r="P219" i="13"/>
  <c r="O220" i="13"/>
  <c r="U179" i="13"/>
  <c r="U186" i="13" s="1"/>
  <c r="H249" i="13"/>
  <c r="H256" i="13" s="1"/>
  <c r="AD137" i="13"/>
  <c r="AD145" i="13" s="1"/>
  <c r="D277" i="13"/>
  <c r="D284" i="13" s="1"/>
  <c r="N221" i="13"/>
  <c r="N229" i="13" s="1"/>
  <c r="J242" i="13"/>
  <c r="E270" i="13"/>
  <c r="F275" i="13"/>
  <c r="E276" i="13"/>
  <c r="M228" i="13"/>
  <c r="V178" i="13"/>
  <c r="W177" i="13"/>
  <c r="T192" i="13"/>
  <c r="U191" i="13"/>
  <c r="AF135" i="13"/>
  <c r="AE136" i="13"/>
  <c r="C299" i="13"/>
  <c r="M233" i="13"/>
  <c r="L234" i="13"/>
  <c r="E289" i="13" l="1"/>
  <c r="AI130" i="13"/>
  <c r="AI129" i="13"/>
  <c r="AJ129" i="13" s="1"/>
  <c r="AI126" i="13"/>
  <c r="AJ125" i="13" s="1"/>
  <c r="Q206" i="13"/>
  <c r="Q207" i="13" s="1"/>
  <c r="Q215" i="13" s="1"/>
  <c r="R205" i="13"/>
  <c r="AI128" i="13"/>
  <c r="AD144" i="13"/>
  <c r="D285" i="13"/>
  <c r="T193" i="13"/>
  <c r="T200" i="13" s="1"/>
  <c r="G275" i="13"/>
  <c r="F276" i="13"/>
  <c r="O221" i="13"/>
  <c r="O228" i="13" s="1"/>
  <c r="Y165" i="13"/>
  <c r="Y173" i="13" s="1"/>
  <c r="I249" i="13"/>
  <c r="I256" i="13" s="1"/>
  <c r="W178" i="13"/>
  <c r="X177" i="13"/>
  <c r="P220" i="13"/>
  <c r="Q219" i="13"/>
  <c r="AB151" i="13"/>
  <c r="AB158" i="13" s="1"/>
  <c r="K242" i="13"/>
  <c r="D291" i="13"/>
  <c r="H257" i="13"/>
  <c r="AA158" i="13"/>
  <c r="V179" i="13"/>
  <c r="V187" i="13" s="1"/>
  <c r="N233" i="13"/>
  <c r="M234" i="13"/>
  <c r="F289" i="13"/>
  <c r="E290" i="13"/>
  <c r="S200" i="13"/>
  <c r="X172" i="13"/>
  <c r="U187" i="13"/>
  <c r="G263" i="13"/>
  <c r="G270" i="13" s="1"/>
  <c r="L235" i="13"/>
  <c r="L242" i="13" s="1"/>
  <c r="AE137" i="13"/>
  <c r="AE145" i="13" s="1"/>
  <c r="AG135" i="13"/>
  <c r="AF136" i="13"/>
  <c r="I261" i="13"/>
  <c r="H262" i="13"/>
  <c r="AC150" i="13"/>
  <c r="AD149" i="13"/>
  <c r="N228" i="13"/>
  <c r="U192" i="13"/>
  <c r="V191" i="13"/>
  <c r="E277" i="13"/>
  <c r="E285" i="13" s="1"/>
  <c r="Z164" i="13"/>
  <c r="AA163" i="13"/>
  <c r="F270" i="13"/>
  <c r="J248" i="13"/>
  <c r="K247" i="13"/>
  <c r="Q214" i="13" l="1"/>
  <c r="AG136" i="13"/>
  <c r="S205" i="13"/>
  <c r="R206" i="13"/>
  <c r="R207" i="13" s="1"/>
  <c r="R214" i="13" s="1"/>
  <c r="E284" i="13"/>
  <c r="T201" i="13"/>
  <c r="V186" i="13"/>
  <c r="G271" i="13"/>
  <c r="AB159" i="13"/>
  <c r="AE144" i="13"/>
  <c r="W179" i="13"/>
  <c r="W186" i="13" s="1"/>
  <c r="O229" i="13"/>
  <c r="AC151" i="13"/>
  <c r="AC159" i="13" s="1"/>
  <c r="N234" i="13"/>
  <c r="O233" i="13"/>
  <c r="I257" i="13"/>
  <c r="F277" i="13"/>
  <c r="F284" i="13" s="1"/>
  <c r="J261" i="13"/>
  <c r="I262" i="13"/>
  <c r="L243" i="13"/>
  <c r="E291" i="13"/>
  <c r="E299" i="13" s="1"/>
  <c r="D298" i="13"/>
  <c r="H275" i="13"/>
  <c r="G276" i="13"/>
  <c r="AA164" i="13"/>
  <c r="AB163" i="13"/>
  <c r="AE149" i="13"/>
  <c r="AD150" i="13"/>
  <c r="M235" i="13"/>
  <c r="M242" i="13" s="1"/>
  <c r="H263" i="13"/>
  <c r="H270" i="13" s="1"/>
  <c r="AF137" i="13"/>
  <c r="AF145" i="13" s="1"/>
  <c r="G289" i="13"/>
  <c r="F290" i="13"/>
  <c r="D299" i="13"/>
  <c r="Q220" i="13"/>
  <c r="R219" i="13"/>
  <c r="Z165" i="13"/>
  <c r="Z173" i="13" s="1"/>
  <c r="L247" i="13"/>
  <c r="K248" i="13"/>
  <c r="V192" i="13"/>
  <c r="W191" i="13"/>
  <c r="AG137" i="13"/>
  <c r="AI136" i="13" s="1"/>
  <c r="AI138" i="13"/>
  <c r="P221" i="13"/>
  <c r="P229" i="13" s="1"/>
  <c r="Y172" i="13"/>
  <c r="J249" i="13"/>
  <c r="J257" i="13" s="1"/>
  <c r="U193" i="13"/>
  <c r="U201" i="13" s="1"/>
  <c r="X178" i="13"/>
  <c r="Y177" i="13"/>
  <c r="R215" i="13" l="1"/>
  <c r="S206" i="13"/>
  <c r="S207" i="13" s="1"/>
  <c r="S215" i="13" s="1"/>
  <c r="T205" i="13"/>
  <c r="Z172" i="13"/>
  <c r="M243" i="13"/>
  <c r="P228" i="13"/>
  <c r="J256" i="13"/>
  <c r="U200" i="13"/>
  <c r="H271" i="13"/>
  <c r="S214" i="13"/>
  <c r="V193" i="13"/>
  <c r="V200" i="13" s="1"/>
  <c r="G277" i="13"/>
  <c r="G285" i="13" s="1"/>
  <c r="J262" i="13"/>
  <c r="K261" i="13"/>
  <c r="N235" i="13"/>
  <c r="N243" i="13" s="1"/>
  <c r="F291" i="13"/>
  <c r="H276" i="13"/>
  <c r="I275" i="13"/>
  <c r="K249" i="13"/>
  <c r="K257" i="13" s="1"/>
  <c r="Z177" i="13"/>
  <c r="Y178" i="13"/>
  <c r="M247" i="13"/>
  <c r="L248" i="13"/>
  <c r="H289" i="13"/>
  <c r="G290" i="13"/>
  <c r="AC158" i="13"/>
  <c r="AF144" i="13"/>
  <c r="AD151" i="13"/>
  <c r="AD158" i="13" s="1"/>
  <c r="E298" i="13"/>
  <c r="F285" i="13"/>
  <c r="X179" i="13"/>
  <c r="X187" i="13" s="1"/>
  <c r="AI143" i="13"/>
  <c r="AJ143" i="13" s="1"/>
  <c r="AI142" i="13"/>
  <c r="AI140" i="13"/>
  <c r="AJ139" i="13" s="1"/>
  <c r="AG144" i="13"/>
  <c r="AI144" i="13" s="1"/>
  <c r="AG145" i="13"/>
  <c r="AI145" i="13" s="1"/>
  <c r="AF149" i="13"/>
  <c r="AE150" i="13"/>
  <c r="W187" i="13"/>
  <c r="R220" i="13"/>
  <c r="S219" i="13"/>
  <c r="AC163" i="13"/>
  <c r="AB164" i="13"/>
  <c r="X191" i="13"/>
  <c r="W192" i="13"/>
  <c r="Q221" i="13"/>
  <c r="Q229" i="13" s="1"/>
  <c r="AA165" i="13"/>
  <c r="AA173" i="13" s="1"/>
  <c r="I263" i="13"/>
  <c r="I271" i="13" s="1"/>
  <c r="O234" i="13"/>
  <c r="P233" i="13"/>
  <c r="T206" i="13" l="1"/>
  <c r="T207" i="13" s="1"/>
  <c r="T214" i="13" s="1"/>
  <c r="U205" i="13"/>
  <c r="Q228" i="13"/>
  <c r="V201" i="13"/>
  <c r="N242" i="13"/>
  <c r="X186" i="13"/>
  <c r="AA172" i="13"/>
  <c r="AD163" i="13"/>
  <c r="AC164" i="13"/>
  <c r="N247" i="13"/>
  <c r="M248" i="13"/>
  <c r="J263" i="13"/>
  <c r="J271" i="13" s="1"/>
  <c r="Y179" i="13"/>
  <c r="Y186" i="13" s="1"/>
  <c r="Q233" i="13"/>
  <c r="P234" i="13"/>
  <c r="R221" i="13"/>
  <c r="R228" i="13" s="1"/>
  <c r="AA177" i="13"/>
  <c r="Z178" i="13"/>
  <c r="F298" i="13"/>
  <c r="G284" i="13"/>
  <c r="F299" i="13"/>
  <c r="K256" i="13"/>
  <c r="I270" i="13"/>
  <c r="W193" i="13"/>
  <c r="W201" i="13" s="1"/>
  <c r="AE151" i="13"/>
  <c r="AE158" i="13" s="1"/>
  <c r="AD159" i="13"/>
  <c r="G291" i="13"/>
  <c r="G299" i="13" s="1"/>
  <c r="T219" i="13"/>
  <c r="S220" i="13"/>
  <c r="O235" i="13"/>
  <c r="O243" i="13" s="1"/>
  <c r="X192" i="13"/>
  <c r="Y191" i="13"/>
  <c r="AG149" i="13"/>
  <c r="AF150" i="13"/>
  <c r="H290" i="13"/>
  <c r="I289" i="13"/>
  <c r="J275" i="13"/>
  <c r="I276" i="13"/>
  <c r="AB165" i="13"/>
  <c r="AB173" i="13" s="1"/>
  <c r="L249" i="13"/>
  <c r="L257" i="13" s="1"/>
  <c r="H277" i="13"/>
  <c r="H285" i="13" s="1"/>
  <c r="L261" i="13"/>
  <c r="K262" i="13"/>
  <c r="AG150" i="13" l="1"/>
  <c r="T215" i="13"/>
  <c r="V205" i="13"/>
  <c r="U206" i="13"/>
  <c r="U207" i="13" s="1"/>
  <c r="U214" i="13" s="1"/>
  <c r="AB172" i="13"/>
  <c r="AE159" i="13"/>
  <c r="AF151" i="13"/>
  <c r="AF158" i="13" s="1"/>
  <c r="U219" i="13"/>
  <c r="T220" i="13"/>
  <c r="Z179" i="13"/>
  <c r="Z187" i="13" s="1"/>
  <c r="R233" i="13"/>
  <c r="Q234" i="13"/>
  <c r="H291" i="13"/>
  <c r="H299" i="13" s="1"/>
  <c r="AB177" i="13"/>
  <c r="AA178" i="13"/>
  <c r="J270" i="13"/>
  <c r="AG151" i="13"/>
  <c r="AI150" i="13" s="1"/>
  <c r="AI152" i="13"/>
  <c r="W200" i="13"/>
  <c r="M261" i="13"/>
  <c r="L262" i="13"/>
  <c r="Z191" i="13"/>
  <c r="Y192" i="13"/>
  <c r="G298" i="13"/>
  <c r="Y187" i="13"/>
  <c r="S221" i="13"/>
  <c r="S228" i="13" s="1"/>
  <c r="X193" i="13"/>
  <c r="X200" i="13" s="1"/>
  <c r="M249" i="13"/>
  <c r="M256" i="13" s="1"/>
  <c r="K263" i="13"/>
  <c r="K271" i="13" s="1"/>
  <c r="R229" i="13"/>
  <c r="O247" i="13"/>
  <c r="N248" i="13"/>
  <c r="H284" i="13"/>
  <c r="O242" i="13"/>
  <c r="L256" i="13"/>
  <c r="I277" i="13"/>
  <c r="I285" i="13" s="1"/>
  <c r="J276" i="13"/>
  <c r="K275" i="13"/>
  <c r="I290" i="13"/>
  <c r="J289" i="13"/>
  <c r="AC165" i="13"/>
  <c r="AC173" i="13" s="1"/>
  <c r="P235" i="13"/>
  <c r="P243" i="13" s="1"/>
  <c r="AD164" i="13"/>
  <c r="AE163" i="13"/>
  <c r="U215" i="13" l="1"/>
  <c r="V206" i="13"/>
  <c r="V207" i="13" s="1"/>
  <c r="V214" i="13" s="1"/>
  <c r="W205" i="13"/>
  <c r="M257" i="13"/>
  <c r="S229" i="13"/>
  <c r="N249" i="13"/>
  <c r="N256" i="13" s="1"/>
  <c r="L263" i="13"/>
  <c r="L271" i="13" s="1"/>
  <c r="AA179" i="13"/>
  <c r="AA186" i="13" s="1"/>
  <c r="Z186" i="13"/>
  <c r="M262" i="13"/>
  <c r="N261" i="13"/>
  <c r="AC177" i="13"/>
  <c r="AB178" i="13"/>
  <c r="J277" i="13"/>
  <c r="J285" i="13" s="1"/>
  <c r="V215" i="13"/>
  <c r="P242" i="13"/>
  <c r="AC172" i="13"/>
  <c r="X201" i="13"/>
  <c r="AI154" i="13"/>
  <c r="AJ153" i="13" s="1"/>
  <c r="AI157" i="13"/>
  <c r="AJ157" i="13" s="1"/>
  <c r="AI156" i="13"/>
  <c r="T221" i="13"/>
  <c r="T229" i="13" s="1"/>
  <c r="I284" i="13"/>
  <c r="K270" i="13"/>
  <c r="AG159" i="13"/>
  <c r="H298" i="13"/>
  <c r="U220" i="13"/>
  <c r="V219" i="13"/>
  <c r="J290" i="13"/>
  <c r="K289" i="13"/>
  <c r="Y193" i="13"/>
  <c r="Y201" i="13" s="1"/>
  <c r="AG158" i="13"/>
  <c r="AI158" i="13" s="1"/>
  <c r="Q235" i="13"/>
  <c r="Q242" i="13" s="1"/>
  <c r="AF159" i="13"/>
  <c r="K276" i="13"/>
  <c r="L275" i="13"/>
  <c r="O248" i="13"/>
  <c r="P247" i="13"/>
  <c r="AF163" i="13"/>
  <c r="AE164" i="13"/>
  <c r="AD165" i="13"/>
  <c r="AD173" i="13" s="1"/>
  <c r="I291" i="13"/>
  <c r="I299" i="13" s="1"/>
  <c r="Z192" i="13"/>
  <c r="AA191" i="13"/>
  <c r="R234" i="13"/>
  <c r="S233" i="13"/>
  <c r="AI159" i="13" l="1"/>
  <c r="X205" i="13"/>
  <c r="W206" i="13"/>
  <c r="W207" i="13" s="1"/>
  <c r="W214" i="13" s="1"/>
  <c r="N257" i="13"/>
  <c r="Q243" i="13"/>
  <c r="J284" i="13"/>
  <c r="T228" i="13"/>
  <c r="AE165" i="13"/>
  <c r="AE173" i="13" s="1"/>
  <c r="AA187" i="13"/>
  <c r="AF164" i="13"/>
  <c r="AG163" i="13"/>
  <c r="AG164" i="13" s="1"/>
  <c r="AB179" i="13"/>
  <c r="AB186" i="13" s="1"/>
  <c r="AD177" i="13"/>
  <c r="AC178" i="13"/>
  <c r="L270" i="13"/>
  <c r="Z193" i="13"/>
  <c r="Z201" i="13" s="1"/>
  <c r="I298" i="13"/>
  <c r="O249" i="13"/>
  <c r="O257" i="13" s="1"/>
  <c r="Y200" i="13"/>
  <c r="W219" i="13"/>
  <c r="V220" i="13"/>
  <c r="N262" i="13"/>
  <c r="O261" i="13"/>
  <c r="M275" i="13"/>
  <c r="L276" i="13"/>
  <c r="AD172" i="13"/>
  <c r="K277" i="13"/>
  <c r="K285" i="13" s="1"/>
  <c r="U221" i="13"/>
  <c r="U228" i="13" s="1"/>
  <c r="M263" i="13"/>
  <c r="M271" i="13" s="1"/>
  <c r="AA192" i="13"/>
  <c r="AB191" i="13"/>
  <c r="S234" i="13"/>
  <c r="T233" i="13"/>
  <c r="L289" i="13"/>
  <c r="K290" i="13"/>
  <c r="P248" i="13"/>
  <c r="Q247" i="13"/>
  <c r="R235" i="13"/>
  <c r="R243" i="13" s="1"/>
  <c r="J291" i="13"/>
  <c r="J299" i="13" s="1"/>
  <c r="W215" i="13" l="1"/>
  <c r="Y205" i="13"/>
  <c r="X206" i="13"/>
  <c r="X207" i="13" s="1"/>
  <c r="X215" i="13" s="1"/>
  <c r="U229" i="13"/>
  <c r="V221" i="13"/>
  <c r="V228" i="13" s="1"/>
  <c r="Z200" i="13"/>
  <c r="AG165" i="13"/>
  <c r="AI164" i="13" s="1"/>
  <c r="AI166" i="13"/>
  <c r="M270" i="13"/>
  <c r="K284" i="13"/>
  <c r="X219" i="13"/>
  <c r="W220" i="13"/>
  <c r="AF165" i="13"/>
  <c r="AF173" i="13" s="1"/>
  <c r="AA193" i="13"/>
  <c r="AA201" i="13" s="1"/>
  <c r="J298" i="13"/>
  <c r="AC179" i="13"/>
  <c r="AC186" i="13" s="1"/>
  <c r="N263" i="13"/>
  <c r="N270" i="13" s="1"/>
  <c r="M289" i="13"/>
  <c r="L290" i="13"/>
  <c r="R242" i="13"/>
  <c r="L277" i="13"/>
  <c r="L285" i="13" s="1"/>
  <c r="O256" i="13"/>
  <c r="AE177" i="13"/>
  <c r="AD178" i="13"/>
  <c r="R247" i="13"/>
  <c r="Q248" i="13"/>
  <c r="S235" i="13"/>
  <c r="S243" i="13" s="1"/>
  <c r="N275" i="13"/>
  <c r="M276" i="13"/>
  <c r="AB187" i="13"/>
  <c r="AE172" i="13"/>
  <c r="K291" i="13"/>
  <c r="K299" i="13" s="1"/>
  <c r="U233" i="13"/>
  <c r="T234" i="13"/>
  <c r="P249" i="13"/>
  <c r="P256" i="13" s="1"/>
  <c r="AB192" i="13"/>
  <c r="AC191" i="13"/>
  <c r="P261" i="13"/>
  <c r="O262" i="13"/>
  <c r="X214" i="13" l="1"/>
  <c r="Y206" i="13"/>
  <c r="Z205" i="13"/>
  <c r="V229" i="13"/>
  <c r="K298" i="13"/>
  <c r="AF172" i="13"/>
  <c r="P257" i="13"/>
  <c r="Q249" i="13"/>
  <c r="Q257" i="13" s="1"/>
  <c r="R248" i="13"/>
  <c r="S247" i="13"/>
  <c r="AC187" i="13"/>
  <c r="AG172" i="13"/>
  <c r="AG173" i="13"/>
  <c r="AI173" i="13" s="1"/>
  <c r="O263" i="13"/>
  <c r="O271" i="13" s="1"/>
  <c r="AE178" i="13"/>
  <c r="AF177" i="13"/>
  <c r="W221" i="13"/>
  <c r="W229" i="13" s="1"/>
  <c r="T235" i="13"/>
  <c r="T243" i="13" s="1"/>
  <c r="L291" i="13"/>
  <c r="L299" i="13" s="1"/>
  <c r="X220" i="13"/>
  <c r="Y219" i="13"/>
  <c r="V233" i="13"/>
  <c r="U234" i="13"/>
  <c r="N289" i="13"/>
  <c r="M290" i="13"/>
  <c r="M277" i="13"/>
  <c r="M284" i="13" s="1"/>
  <c r="O275" i="13"/>
  <c r="N276" i="13"/>
  <c r="AD191" i="13"/>
  <c r="AC192" i="13"/>
  <c r="S242" i="13"/>
  <c r="L284" i="13"/>
  <c r="N271" i="13"/>
  <c r="AA200" i="13"/>
  <c r="AD179" i="13"/>
  <c r="AD187" i="13" s="1"/>
  <c r="P262" i="13"/>
  <c r="Q261" i="13"/>
  <c r="AB193" i="13"/>
  <c r="AB201" i="13" s="1"/>
  <c r="AI171" i="13"/>
  <c r="AJ171" i="13" s="1"/>
  <c r="AI170" i="13"/>
  <c r="AI168" i="13"/>
  <c r="AJ167" i="13" s="1"/>
  <c r="AI172" i="13" l="1"/>
  <c r="AA205" i="13"/>
  <c r="Z206" i="13"/>
  <c r="Z207" i="13" s="1"/>
  <c r="Z215" i="13" s="1"/>
  <c r="Y207" i="13"/>
  <c r="Y214" i="13" s="1"/>
  <c r="AD186" i="13"/>
  <c r="O270" i="13"/>
  <c r="Y220" i="13"/>
  <c r="Z219" i="13"/>
  <c r="X221" i="13"/>
  <c r="X229" i="13" s="1"/>
  <c r="W228" i="13"/>
  <c r="P263" i="13"/>
  <c r="P270" i="13" s="1"/>
  <c r="O289" i="13"/>
  <c r="N290" i="13"/>
  <c r="N277" i="13"/>
  <c r="N285" i="13" s="1"/>
  <c r="P275" i="13"/>
  <c r="O276" i="13"/>
  <c r="L298" i="13"/>
  <c r="AF178" i="13"/>
  <c r="AG177" i="13"/>
  <c r="T247" i="13"/>
  <c r="S248" i="13"/>
  <c r="M285" i="13"/>
  <c r="Z214" i="13"/>
  <c r="AE179" i="13"/>
  <c r="AE186" i="13" s="1"/>
  <c r="R249" i="13"/>
  <c r="R257" i="13" s="1"/>
  <c r="Q256" i="13"/>
  <c r="AC193" i="13"/>
  <c r="AC200" i="13" s="1"/>
  <c r="AD192" i="13"/>
  <c r="AE191" i="13"/>
  <c r="AB200" i="13"/>
  <c r="T242" i="13"/>
  <c r="U235" i="13"/>
  <c r="U243" i="13" s="1"/>
  <c r="R261" i="13"/>
  <c r="Q262" i="13"/>
  <c r="M291" i="13"/>
  <c r="M298" i="13" s="1"/>
  <c r="V234" i="13"/>
  <c r="W233" i="13"/>
  <c r="Y215" i="13" l="1"/>
  <c r="AA206" i="13"/>
  <c r="AA207" i="13" s="1"/>
  <c r="AA215" i="13" s="1"/>
  <c r="AB205" i="13"/>
  <c r="AC201" i="13"/>
  <c r="AE187" i="13"/>
  <c r="M299" i="13"/>
  <c r="N284" i="13"/>
  <c r="U242" i="13"/>
  <c r="X228" i="13"/>
  <c r="AG178" i="13"/>
  <c r="AG179" i="13" s="1"/>
  <c r="AI178" i="13" s="1"/>
  <c r="S249" i="13"/>
  <c r="S257" i="13" s="1"/>
  <c r="P271" i="13"/>
  <c r="AF191" i="13"/>
  <c r="AE192" i="13"/>
  <c r="AF179" i="13"/>
  <c r="AF186" i="13" s="1"/>
  <c r="AA214" i="13"/>
  <c r="R256" i="13"/>
  <c r="Q263" i="13"/>
  <c r="Q270" i="13" s="1"/>
  <c r="S261" i="13"/>
  <c r="R262" i="13"/>
  <c r="V235" i="13"/>
  <c r="V243" i="13" s="1"/>
  <c r="O277" i="13"/>
  <c r="O285" i="13" s="1"/>
  <c r="N291" i="13"/>
  <c r="N299" i="13" s="1"/>
  <c r="AD193" i="13"/>
  <c r="AD200" i="13" s="1"/>
  <c r="W234" i="13"/>
  <c r="X233" i="13"/>
  <c r="P276" i="13"/>
  <c r="Q275" i="13"/>
  <c r="P289" i="13"/>
  <c r="O290" i="13"/>
  <c r="Z220" i="13"/>
  <c r="AA219" i="13"/>
  <c r="T248" i="13"/>
  <c r="U247" i="13"/>
  <c r="Y221" i="13"/>
  <c r="Y228" i="13" s="1"/>
  <c r="AB206" i="13" l="1"/>
  <c r="AB207" i="13" s="1"/>
  <c r="AB215" i="13" s="1"/>
  <c r="AC205" i="13"/>
  <c r="V242" i="13"/>
  <c r="AI180" i="13"/>
  <c r="AI185" i="13" s="1"/>
  <c r="AJ185" i="13" s="1"/>
  <c r="Y229" i="13"/>
  <c r="AF187" i="13"/>
  <c r="V247" i="13"/>
  <c r="U248" i="13"/>
  <c r="N298" i="13"/>
  <c r="R263" i="13"/>
  <c r="R271" i="13" s="1"/>
  <c r="AG186" i="13"/>
  <c r="AI186" i="13" s="1"/>
  <c r="AE193" i="13"/>
  <c r="AE201" i="13" s="1"/>
  <c r="AG187" i="13"/>
  <c r="T261" i="13"/>
  <c r="S262" i="13"/>
  <c r="O284" i="13"/>
  <c r="AG191" i="13"/>
  <c r="AF192" i="13"/>
  <c r="X234" i="13"/>
  <c r="Y233" i="13"/>
  <c r="AD201" i="13"/>
  <c r="Q271" i="13"/>
  <c r="W235" i="13"/>
  <c r="W243" i="13" s="1"/>
  <c r="AB219" i="13"/>
  <c r="AA220" i="13"/>
  <c r="Z221" i="13"/>
  <c r="Z228" i="13" s="1"/>
  <c r="O291" i="13"/>
  <c r="O299" i="13" s="1"/>
  <c r="AB214" i="13"/>
  <c r="S256" i="13"/>
  <c r="P277" i="13"/>
  <c r="P285" i="13" s="1"/>
  <c r="T249" i="13"/>
  <c r="T257" i="13" s="1"/>
  <c r="P290" i="13"/>
  <c r="Q289" i="13"/>
  <c r="R275" i="13"/>
  <c r="Q276" i="13"/>
  <c r="AI187" i="13" l="1"/>
  <c r="AI182" i="13"/>
  <c r="AJ181" i="13" s="1"/>
  <c r="AD205" i="13"/>
  <c r="AC206" i="13"/>
  <c r="AC207" i="13" s="1"/>
  <c r="AC215" i="13" s="1"/>
  <c r="AI184" i="13"/>
  <c r="AE200" i="13"/>
  <c r="AG192" i="13"/>
  <c r="AI194" i="13" s="1"/>
  <c r="R270" i="13"/>
  <c r="U249" i="13"/>
  <c r="U257" i="13" s="1"/>
  <c r="P291" i="13"/>
  <c r="P299" i="13" s="1"/>
  <c r="Z229" i="13"/>
  <c r="T256" i="13"/>
  <c r="AA221" i="13"/>
  <c r="AA229" i="13" s="1"/>
  <c r="X235" i="13"/>
  <c r="X243" i="13" s="1"/>
  <c r="W247" i="13"/>
  <c r="V248" i="13"/>
  <c r="AB220" i="13"/>
  <c r="AC219" i="13"/>
  <c r="AF193" i="13"/>
  <c r="AF200" i="13" s="1"/>
  <c r="Z233" i="13"/>
  <c r="Y234" i="13"/>
  <c r="Q277" i="13"/>
  <c r="Q284" i="13" s="1"/>
  <c r="P284" i="13"/>
  <c r="O298" i="13"/>
  <c r="W242" i="13"/>
  <c r="S275" i="13"/>
  <c r="R276" i="13"/>
  <c r="S263" i="13"/>
  <c r="S271" i="13" s="1"/>
  <c r="Q290" i="13"/>
  <c r="R289" i="13"/>
  <c r="U261" i="13"/>
  <c r="T262" i="13"/>
  <c r="AC214" i="13" l="1"/>
  <c r="AE205" i="13"/>
  <c r="AD206" i="13"/>
  <c r="AD207" i="13" s="1"/>
  <c r="AD215" i="13" s="1"/>
  <c r="AG193" i="13"/>
  <c r="AI192" i="13" s="1"/>
  <c r="AI199" i="13" s="1"/>
  <c r="AJ199" i="13" s="1"/>
  <c r="V249" i="13"/>
  <c r="V256" i="13" s="1"/>
  <c r="T263" i="13"/>
  <c r="T271" i="13" s="1"/>
  <c r="W248" i="13"/>
  <c r="X247" i="13"/>
  <c r="X242" i="13"/>
  <c r="P298" i="13"/>
  <c r="AD214" i="13"/>
  <c r="R277" i="13"/>
  <c r="R285" i="13" s="1"/>
  <c r="Q285" i="13"/>
  <c r="AF201" i="13"/>
  <c r="U262" i="13"/>
  <c r="V261" i="13"/>
  <c r="Y235" i="13"/>
  <c r="Y243" i="13" s="1"/>
  <c r="Q291" i="13"/>
  <c r="Q298" i="13" s="1"/>
  <c r="S276" i="13"/>
  <c r="T275" i="13"/>
  <c r="S270" i="13"/>
  <c r="Z234" i="13"/>
  <c r="AA233" i="13"/>
  <c r="AC220" i="13"/>
  <c r="AD219" i="13"/>
  <c r="AA228" i="13"/>
  <c r="U256" i="13"/>
  <c r="R290" i="13"/>
  <c r="S289" i="13"/>
  <c r="AI198" i="13"/>
  <c r="AI196" i="13"/>
  <c r="AB221" i="13"/>
  <c r="AB228" i="13" s="1"/>
  <c r="AG200" i="13" l="1"/>
  <c r="AI200" i="13" s="1"/>
  <c r="AJ195" i="13"/>
  <c r="AG201" i="13"/>
  <c r="AI201" i="13" s="1"/>
  <c r="AF205" i="13"/>
  <c r="AE206" i="13"/>
  <c r="AE207" i="13" s="1"/>
  <c r="AE214" i="13" s="1"/>
  <c r="T270" i="13"/>
  <c r="Q299" i="13"/>
  <c r="Y242" i="13"/>
  <c r="Y247" i="13"/>
  <c r="X248" i="13"/>
  <c r="W249" i="13"/>
  <c r="W257" i="13" s="1"/>
  <c r="R284" i="13"/>
  <c r="AB229" i="13"/>
  <c r="AA234" i="13"/>
  <c r="AB233" i="13"/>
  <c r="Z235" i="13"/>
  <c r="Z242" i="13" s="1"/>
  <c r="S277" i="13"/>
  <c r="S284" i="13" s="1"/>
  <c r="V262" i="13"/>
  <c r="W261" i="13"/>
  <c r="AE219" i="13"/>
  <c r="AD220" i="13"/>
  <c r="AC221" i="13"/>
  <c r="AC229" i="13" s="1"/>
  <c r="U275" i="13"/>
  <c r="T276" i="13"/>
  <c r="T289" i="13"/>
  <c r="S290" i="13"/>
  <c r="U263" i="13"/>
  <c r="U270" i="13" s="1"/>
  <c r="V257" i="13"/>
  <c r="R291" i="13"/>
  <c r="R299" i="13" s="1"/>
  <c r="AE215" i="13" l="1"/>
  <c r="AG205" i="13"/>
  <c r="AF206" i="13"/>
  <c r="AF207" i="13" s="1"/>
  <c r="AF215" i="13" s="1"/>
  <c r="U271" i="13"/>
  <c r="AD221" i="13"/>
  <c r="AD228" i="13" s="1"/>
  <c r="Z243" i="13"/>
  <c r="W256" i="13"/>
  <c r="S285" i="13"/>
  <c r="AF219" i="13"/>
  <c r="AE220" i="13"/>
  <c r="S291" i="13"/>
  <c r="S299" i="13" s="1"/>
  <c r="U289" i="13"/>
  <c r="T290" i="13"/>
  <c r="X261" i="13"/>
  <c r="W262" i="13"/>
  <c r="AB234" i="13"/>
  <c r="AC233" i="13"/>
  <c r="X249" i="13"/>
  <c r="X257" i="13" s="1"/>
  <c r="V275" i="13"/>
  <c r="U276" i="13"/>
  <c r="AC228" i="13"/>
  <c r="R298" i="13"/>
  <c r="T277" i="13"/>
  <c r="T285" i="13" s="1"/>
  <c r="V263" i="13"/>
  <c r="V270" i="13" s="1"/>
  <c r="AA235" i="13"/>
  <c r="AA243" i="13" s="1"/>
  <c r="Z247" i="13"/>
  <c r="Y248" i="13"/>
  <c r="AG206" i="13" l="1"/>
  <c r="AF214" i="13"/>
  <c r="AI208" i="13"/>
  <c r="AG207" i="13"/>
  <c r="V271" i="13"/>
  <c r="S298" i="13"/>
  <c r="AA247" i="13"/>
  <c r="Z248" i="13"/>
  <c r="X256" i="13"/>
  <c r="AA242" i="13"/>
  <c r="T284" i="13"/>
  <c r="AB235" i="13"/>
  <c r="AB242" i="13" s="1"/>
  <c r="W263" i="13"/>
  <c r="W271" i="13" s="1"/>
  <c r="U277" i="13"/>
  <c r="U284" i="13" s="1"/>
  <c r="Y261" i="13"/>
  <c r="X262" i="13"/>
  <c r="AF220" i="13"/>
  <c r="AG219" i="13"/>
  <c r="AG220" i="13" s="1"/>
  <c r="AE221" i="13"/>
  <c r="AE228" i="13" s="1"/>
  <c r="W275" i="13"/>
  <c r="V276" i="13"/>
  <c r="T291" i="13"/>
  <c r="T299" i="13" s="1"/>
  <c r="AD229" i="13"/>
  <c r="AD233" i="13"/>
  <c r="AC234" i="13"/>
  <c r="Y249" i="13"/>
  <c r="Y257" i="13" s="1"/>
  <c r="V289" i="13"/>
  <c r="U290" i="13"/>
  <c r="AI206" i="13" l="1"/>
  <c r="AI213" i="13" s="1"/>
  <c r="AJ213" i="13" s="1"/>
  <c r="AG215" i="13"/>
  <c r="AI215" i="13" s="1"/>
  <c r="AG214" i="13"/>
  <c r="AI214" i="13" s="1"/>
  <c r="AI210" i="13"/>
  <c r="AI212" i="13"/>
  <c r="U3" i="13"/>
  <c r="AB243" i="13"/>
  <c r="W270" i="13"/>
  <c r="V277" i="13"/>
  <c r="V285" i="13" s="1"/>
  <c r="Z261" i="13"/>
  <c r="Y262" i="13"/>
  <c r="AC235" i="13"/>
  <c r="AC242" i="13" s="1"/>
  <c r="Y256" i="13"/>
  <c r="U285" i="13"/>
  <c r="AD234" i="13"/>
  <c r="AE233" i="13"/>
  <c r="AE229" i="13"/>
  <c r="Z249" i="13"/>
  <c r="Z257" i="13" s="1"/>
  <c r="X275" i="13"/>
  <c r="W276" i="13"/>
  <c r="U291" i="13"/>
  <c r="U299" i="13" s="1"/>
  <c r="W289" i="13"/>
  <c r="V290" i="13"/>
  <c r="T298" i="13"/>
  <c r="AF221" i="13"/>
  <c r="AF228" i="13" s="1"/>
  <c r="AB247" i="13"/>
  <c r="AA248" i="13"/>
  <c r="AG221" i="13"/>
  <c r="AI220" i="13" s="1"/>
  <c r="AI222" i="13"/>
  <c r="X263" i="13"/>
  <c r="X271" i="13" s="1"/>
  <c r="AJ209" i="13" l="1"/>
  <c r="U4" i="13"/>
  <c r="Y4" i="13" s="1"/>
  <c r="Y3" i="13"/>
  <c r="AF229" i="13"/>
  <c r="V284" i="13"/>
  <c r="Z256" i="13"/>
  <c r="AC243" i="13"/>
  <c r="Y263" i="13"/>
  <c r="Y271" i="13" s="1"/>
  <c r="AB248" i="13"/>
  <c r="AC247" i="13"/>
  <c r="U298" i="13"/>
  <c r="AE234" i="13"/>
  <c r="AF233" i="13"/>
  <c r="Z262" i="13"/>
  <c r="AA261" i="13"/>
  <c r="V291" i="13"/>
  <c r="V299" i="13" s="1"/>
  <c r="X289" i="13"/>
  <c r="W290" i="13"/>
  <c r="X270" i="13"/>
  <c r="AD235" i="13"/>
  <c r="AD242" i="13" s="1"/>
  <c r="AG228" i="13"/>
  <c r="AI228" i="13" s="1"/>
  <c r="AG229" i="13"/>
  <c r="AI229" i="13" s="1"/>
  <c r="AA249" i="13"/>
  <c r="AA256" i="13" s="1"/>
  <c r="W277" i="13"/>
  <c r="W285" i="13" s="1"/>
  <c r="AI227" i="13"/>
  <c r="AJ227" i="13" s="1"/>
  <c r="AI226" i="13"/>
  <c r="AI224" i="13"/>
  <c r="AJ223" i="13" s="1"/>
  <c r="X276" i="13"/>
  <c r="Y275" i="13"/>
  <c r="AA257" i="13" l="1"/>
  <c r="AD243" i="13"/>
  <c r="AD247" i="13"/>
  <c r="AC248" i="13"/>
  <c r="AB249" i="13"/>
  <c r="AB257" i="13" s="1"/>
  <c r="W284" i="13"/>
  <c r="AB261" i="13"/>
  <c r="AA262" i="13"/>
  <c r="Y270" i="13"/>
  <c r="V298" i="13"/>
  <c r="Z263" i="13"/>
  <c r="Z271" i="13" s="1"/>
  <c r="X290" i="13"/>
  <c r="Y289" i="13"/>
  <c r="AF234" i="13"/>
  <c r="AG233" i="13"/>
  <c r="Z275" i="13"/>
  <c r="Y276" i="13"/>
  <c r="X277" i="13"/>
  <c r="X284" i="13" s="1"/>
  <c r="W291" i="13"/>
  <c r="W299" i="13" s="1"/>
  <c r="AE235" i="13"/>
  <c r="AE242" i="13" s="1"/>
  <c r="AG234" i="13" l="1"/>
  <c r="AI236" i="13" s="1"/>
  <c r="AB256" i="13"/>
  <c r="W298" i="13"/>
  <c r="AA263" i="13"/>
  <c r="AA271" i="13" s="1"/>
  <c r="Y290" i="13"/>
  <c r="Z289" i="13"/>
  <c r="AF235" i="13"/>
  <c r="AF242" i="13" s="1"/>
  <c r="X285" i="13"/>
  <c r="Z270" i="13"/>
  <c r="X291" i="13"/>
  <c r="X299" i="13" s="1"/>
  <c r="Y277" i="13"/>
  <c r="Y285" i="13" s="1"/>
  <c r="AE243" i="13"/>
  <c r="Z276" i="13"/>
  <c r="AA275" i="13"/>
  <c r="AC249" i="13"/>
  <c r="AC257" i="13" s="1"/>
  <c r="AB262" i="13"/>
  <c r="AC261" i="13"/>
  <c r="AE247" i="13"/>
  <c r="AD248" i="13"/>
  <c r="AG235" i="13" l="1"/>
  <c r="AI234" i="13" s="1"/>
  <c r="Y284" i="13"/>
  <c r="AC262" i="13"/>
  <c r="AD261" i="13"/>
  <c r="AF243" i="13"/>
  <c r="AB263" i="13"/>
  <c r="AB271" i="13" s="1"/>
  <c r="AD249" i="13"/>
  <c r="AD256" i="13" s="1"/>
  <c r="AE248" i="13"/>
  <c r="AF247" i="13"/>
  <c r="AC256" i="13"/>
  <c r="Z290" i="13"/>
  <c r="AA289" i="13"/>
  <c r="AI240" i="13"/>
  <c r="AI238" i="13"/>
  <c r="AJ237" i="13" s="1"/>
  <c r="AI241" i="13"/>
  <c r="AJ241" i="13" s="1"/>
  <c r="X298" i="13"/>
  <c r="Y291" i="13"/>
  <c r="Y298" i="13" s="1"/>
  <c r="Z277" i="13"/>
  <c r="Z285" i="13" s="1"/>
  <c r="AA270" i="13"/>
  <c r="AA276" i="13"/>
  <c r="AB275" i="13"/>
  <c r="AG243" i="13" l="1"/>
  <c r="AI243" i="13" s="1"/>
  <c r="AG242" i="13"/>
  <c r="AI242" i="13" s="1"/>
  <c r="AD257" i="13"/>
  <c r="Z284" i="13"/>
  <c r="Z291" i="13"/>
  <c r="Z299" i="13" s="1"/>
  <c r="AB270" i="13"/>
  <c r="Y299" i="13"/>
  <c r="AF248" i="13"/>
  <c r="AG247" i="13"/>
  <c r="AC275" i="13"/>
  <c r="AB276" i="13"/>
  <c r="AA277" i="13"/>
  <c r="AA285" i="13" s="1"/>
  <c r="AE249" i="13"/>
  <c r="AE257" i="13" s="1"/>
  <c r="AD262" i="13"/>
  <c r="AE261" i="13"/>
  <c r="AB289" i="13"/>
  <c r="AA290" i="13"/>
  <c r="AC263" i="13"/>
  <c r="AC271" i="13" s="1"/>
  <c r="AG248" i="13" l="1"/>
  <c r="AG249" i="13" s="1"/>
  <c r="AC270" i="13"/>
  <c r="AD275" i="13"/>
  <c r="AC276" i="13"/>
  <c r="AF249" i="13"/>
  <c r="AF256" i="13" s="1"/>
  <c r="AD263" i="13"/>
  <c r="AD270" i="13" s="1"/>
  <c r="AC289" i="13"/>
  <c r="AB290" i="13"/>
  <c r="Z298" i="13"/>
  <c r="AE256" i="13"/>
  <c r="AA291" i="13"/>
  <c r="AA299" i="13" s="1"/>
  <c r="AA284" i="13"/>
  <c r="AF261" i="13"/>
  <c r="AE262" i="13"/>
  <c r="AB277" i="13"/>
  <c r="AB284" i="13" s="1"/>
  <c r="AD271" i="13" l="1"/>
  <c r="AI250" i="13"/>
  <c r="AI252" i="13" s="1"/>
  <c r="AI248" i="13"/>
  <c r="AI255" i="13" s="1"/>
  <c r="AJ255" i="13" s="1"/>
  <c r="AG256" i="13"/>
  <c r="AI256" i="13" s="1"/>
  <c r="AB285" i="13"/>
  <c r="AF257" i="13"/>
  <c r="AE263" i="13"/>
  <c r="AE271" i="13" s="1"/>
  <c r="AG261" i="13"/>
  <c r="AF262" i="13"/>
  <c r="AE275" i="13"/>
  <c r="AD276" i="13"/>
  <c r="AD289" i="13"/>
  <c r="AC290" i="13"/>
  <c r="AC277" i="13"/>
  <c r="AC285" i="13" s="1"/>
  <c r="AA298" i="13"/>
  <c r="AB291" i="13"/>
  <c r="AB299" i="13" s="1"/>
  <c r="AG257" i="13"/>
  <c r="AI257" i="13" l="1"/>
  <c r="AI254" i="13"/>
  <c r="AG262" i="13"/>
  <c r="AI264" i="13" s="1"/>
  <c r="AJ251" i="13"/>
  <c r="AE289" i="13"/>
  <c r="AD290" i="13"/>
  <c r="AF275" i="13"/>
  <c r="AE276" i="13"/>
  <c r="AD277" i="13"/>
  <c r="AD285" i="13" s="1"/>
  <c r="AC284" i="13"/>
  <c r="AF263" i="13"/>
  <c r="AF271" i="13" s="1"/>
  <c r="AE270" i="13"/>
  <c r="AB298" i="13"/>
  <c r="AC291" i="13"/>
  <c r="AC299" i="13" s="1"/>
  <c r="AG263" i="13" l="1"/>
  <c r="AI262" i="13" s="1"/>
  <c r="AF270" i="13"/>
  <c r="AE277" i="13"/>
  <c r="AE285" i="13" s="1"/>
  <c r="AF276" i="13"/>
  <c r="AG275" i="13"/>
  <c r="AG270" i="13"/>
  <c r="AC298" i="13"/>
  <c r="AD284" i="13"/>
  <c r="AD291" i="13"/>
  <c r="AD299" i="13" s="1"/>
  <c r="AI269" i="13"/>
  <c r="AJ269" i="13" s="1"/>
  <c r="AI266" i="13"/>
  <c r="AJ265" i="13" s="1"/>
  <c r="AI268" i="13"/>
  <c r="AG271" i="13"/>
  <c r="AI271" i="13" s="1"/>
  <c r="AF289" i="13"/>
  <c r="AE290" i="13"/>
  <c r="AI270" i="13" l="1"/>
  <c r="AG276" i="13"/>
  <c r="AG277" i="13" s="1"/>
  <c r="AI276" i="13" s="1"/>
  <c r="AD298" i="13"/>
  <c r="AE284" i="13"/>
  <c r="AF277" i="13"/>
  <c r="AF285" i="13" s="1"/>
  <c r="AE291" i="13"/>
  <c r="AE299" i="13" s="1"/>
  <c r="AF290" i="13"/>
  <c r="AG289" i="13"/>
  <c r="AI278" i="13" l="1"/>
  <c r="AI283" i="13" s="1"/>
  <c r="AJ283" i="13" s="1"/>
  <c r="AF284" i="13"/>
  <c r="AG290" i="13"/>
  <c r="AG291" i="13" s="1"/>
  <c r="AI290" i="13" s="1"/>
  <c r="AF291" i="13"/>
  <c r="AF299" i="13" s="1"/>
  <c r="AE298" i="13"/>
  <c r="AG285" i="13"/>
  <c r="AI285" i="13" s="1"/>
  <c r="AG284" i="13"/>
  <c r="AI284" i="13" s="1"/>
  <c r="AI292" i="13" l="1"/>
  <c r="AI297" i="13" s="1"/>
  <c r="AI282" i="13"/>
  <c r="AI280" i="13"/>
  <c r="AJ279" i="13" s="1"/>
  <c r="AF298" i="13"/>
  <c r="AG298" i="13"/>
  <c r="AI298" i="13" s="1"/>
  <c r="U5" i="13" s="1"/>
  <c r="AG299" i="13"/>
  <c r="AI299" i="13" s="1"/>
  <c r="W5" i="13" l="1"/>
  <c r="Y5" i="13" s="1"/>
  <c r="AG4" i="13"/>
  <c r="AG2" i="13" s="1"/>
  <c r="AI294" i="13"/>
  <c r="AI296" i="13"/>
  <c r="AJ297" i="13"/>
  <c r="AJ293" i="13" l="1"/>
  <c r="AI295" i="12"/>
  <c r="AI293" i="12"/>
  <c r="AI291" i="12"/>
  <c r="AI281" i="12"/>
  <c r="AI279" i="12"/>
  <c r="AI277" i="12"/>
  <c r="AI267" i="12"/>
  <c r="AI265" i="12"/>
  <c r="AI263" i="12"/>
  <c r="AI253" i="12"/>
  <c r="AI251" i="12"/>
  <c r="AI249" i="12"/>
  <c r="AI239" i="12"/>
  <c r="AI237" i="12"/>
  <c r="AI235" i="12"/>
  <c r="AI225" i="12"/>
  <c r="AI223" i="12"/>
  <c r="AI221" i="12"/>
  <c r="AI211" i="12"/>
  <c r="AI209" i="12"/>
  <c r="AI207" i="12"/>
  <c r="AI197" i="12"/>
  <c r="AI195" i="12"/>
  <c r="AI193" i="12"/>
  <c r="AI183" i="12"/>
  <c r="AI181" i="12"/>
  <c r="AI179" i="12"/>
  <c r="AI169" i="12"/>
  <c r="AI167" i="12"/>
  <c r="AI165" i="12"/>
  <c r="AI155" i="12"/>
  <c r="AI153" i="12"/>
  <c r="AI151" i="12"/>
  <c r="AI141" i="12"/>
  <c r="AI139" i="12"/>
  <c r="AI137" i="12"/>
  <c r="AI125" i="12"/>
  <c r="AI123" i="12"/>
  <c r="AI113" i="12"/>
  <c r="AI111" i="12"/>
  <c r="AI109" i="12"/>
  <c r="AI99" i="12"/>
  <c r="AI97" i="12"/>
  <c r="AI95" i="12"/>
  <c r="AI85" i="12"/>
  <c r="AI83" i="12"/>
  <c r="AI81" i="12"/>
  <c r="AI71" i="12"/>
  <c r="AI69" i="12"/>
  <c r="AI67" i="12"/>
  <c r="AI57" i="12"/>
  <c r="AI55" i="12"/>
  <c r="AI53" i="12"/>
  <c r="AI43" i="12"/>
  <c r="AI41" i="12"/>
  <c r="AI39" i="12"/>
  <c r="AI11" i="12"/>
  <c r="AI29" i="12" l="1"/>
  <c r="AI27" i="12"/>
  <c r="AI25" i="12"/>
  <c r="AI15" i="12"/>
  <c r="AI13" i="12"/>
  <c r="D7" i="12"/>
  <c r="C7" i="12"/>
  <c r="F7" i="12" s="1"/>
  <c r="W4" i="12" l="1"/>
  <c r="W3" i="12"/>
  <c r="C9" i="12"/>
  <c r="C10" i="12" l="1"/>
  <c r="C8" i="12"/>
  <c r="C24" i="12"/>
  <c r="D9" i="12"/>
  <c r="C25" i="12" l="1"/>
  <c r="C32" i="12" s="1"/>
  <c r="C22" i="12"/>
  <c r="D21" i="12"/>
  <c r="C21" i="12"/>
  <c r="E9" i="12"/>
  <c r="D10" i="12"/>
  <c r="C11" i="12"/>
  <c r="C18" i="12" l="1"/>
  <c r="C23" i="12"/>
  <c r="C38" i="12" s="1"/>
  <c r="C19" i="12"/>
  <c r="F9" i="12"/>
  <c r="E10" i="12"/>
  <c r="D11" i="12"/>
  <c r="D18" i="12" s="1"/>
  <c r="C33" i="12"/>
  <c r="D23" i="12" l="1"/>
  <c r="D24" i="12" s="1"/>
  <c r="D19" i="12"/>
  <c r="C39" i="12"/>
  <c r="D35" i="12"/>
  <c r="C36" i="12"/>
  <c r="C35" i="12"/>
  <c r="E11" i="12"/>
  <c r="G9" i="12"/>
  <c r="F10" i="12"/>
  <c r="E18" i="12" l="1"/>
  <c r="C47" i="12"/>
  <c r="E23" i="12"/>
  <c r="F23" i="12" s="1"/>
  <c r="E19" i="12"/>
  <c r="C37" i="12"/>
  <c r="C52" i="12" s="1"/>
  <c r="F11" i="12"/>
  <c r="F19" i="12" s="1"/>
  <c r="D25" i="12"/>
  <c r="D32" i="12" s="1"/>
  <c r="H9" i="12"/>
  <c r="G10" i="12"/>
  <c r="C46" i="12"/>
  <c r="E24" i="12" l="1"/>
  <c r="F24" i="12" s="1"/>
  <c r="D33" i="12"/>
  <c r="F18" i="12"/>
  <c r="D37" i="12"/>
  <c r="D38" i="12" s="1"/>
  <c r="C49" i="12"/>
  <c r="C53" i="12"/>
  <c r="C50" i="12"/>
  <c r="D49" i="12"/>
  <c r="G23" i="12"/>
  <c r="G11" i="12"/>
  <c r="I9" i="12"/>
  <c r="H10" i="12"/>
  <c r="G19" i="12" l="1"/>
  <c r="E25" i="12"/>
  <c r="E32" i="12" s="1"/>
  <c r="C51" i="12"/>
  <c r="E37" i="12"/>
  <c r="E38" i="12" s="1"/>
  <c r="G18" i="12"/>
  <c r="H11" i="12"/>
  <c r="H19" i="12" s="1"/>
  <c r="D39" i="12"/>
  <c r="C60" i="12"/>
  <c r="I10" i="12"/>
  <c r="J9" i="12"/>
  <c r="H23" i="12"/>
  <c r="G24" i="12"/>
  <c r="C61" i="12"/>
  <c r="F25" i="12"/>
  <c r="F32" i="12" s="1"/>
  <c r="C66" i="12"/>
  <c r="D51" i="12"/>
  <c r="E33" i="12" l="1"/>
  <c r="F37" i="12"/>
  <c r="G37" i="12" s="1"/>
  <c r="F33" i="12"/>
  <c r="H18" i="12"/>
  <c r="E39" i="12"/>
  <c r="E47" i="12" s="1"/>
  <c r="H24" i="12"/>
  <c r="I23" i="12"/>
  <c r="E51" i="12"/>
  <c r="D52" i="12"/>
  <c r="J10" i="12"/>
  <c r="K9" i="12"/>
  <c r="I11" i="12"/>
  <c r="C67" i="12"/>
  <c r="C64" i="12"/>
  <c r="D63" i="12"/>
  <c r="C63" i="12"/>
  <c r="D46" i="12"/>
  <c r="G25" i="12"/>
  <c r="G33" i="12" s="1"/>
  <c r="D47" i="12"/>
  <c r="I19" i="12" l="1"/>
  <c r="F38" i="12"/>
  <c r="G38" i="12" s="1"/>
  <c r="G32" i="12"/>
  <c r="C75" i="12"/>
  <c r="I18" i="12"/>
  <c r="C65" i="12"/>
  <c r="D65" i="12" s="1"/>
  <c r="C74" i="12"/>
  <c r="D53" i="12"/>
  <c r="F51" i="12"/>
  <c r="E52" i="12"/>
  <c r="K10" i="12"/>
  <c r="L9" i="12"/>
  <c r="I24" i="12"/>
  <c r="J23" i="12"/>
  <c r="H25" i="12"/>
  <c r="H33" i="12" s="1"/>
  <c r="C80" i="12"/>
  <c r="E46" i="12"/>
  <c r="H37" i="12"/>
  <c r="J11" i="12"/>
  <c r="J19" i="12" s="1"/>
  <c r="F39" i="12" l="1"/>
  <c r="F46" i="12" s="1"/>
  <c r="H32" i="12"/>
  <c r="J18" i="12"/>
  <c r="G39" i="12"/>
  <c r="G47" i="12" s="1"/>
  <c r="G51" i="12"/>
  <c r="F52" i="12"/>
  <c r="E65" i="12"/>
  <c r="D66" i="12"/>
  <c r="I25" i="12"/>
  <c r="I33" i="12" s="1"/>
  <c r="D60" i="12"/>
  <c r="D77" i="12"/>
  <c r="C77" i="12"/>
  <c r="C81" i="12"/>
  <c r="C78" i="12"/>
  <c r="M9" i="12"/>
  <c r="L10" i="12"/>
  <c r="D61" i="12"/>
  <c r="K23" i="12"/>
  <c r="J24" i="12"/>
  <c r="H38" i="12"/>
  <c r="I37" i="12"/>
  <c r="K11" i="12"/>
  <c r="E53" i="12"/>
  <c r="K18" i="12" l="1"/>
  <c r="F47" i="12"/>
  <c r="I32" i="12"/>
  <c r="K19" i="12"/>
  <c r="F53" i="12"/>
  <c r="E61" i="12"/>
  <c r="J25" i="12"/>
  <c r="J32" i="12" s="1"/>
  <c r="C79" i="12"/>
  <c r="C94" i="12" s="1"/>
  <c r="D67" i="12"/>
  <c r="G52" i="12"/>
  <c r="H51" i="12"/>
  <c r="H39" i="12"/>
  <c r="H46" i="12" s="1"/>
  <c r="E60" i="12"/>
  <c r="L23" i="12"/>
  <c r="K24" i="12"/>
  <c r="E66" i="12"/>
  <c r="F65" i="12"/>
  <c r="C88" i="12"/>
  <c r="G46" i="12"/>
  <c r="N9" i="12"/>
  <c r="M10" i="12"/>
  <c r="J37" i="12"/>
  <c r="I38" i="12"/>
  <c r="L11" i="12"/>
  <c r="L18" i="12" s="1"/>
  <c r="C89" i="12"/>
  <c r="F61" i="12" l="1"/>
  <c r="J33" i="12"/>
  <c r="L19" i="12"/>
  <c r="H47" i="12"/>
  <c r="E67" i="12"/>
  <c r="E75" i="12" s="1"/>
  <c r="G53" i="12"/>
  <c r="G60" i="12" s="1"/>
  <c r="I39" i="12"/>
  <c r="I46" i="12" s="1"/>
  <c r="M11" i="12"/>
  <c r="M18" i="12" s="1"/>
  <c r="K25" i="12"/>
  <c r="K32" i="12" s="1"/>
  <c r="F60" i="12"/>
  <c r="D74" i="12"/>
  <c r="O9" i="12"/>
  <c r="N10" i="12"/>
  <c r="L24" i="12"/>
  <c r="M23" i="12"/>
  <c r="D75" i="12"/>
  <c r="C92" i="12"/>
  <c r="D79" i="12"/>
  <c r="J38" i="12"/>
  <c r="K37" i="12"/>
  <c r="G65" i="12"/>
  <c r="F66" i="12"/>
  <c r="I51" i="12"/>
  <c r="H52" i="12"/>
  <c r="K33" i="12" l="1"/>
  <c r="M19" i="12"/>
  <c r="E79" i="12"/>
  <c r="D80" i="12"/>
  <c r="P9" i="12"/>
  <c r="O10" i="12"/>
  <c r="G61" i="12"/>
  <c r="H53" i="12"/>
  <c r="H61" i="12" s="1"/>
  <c r="I47" i="12"/>
  <c r="E74" i="12"/>
  <c r="F67" i="12"/>
  <c r="H65" i="12"/>
  <c r="G66" i="12"/>
  <c r="N23" i="12"/>
  <c r="M24" i="12"/>
  <c r="C95" i="12"/>
  <c r="D91" i="12"/>
  <c r="C91" i="12"/>
  <c r="L25" i="12"/>
  <c r="L32" i="12" s="1"/>
  <c r="I52" i="12"/>
  <c r="J51" i="12"/>
  <c r="L37" i="12"/>
  <c r="K38" i="12"/>
  <c r="J39" i="12"/>
  <c r="J46" i="12" s="1"/>
  <c r="N11" i="12"/>
  <c r="N19" i="12" s="1"/>
  <c r="L33" i="12" l="1"/>
  <c r="N18" i="12"/>
  <c r="H60" i="12"/>
  <c r="F75" i="12"/>
  <c r="M25" i="12"/>
  <c r="M33" i="12" s="1"/>
  <c r="I53" i="12"/>
  <c r="I60" i="12" s="1"/>
  <c r="O11" i="12"/>
  <c r="O19" i="12" s="1"/>
  <c r="J47" i="12"/>
  <c r="C93" i="12"/>
  <c r="G67" i="12"/>
  <c r="G75" i="12" s="1"/>
  <c r="Q9" i="12"/>
  <c r="P10" i="12"/>
  <c r="K39" i="12"/>
  <c r="K46" i="12" s="1"/>
  <c r="M37" i="12"/>
  <c r="L38" i="12"/>
  <c r="C103" i="12"/>
  <c r="H66" i="12"/>
  <c r="I65" i="12"/>
  <c r="D81" i="12"/>
  <c r="F74" i="12"/>
  <c r="N24" i="12"/>
  <c r="O23" i="12"/>
  <c r="K51" i="12"/>
  <c r="J52" i="12"/>
  <c r="C102" i="12"/>
  <c r="F79" i="12"/>
  <c r="E80" i="12"/>
  <c r="M32" i="12" l="1"/>
  <c r="D89" i="12"/>
  <c r="O18" i="12"/>
  <c r="J53" i="12"/>
  <c r="J61" i="12" s="1"/>
  <c r="K47" i="12"/>
  <c r="C108" i="12"/>
  <c r="D93" i="12"/>
  <c r="I61" i="12"/>
  <c r="D88" i="12"/>
  <c r="J65" i="12"/>
  <c r="I66" i="12"/>
  <c r="P11" i="12"/>
  <c r="P19" i="12" s="1"/>
  <c r="L51" i="12"/>
  <c r="K52" i="12"/>
  <c r="P23" i="12"/>
  <c r="O24" i="12"/>
  <c r="N25" i="12"/>
  <c r="N33" i="12" s="1"/>
  <c r="H67" i="12"/>
  <c r="H74" i="12" s="1"/>
  <c r="Q10" i="12"/>
  <c r="R9" i="12"/>
  <c r="E81" i="12"/>
  <c r="E89" i="12" s="1"/>
  <c r="L39" i="12"/>
  <c r="L46" i="12" s="1"/>
  <c r="G74" i="12"/>
  <c r="F80" i="12"/>
  <c r="G79" i="12"/>
  <c r="M38" i="12"/>
  <c r="N37" i="12"/>
  <c r="N32" i="12" l="1"/>
  <c r="P18" i="12"/>
  <c r="H75" i="12"/>
  <c r="F81" i="12"/>
  <c r="E93" i="12"/>
  <c r="D94" i="12"/>
  <c r="C109" i="12"/>
  <c r="C106" i="12"/>
  <c r="C105" i="12"/>
  <c r="D105" i="12"/>
  <c r="L47" i="12"/>
  <c r="I67" i="12"/>
  <c r="I75" i="12" s="1"/>
  <c r="R10" i="12"/>
  <c r="S9" i="12"/>
  <c r="O25" i="12"/>
  <c r="O33" i="12" s="1"/>
  <c r="K65" i="12"/>
  <c r="J66" i="12"/>
  <c r="Q11" i="12"/>
  <c r="Q18" i="12" s="1"/>
  <c r="Q23" i="12"/>
  <c r="P24" i="12"/>
  <c r="J60" i="12"/>
  <c r="O37" i="12"/>
  <c r="N38" i="12"/>
  <c r="L52" i="12"/>
  <c r="M51" i="12"/>
  <c r="M39" i="12"/>
  <c r="M47" i="12" s="1"/>
  <c r="K53" i="12"/>
  <c r="K60" i="12" s="1"/>
  <c r="E88" i="12"/>
  <c r="G80" i="12"/>
  <c r="H79" i="12"/>
  <c r="O32" i="12" l="1"/>
  <c r="C117" i="12"/>
  <c r="F88" i="12"/>
  <c r="M46" i="12"/>
  <c r="Q19" i="12"/>
  <c r="I74" i="12"/>
  <c r="C107" i="12"/>
  <c r="D107" i="12" s="1"/>
  <c r="C116" i="12"/>
  <c r="K61" i="12"/>
  <c r="K66" i="12"/>
  <c r="L65" i="12"/>
  <c r="D95" i="12"/>
  <c r="J67" i="12"/>
  <c r="J74" i="12" s="1"/>
  <c r="F93" i="12"/>
  <c r="E94" i="12"/>
  <c r="I79" i="12"/>
  <c r="H80" i="12"/>
  <c r="R23" i="12"/>
  <c r="Q24" i="12"/>
  <c r="G81" i="12"/>
  <c r="G88" i="12" s="1"/>
  <c r="P25" i="12"/>
  <c r="P33" i="12" s="1"/>
  <c r="N51" i="12"/>
  <c r="M52" i="12"/>
  <c r="L53" i="12"/>
  <c r="L60" i="12" s="1"/>
  <c r="T9" i="12"/>
  <c r="S10" i="12"/>
  <c r="F89" i="12"/>
  <c r="N39" i="12"/>
  <c r="N47" i="12" s="1"/>
  <c r="R11" i="12"/>
  <c r="R19" i="12" s="1"/>
  <c r="O38" i="12"/>
  <c r="P37" i="12"/>
  <c r="N46" i="12" l="1"/>
  <c r="D103" i="12"/>
  <c r="P32" i="12"/>
  <c r="C122" i="12"/>
  <c r="R18" i="12"/>
  <c r="L61" i="12"/>
  <c r="G89" i="12"/>
  <c r="E95" i="12"/>
  <c r="E103" i="12" s="1"/>
  <c r="F94" i="12"/>
  <c r="G93" i="12"/>
  <c r="O39" i="12"/>
  <c r="O46" i="12" s="1"/>
  <c r="J75" i="12"/>
  <c r="M53" i="12"/>
  <c r="M61" i="12" s="1"/>
  <c r="L66" i="12"/>
  <c r="M65" i="12"/>
  <c r="P38" i="12"/>
  <c r="Q37" i="12"/>
  <c r="D108" i="12"/>
  <c r="E107" i="12"/>
  <c r="S11" i="12"/>
  <c r="S18" i="12" s="1"/>
  <c r="N52" i="12"/>
  <c r="O51" i="12"/>
  <c r="Q25" i="12"/>
  <c r="Q33" i="12" s="1"/>
  <c r="K67" i="12"/>
  <c r="K74" i="12" s="1"/>
  <c r="U9" i="12"/>
  <c r="T10" i="12"/>
  <c r="S23" i="12"/>
  <c r="R24" i="12"/>
  <c r="H81" i="12"/>
  <c r="I80" i="12"/>
  <c r="J79" i="12"/>
  <c r="D102" i="12"/>
  <c r="Q32" i="12" l="1"/>
  <c r="C123" i="12"/>
  <c r="C131" i="12" s="1"/>
  <c r="C120" i="12"/>
  <c r="H88" i="12"/>
  <c r="C119" i="12"/>
  <c r="D119" i="12"/>
  <c r="S19" i="12"/>
  <c r="H89" i="12"/>
  <c r="V9" i="12"/>
  <c r="U10" i="12"/>
  <c r="K75" i="12"/>
  <c r="L67" i="12"/>
  <c r="L75" i="12" s="1"/>
  <c r="H93" i="12"/>
  <c r="G94" i="12"/>
  <c r="F95" i="12"/>
  <c r="M60" i="12"/>
  <c r="E108" i="12"/>
  <c r="F107" i="12"/>
  <c r="D109" i="12"/>
  <c r="E102" i="12"/>
  <c r="R37" i="12"/>
  <c r="Q38" i="12"/>
  <c r="O47" i="12"/>
  <c r="R25" i="12"/>
  <c r="R32" i="12" s="1"/>
  <c r="K79" i="12"/>
  <c r="J80" i="12"/>
  <c r="S24" i="12"/>
  <c r="T23" i="12"/>
  <c r="P39" i="12"/>
  <c r="P47" i="12" s="1"/>
  <c r="O52" i="12"/>
  <c r="P51" i="12"/>
  <c r="I81" i="12"/>
  <c r="I89" i="12" s="1"/>
  <c r="T11" i="12"/>
  <c r="T18" i="12" s="1"/>
  <c r="N53" i="12"/>
  <c r="N60" i="12" s="1"/>
  <c r="M66" i="12"/>
  <c r="N65" i="12"/>
  <c r="C121" i="12" l="1"/>
  <c r="D121" i="12" s="1"/>
  <c r="P46" i="12"/>
  <c r="C130" i="12"/>
  <c r="D116" i="12"/>
  <c r="R33" i="12"/>
  <c r="F103" i="12"/>
  <c r="T19" i="12"/>
  <c r="I88" i="12"/>
  <c r="L74" i="12"/>
  <c r="M67" i="12"/>
  <c r="M75" i="12" s="1"/>
  <c r="J81" i="12"/>
  <c r="J89" i="12" s="1"/>
  <c r="K80" i="12"/>
  <c r="L79" i="12"/>
  <c r="O53" i="12"/>
  <c r="O60" i="12" s="1"/>
  <c r="O65" i="12"/>
  <c r="N66" i="12"/>
  <c r="D117" i="12"/>
  <c r="F102" i="12"/>
  <c r="U11" i="12"/>
  <c r="U18" i="12" s="1"/>
  <c r="T24" i="12"/>
  <c r="U23" i="12"/>
  <c r="Q39" i="12"/>
  <c r="Q47" i="12" s="1"/>
  <c r="G107" i="12"/>
  <c r="F108" i="12"/>
  <c r="G95" i="12"/>
  <c r="G103" i="12" s="1"/>
  <c r="W9" i="12"/>
  <c r="V10" i="12"/>
  <c r="N61" i="12"/>
  <c r="P52" i="12"/>
  <c r="Q51" i="12"/>
  <c r="S25" i="12"/>
  <c r="S32" i="12" s="1"/>
  <c r="R38" i="12"/>
  <c r="S37" i="12"/>
  <c r="E109" i="12"/>
  <c r="E117" i="12" s="1"/>
  <c r="I93" i="12"/>
  <c r="H94" i="12"/>
  <c r="C136" i="12" l="1"/>
  <c r="C134" i="12" s="1"/>
  <c r="S33" i="12"/>
  <c r="Q46" i="12"/>
  <c r="U19" i="12"/>
  <c r="E116" i="12"/>
  <c r="G108" i="12"/>
  <c r="H107" i="12"/>
  <c r="J88" i="12"/>
  <c r="T37" i="12"/>
  <c r="S38" i="12"/>
  <c r="O61" i="12"/>
  <c r="D122" i="12"/>
  <c r="E121" i="12"/>
  <c r="V11" i="12"/>
  <c r="V19" i="12" s="1"/>
  <c r="W10" i="12"/>
  <c r="X9" i="12"/>
  <c r="M74" i="12"/>
  <c r="H95" i="12"/>
  <c r="H103" i="12" s="1"/>
  <c r="G102" i="12"/>
  <c r="U24" i="12"/>
  <c r="V23" i="12"/>
  <c r="M79" i="12"/>
  <c r="L80" i="12"/>
  <c r="T25" i="12"/>
  <c r="T32" i="12" s="1"/>
  <c r="N67" i="12"/>
  <c r="N75" i="12" s="1"/>
  <c r="K81" i="12"/>
  <c r="K89" i="12" s="1"/>
  <c r="J93" i="12"/>
  <c r="I94" i="12"/>
  <c r="R51" i="12"/>
  <c r="Q52" i="12"/>
  <c r="P65" i="12"/>
  <c r="O66" i="12"/>
  <c r="R39" i="12"/>
  <c r="R46" i="12" s="1"/>
  <c r="P53" i="12"/>
  <c r="P61" i="12" s="1"/>
  <c r="F109" i="12"/>
  <c r="F117" i="12" s="1"/>
  <c r="D133" i="12" l="1"/>
  <c r="C137" i="12"/>
  <c r="C144" i="12" s="1"/>
  <c r="C133" i="12"/>
  <c r="T33" i="12"/>
  <c r="H102" i="12"/>
  <c r="V18" i="12"/>
  <c r="R47" i="12"/>
  <c r="Y9" i="12"/>
  <c r="X10" i="12"/>
  <c r="P60" i="12"/>
  <c r="Q53" i="12"/>
  <c r="Q60" i="12" s="1"/>
  <c r="N74" i="12"/>
  <c r="U25" i="12"/>
  <c r="U33" i="12" s="1"/>
  <c r="W11" i="12"/>
  <c r="W18" i="12" s="1"/>
  <c r="R52" i="12"/>
  <c r="S51" i="12"/>
  <c r="S39" i="12"/>
  <c r="S46" i="12" s="1"/>
  <c r="V24" i="12"/>
  <c r="W23" i="12"/>
  <c r="I95" i="12"/>
  <c r="I103" i="12" s="1"/>
  <c r="U37" i="12"/>
  <c r="T38" i="12"/>
  <c r="P66" i="12"/>
  <c r="Q65" i="12"/>
  <c r="J94" i="12"/>
  <c r="K93" i="12"/>
  <c r="K88" i="12"/>
  <c r="L81" i="12"/>
  <c r="L88" i="12" s="1"/>
  <c r="F121" i="12"/>
  <c r="E122" i="12"/>
  <c r="H108" i="12"/>
  <c r="I107" i="12"/>
  <c r="F116" i="12"/>
  <c r="O67" i="12"/>
  <c r="O75" i="12" s="1"/>
  <c r="N79" i="12"/>
  <c r="M80" i="12"/>
  <c r="D123" i="12"/>
  <c r="G109" i="12"/>
  <c r="G117" i="12" s="1"/>
  <c r="C135" i="12" l="1"/>
  <c r="C150" i="12" s="1"/>
  <c r="C145" i="12"/>
  <c r="D130" i="12"/>
  <c r="U32" i="12"/>
  <c r="W19" i="12"/>
  <c r="L89" i="12"/>
  <c r="G116" i="12"/>
  <c r="I102" i="12"/>
  <c r="O74" i="12"/>
  <c r="Q61" i="12"/>
  <c r="X23" i="12"/>
  <c r="W24" i="12"/>
  <c r="V25" i="12"/>
  <c r="V33" i="12" s="1"/>
  <c r="V37" i="12"/>
  <c r="U38" i="12"/>
  <c r="S47" i="12"/>
  <c r="T39" i="12"/>
  <c r="T47" i="12" s="1"/>
  <c r="I108" i="12"/>
  <c r="J107" i="12"/>
  <c r="K94" i="12"/>
  <c r="L93" i="12"/>
  <c r="X11" i="12"/>
  <c r="X18" i="12" s="1"/>
  <c r="D131" i="12"/>
  <c r="M81" i="12"/>
  <c r="M89" i="12" s="1"/>
  <c r="H109" i="12"/>
  <c r="J95" i="12"/>
  <c r="J103" i="12" s="1"/>
  <c r="Y10" i="12"/>
  <c r="Z9" i="12"/>
  <c r="N80" i="12"/>
  <c r="O79" i="12"/>
  <c r="E123" i="12"/>
  <c r="R65" i="12"/>
  <c r="Q66" i="12"/>
  <c r="T51" i="12"/>
  <c r="S52" i="12"/>
  <c r="G121" i="12"/>
  <c r="F122" i="12"/>
  <c r="P67" i="12"/>
  <c r="P75" i="12" s="1"/>
  <c r="R53" i="12"/>
  <c r="R61" i="12" s="1"/>
  <c r="C147" i="12" l="1"/>
  <c r="D147" i="12"/>
  <c r="C151" i="12"/>
  <c r="C159" i="12" s="1"/>
  <c r="C148" i="12"/>
  <c r="D135" i="12"/>
  <c r="T46" i="12"/>
  <c r="V32" i="12"/>
  <c r="H117" i="12"/>
  <c r="X19" i="12"/>
  <c r="P74" i="12"/>
  <c r="F123" i="12"/>
  <c r="E130" i="12"/>
  <c r="J102" i="12"/>
  <c r="H121" i="12"/>
  <c r="G122" i="12"/>
  <c r="O80" i="12"/>
  <c r="P79" i="12"/>
  <c r="H116" i="12"/>
  <c r="S53" i="12"/>
  <c r="S60" i="12" s="1"/>
  <c r="W25" i="12"/>
  <c r="W33" i="12" s="1"/>
  <c r="N81" i="12"/>
  <c r="N88" i="12" s="1"/>
  <c r="R60" i="12"/>
  <c r="U51" i="12"/>
  <c r="T52" i="12"/>
  <c r="Z10" i="12"/>
  <c r="AA9" i="12"/>
  <c r="Y23" i="12"/>
  <c r="X24" i="12"/>
  <c r="Q67" i="12"/>
  <c r="Q75" i="12" s="1"/>
  <c r="Y11" i="12"/>
  <c r="Y19" i="12" s="1"/>
  <c r="U39" i="12"/>
  <c r="U47" i="12" s="1"/>
  <c r="S65" i="12"/>
  <c r="R66" i="12"/>
  <c r="M88" i="12"/>
  <c r="K95" i="12"/>
  <c r="K103" i="12" s="1"/>
  <c r="W37" i="12"/>
  <c r="V38" i="12"/>
  <c r="C158" i="12"/>
  <c r="M93" i="12"/>
  <c r="L94" i="12"/>
  <c r="E131" i="12"/>
  <c r="K107" i="12"/>
  <c r="J108" i="12"/>
  <c r="C149" i="12"/>
  <c r="C164" i="12" s="1"/>
  <c r="I109" i="12"/>
  <c r="I116" i="12" s="1"/>
  <c r="E135" i="12" l="1"/>
  <c r="D136" i="12"/>
  <c r="D137" i="12" s="1"/>
  <c r="F131" i="12"/>
  <c r="W32" i="12"/>
  <c r="U46" i="12"/>
  <c r="C165" i="12"/>
  <c r="C173" i="12" s="1"/>
  <c r="Q74" i="12"/>
  <c r="Y18" i="12"/>
  <c r="J109" i="12"/>
  <c r="J116" i="12" s="1"/>
  <c r="V39" i="12"/>
  <c r="V47" i="12" s="1"/>
  <c r="I117" i="12"/>
  <c r="N93" i="12"/>
  <c r="M94" i="12"/>
  <c r="K102" i="12"/>
  <c r="S61" i="12"/>
  <c r="N89" i="12"/>
  <c r="X25" i="12"/>
  <c r="X33" i="12" s="1"/>
  <c r="Z23" i="12"/>
  <c r="Y24" i="12"/>
  <c r="R67" i="12"/>
  <c r="R74" i="12" s="1"/>
  <c r="AA10" i="12"/>
  <c r="AB9" i="12"/>
  <c r="P80" i="12"/>
  <c r="Q79" i="12"/>
  <c r="F130" i="12"/>
  <c r="S66" i="12"/>
  <c r="T65" i="12"/>
  <c r="Z11" i="12"/>
  <c r="Z19" i="12" s="1"/>
  <c r="O81" i="12"/>
  <c r="O89" i="12" s="1"/>
  <c r="G123" i="12"/>
  <c r="G131" i="12" s="1"/>
  <c r="D149" i="12"/>
  <c r="L107" i="12"/>
  <c r="K108" i="12"/>
  <c r="T53" i="12"/>
  <c r="T60" i="12" s="1"/>
  <c r="L95" i="12"/>
  <c r="L103" i="12" s="1"/>
  <c r="X37" i="12"/>
  <c r="W38" i="12"/>
  <c r="V51" i="12"/>
  <c r="U52" i="12"/>
  <c r="H122" i="12"/>
  <c r="I121" i="12"/>
  <c r="D144" i="12" l="1"/>
  <c r="D145" i="12"/>
  <c r="E136" i="12"/>
  <c r="E137" i="12" s="1"/>
  <c r="E144" i="12" s="1"/>
  <c r="F135" i="12"/>
  <c r="X32" i="12"/>
  <c r="C172" i="12"/>
  <c r="V46" i="12"/>
  <c r="Z18" i="12"/>
  <c r="L108" i="12"/>
  <c r="M107" i="12"/>
  <c r="O88" i="12"/>
  <c r="Q80" i="12"/>
  <c r="R79" i="12"/>
  <c r="L102" i="12"/>
  <c r="U53" i="12"/>
  <c r="U60" i="12" s="1"/>
  <c r="Y25" i="12"/>
  <c r="Y33" i="12" s="1"/>
  <c r="W51" i="12"/>
  <c r="V52" i="12"/>
  <c r="E149" i="12"/>
  <c r="D150" i="12"/>
  <c r="P81" i="12"/>
  <c r="P89" i="12" s="1"/>
  <c r="AA23" i="12"/>
  <c r="Z24" i="12"/>
  <c r="AC9" i="12"/>
  <c r="AB10" i="12"/>
  <c r="K109" i="12"/>
  <c r="K116" i="12" s="1"/>
  <c r="AA11" i="12"/>
  <c r="AA18" i="12" s="1"/>
  <c r="J117" i="12"/>
  <c r="H123" i="12"/>
  <c r="T61" i="12"/>
  <c r="G130" i="12"/>
  <c r="U65" i="12"/>
  <c r="T66" i="12"/>
  <c r="W39" i="12"/>
  <c r="W47" i="12" s="1"/>
  <c r="S67" i="12"/>
  <c r="S75" i="12" s="1"/>
  <c r="R75" i="12"/>
  <c r="M95" i="12"/>
  <c r="M102" i="12" s="1"/>
  <c r="C162" i="12"/>
  <c r="D161" i="12"/>
  <c r="C161" i="12"/>
  <c r="I122" i="12"/>
  <c r="J121" i="12"/>
  <c r="X38" i="12"/>
  <c r="Y37" i="12"/>
  <c r="N94" i="12"/>
  <c r="O93" i="12"/>
  <c r="E145" i="12" l="1"/>
  <c r="F136" i="12"/>
  <c r="F137" i="12" s="1"/>
  <c r="F144" i="12" s="1"/>
  <c r="G135" i="12"/>
  <c r="Y32" i="12"/>
  <c r="H131" i="12"/>
  <c r="W46" i="12"/>
  <c r="C163" i="12"/>
  <c r="AA19" i="12"/>
  <c r="K117" i="12"/>
  <c r="V65" i="12"/>
  <c r="U66" i="12"/>
  <c r="F149" i="12"/>
  <c r="E150" i="12"/>
  <c r="U61" i="12"/>
  <c r="Y38" i="12"/>
  <c r="Z37" i="12"/>
  <c r="X39" i="12"/>
  <c r="X46" i="12" s="1"/>
  <c r="S74" i="12"/>
  <c r="Z25" i="12"/>
  <c r="Z32" i="12" s="1"/>
  <c r="V53" i="12"/>
  <c r="V61" i="12" s="1"/>
  <c r="P93" i="12"/>
  <c r="O94" i="12"/>
  <c r="J122" i="12"/>
  <c r="K121" i="12"/>
  <c r="AA24" i="12"/>
  <c r="AB23" i="12"/>
  <c r="W52" i="12"/>
  <c r="X51" i="12"/>
  <c r="S79" i="12"/>
  <c r="R80" i="12"/>
  <c r="N95" i="12"/>
  <c r="N103" i="12" s="1"/>
  <c r="I123" i="12"/>
  <c r="I130" i="12" s="1"/>
  <c r="M103" i="12"/>
  <c r="P88" i="12"/>
  <c r="Q81" i="12"/>
  <c r="Q88" i="12" s="1"/>
  <c r="H130" i="12"/>
  <c r="M108" i="12"/>
  <c r="N107" i="12"/>
  <c r="AB11" i="12"/>
  <c r="AB18" i="12" s="1"/>
  <c r="L109" i="12"/>
  <c r="L117" i="12" s="1"/>
  <c r="F145" i="12"/>
  <c r="T67" i="12"/>
  <c r="T75" i="12" s="1"/>
  <c r="AD9" i="12"/>
  <c r="AC10" i="12"/>
  <c r="D151" i="12"/>
  <c r="G136" i="12" l="1"/>
  <c r="G137" i="12" s="1"/>
  <c r="G144" i="12" s="1"/>
  <c r="H135" i="12"/>
  <c r="Z33" i="12"/>
  <c r="D163" i="12"/>
  <c r="D164" i="12" s="1"/>
  <c r="C178" i="12"/>
  <c r="AB19" i="12"/>
  <c r="T74" i="12"/>
  <c r="Q89" i="12"/>
  <c r="I131" i="12"/>
  <c r="X52" i="12"/>
  <c r="Y51" i="12"/>
  <c r="J123" i="12"/>
  <c r="J130" i="12" s="1"/>
  <c r="Y39" i="12"/>
  <c r="Y47" i="12" s="1"/>
  <c r="O107" i="12"/>
  <c r="N108" i="12"/>
  <c r="W53" i="12"/>
  <c r="W61" i="12" s="1"/>
  <c r="O95" i="12"/>
  <c r="O102" i="12" s="1"/>
  <c r="M109" i="12"/>
  <c r="M117" i="12" s="1"/>
  <c r="AB24" i="12"/>
  <c r="AC23" i="12"/>
  <c r="Q93" i="12"/>
  <c r="P94" i="12"/>
  <c r="L116" i="12"/>
  <c r="N102" i="12"/>
  <c r="AA25" i="12"/>
  <c r="AA32" i="12" s="1"/>
  <c r="E151" i="12"/>
  <c r="E159" i="12" s="1"/>
  <c r="X47" i="12"/>
  <c r="F150" i="12"/>
  <c r="G149" i="12"/>
  <c r="D159" i="12"/>
  <c r="D158" i="12"/>
  <c r="AC11" i="12"/>
  <c r="AC18" i="12" s="1"/>
  <c r="V60" i="12"/>
  <c r="U67" i="12"/>
  <c r="U74" i="12" s="1"/>
  <c r="AE9" i="12"/>
  <c r="AD10" i="12"/>
  <c r="R81" i="12"/>
  <c r="R88" i="12" s="1"/>
  <c r="T79" i="12"/>
  <c r="S80" i="12"/>
  <c r="L121" i="12"/>
  <c r="K122" i="12"/>
  <c r="Z38" i="12"/>
  <c r="AA37" i="12"/>
  <c r="W65" i="12"/>
  <c r="V66" i="12"/>
  <c r="G145" i="12" l="1"/>
  <c r="H136" i="12"/>
  <c r="H137" i="12" s="1"/>
  <c r="H145" i="12" s="1"/>
  <c r="I135" i="12"/>
  <c r="E163" i="12"/>
  <c r="E164" i="12" s="1"/>
  <c r="E165" i="12" s="1"/>
  <c r="E173" i="12" s="1"/>
  <c r="Y46" i="12"/>
  <c r="AA33" i="12"/>
  <c r="C176" i="12"/>
  <c r="C179" i="12"/>
  <c r="D175" i="12"/>
  <c r="C175" i="12"/>
  <c r="D165" i="12"/>
  <c r="AC19" i="12"/>
  <c r="M116" i="12"/>
  <c r="W60" i="12"/>
  <c r="J131" i="12"/>
  <c r="M121" i="12"/>
  <c r="L122" i="12"/>
  <c r="S81" i="12"/>
  <c r="S89" i="12" s="1"/>
  <c r="U79" i="12"/>
  <c r="T80" i="12"/>
  <c r="E158" i="12"/>
  <c r="F163" i="12"/>
  <c r="F164" i="12" s="1"/>
  <c r="N109" i="12"/>
  <c r="N116" i="12" s="1"/>
  <c r="P95" i="12"/>
  <c r="P103" i="12" s="1"/>
  <c r="P107" i="12"/>
  <c r="O108" i="12"/>
  <c r="Z51" i="12"/>
  <c r="Y52" i="12"/>
  <c r="V67" i="12"/>
  <c r="V75" i="12" s="1"/>
  <c r="R93" i="12"/>
  <c r="Q94" i="12"/>
  <c r="X53" i="12"/>
  <c r="X60" i="12" s="1"/>
  <c r="W66" i="12"/>
  <c r="X65" i="12"/>
  <c r="R89" i="12"/>
  <c r="AB37" i="12"/>
  <c r="AA38" i="12"/>
  <c r="U75" i="12"/>
  <c r="H149" i="12"/>
  <c r="G150" i="12"/>
  <c r="AD23" i="12"/>
  <c r="AC24" i="12"/>
  <c r="O103" i="12"/>
  <c r="Z39" i="12"/>
  <c r="Z47" i="12" s="1"/>
  <c r="AD11" i="12"/>
  <c r="AD19" i="12" s="1"/>
  <c r="F151" i="12"/>
  <c r="AB25" i="12"/>
  <c r="AB32" i="12" s="1"/>
  <c r="K123" i="12"/>
  <c r="K130" i="12" s="1"/>
  <c r="AF9" i="12"/>
  <c r="AE10" i="12"/>
  <c r="H144" i="12" l="1"/>
  <c r="J135" i="12"/>
  <c r="I136" i="12"/>
  <c r="I137" i="12" s="1"/>
  <c r="I144" i="12" s="1"/>
  <c r="AE11" i="12"/>
  <c r="AE19" i="12" s="1"/>
  <c r="D173" i="12"/>
  <c r="F159" i="12"/>
  <c r="AB33" i="12"/>
  <c r="Z46" i="12"/>
  <c r="C187" i="12"/>
  <c r="C177" i="12"/>
  <c r="D177" i="12" s="1"/>
  <c r="C186" i="12"/>
  <c r="D172" i="12"/>
  <c r="F165" i="12"/>
  <c r="F173" i="12" s="1"/>
  <c r="E172" i="12"/>
  <c r="AD18" i="12"/>
  <c r="P102" i="12"/>
  <c r="G151" i="12"/>
  <c r="G158" i="12" s="1"/>
  <c r="I149" i="12"/>
  <c r="H150" i="12"/>
  <c r="R94" i="12"/>
  <c r="S93" i="12"/>
  <c r="V74" i="12"/>
  <c r="S88" i="12"/>
  <c r="T81" i="12"/>
  <c r="T88" i="12" s="1"/>
  <c r="L123" i="12"/>
  <c r="L131" i="12" s="1"/>
  <c r="K131" i="12"/>
  <c r="F158" i="12"/>
  <c r="AC37" i="12"/>
  <c r="AB38" i="12"/>
  <c r="X61" i="12"/>
  <c r="N117" i="12"/>
  <c r="V79" i="12"/>
  <c r="U80" i="12"/>
  <c r="M122" i="12"/>
  <c r="N121" i="12"/>
  <c r="AC25" i="12"/>
  <c r="AC33" i="12" s="1"/>
  <c r="Y53" i="12"/>
  <c r="Y61" i="12" s="1"/>
  <c r="AG9" i="12"/>
  <c r="AF10" i="12"/>
  <c r="AA39" i="12"/>
  <c r="AA46" i="12" s="1"/>
  <c r="AD24" i="12"/>
  <c r="AE23" i="12"/>
  <c r="AA51" i="12"/>
  <c r="Z52" i="12"/>
  <c r="W67" i="12"/>
  <c r="W74" i="12" s="1"/>
  <c r="X66" i="12"/>
  <c r="Y65" i="12"/>
  <c r="O109" i="12"/>
  <c r="O117" i="12" s="1"/>
  <c r="G163" i="12"/>
  <c r="G164" i="12" s="1"/>
  <c r="Q95" i="12"/>
  <c r="Q102" i="12" s="1"/>
  <c r="Q107" i="12"/>
  <c r="P108" i="12"/>
  <c r="I145" i="12" l="1"/>
  <c r="J136" i="12"/>
  <c r="J137" i="12" s="1"/>
  <c r="J144" i="12" s="1"/>
  <c r="K135" i="12"/>
  <c r="F172" i="12"/>
  <c r="AC32" i="12"/>
  <c r="AF11" i="12"/>
  <c r="AF19" i="12" s="1"/>
  <c r="C192" i="12"/>
  <c r="C189" i="12" s="1"/>
  <c r="AE18" i="12"/>
  <c r="G165" i="12"/>
  <c r="E177" i="12"/>
  <c r="D178" i="12"/>
  <c r="O116" i="12"/>
  <c r="AA47" i="12"/>
  <c r="M123" i="12"/>
  <c r="M131" i="12" s="1"/>
  <c r="H151" i="12"/>
  <c r="AD37" i="12"/>
  <c r="AC38" i="12"/>
  <c r="Y60" i="12"/>
  <c r="U81" i="12"/>
  <c r="U88" i="12" s="1"/>
  <c r="L130" i="12"/>
  <c r="I150" i="12"/>
  <c r="J149" i="12"/>
  <c r="V80" i="12"/>
  <c r="W79" i="12"/>
  <c r="G159" i="12"/>
  <c r="Z53" i="12"/>
  <c r="Z61" i="12" s="1"/>
  <c r="AG10" i="12"/>
  <c r="T89" i="12"/>
  <c r="Q108" i="12"/>
  <c r="R107" i="12"/>
  <c r="X67" i="12"/>
  <c r="X74" i="12" s="1"/>
  <c r="AA52" i="12"/>
  <c r="AB51" i="12"/>
  <c r="W75" i="12"/>
  <c r="AE24" i="12"/>
  <c r="AF23" i="12"/>
  <c r="H163" i="12"/>
  <c r="H164" i="12" s="1"/>
  <c r="O121" i="12"/>
  <c r="N122" i="12"/>
  <c r="P109" i="12"/>
  <c r="P116" i="12" s="1"/>
  <c r="Q103" i="12"/>
  <c r="Z65" i="12"/>
  <c r="Y66" i="12"/>
  <c r="AD25" i="12"/>
  <c r="AD33" i="12" s="1"/>
  <c r="AB39" i="12"/>
  <c r="AB46" i="12" s="1"/>
  <c r="S94" i="12"/>
  <c r="T93" i="12"/>
  <c r="R95" i="12"/>
  <c r="R103" i="12" s="1"/>
  <c r="J145" i="12" l="1"/>
  <c r="L135" i="12"/>
  <c r="K136" i="12"/>
  <c r="K137" i="12" s="1"/>
  <c r="K144" i="12" s="1"/>
  <c r="C193" i="12"/>
  <c r="C200" i="12" s="1"/>
  <c r="C190" i="12"/>
  <c r="D189" i="12"/>
  <c r="C191" i="12" s="1"/>
  <c r="AF18" i="12"/>
  <c r="G172" i="12"/>
  <c r="H159" i="12"/>
  <c r="AD32" i="12"/>
  <c r="AE25" i="12"/>
  <c r="AE32" i="12" s="1"/>
  <c r="AI12" i="12"/>
  <c r="G173" i="12"/>
  <c r="H165" i="12"/>
  <c r="H172" i="12" s="1"/>
  <c r="E178" i="12"/>
  <c r="F177" i="12"/>
  <c r="D179" i="12"/>
  <c r="R102" i="12"/>
  <c r="AB47" i="12"/>
  <c r="H158" i="12"/>
  <c r="P117" i="12"/>
  <c r="AG23" i="12"/>
  <c r="AF24" i="12"/>
  <c r="R108" i="12"/>
  <c r="S107" i="12"/>
  <c r="AG11" i="12"/>
  <c r="AI10" i="12" s="1"/>
  <c r="U89" i="12"/>
  <c r="Q109" i="12"/>
  <c r="Q117" i="12" s="1"/>
  <c r="Z60" i="12"/>
  <c r="W80" i="12"/>
  <c r="X79" i="12"/>
  <c r="V81" i="12"/>
  <c r="V89" i="12" s="1"/>
  <c r="M130" i="12"/>
  <c r="Y67" i="12"/>
  <c r="Y75" i="12" s="1"/>
  <c r="P121" i="12"/>
  <c r="O122" i="12"/>
  <c r="AC51" i="12"/>
  <c r="AB52" i="12"/>
  <c r="K149" i="12"/>
  <c r="J150" i="12"/>
  <c r="AC39" i="12"/>
  <c r="AC46" i="12" s="1"/>
  <c r="N123" i="12"/>
  <c r="N131" i="12" s="1"/>
  <c r="U93" i="12"/>
  <c r="T94" i="12"/>
  <c r="S95" i="12"/>
  <c r="S102" i="12" s="1"/>
  <c r="AA65" i="12"/>
  <c r="Z66" i="12"/>
  <c r="AA53" i="12"/>
  <c r="AA61" i="12" s="1"/>
  <c r="I151" i="12"/>
  <c r="I158" i="12" s="1"/>
  <c r="AE37" i="12"/>
  <c r="AD38" i="12"/>
  <c r="X75" i="12"/>
  <c r="I163" i="12"/>
  <c r="I164" i="12" s="1"/>
  <c r="AI17" i="12" l="1"/>
  <c r="AJ17" i="12" s="1"/>
  <c r="K145" i="12"/>
  <c r="L136" i="12"/>
  <c r="L137" i="12" s="1"/>
  <c r="L144" i="12" s="1"/>
  <c r="M135" i="12"/>
  <c r="C201" i="12"/>
  <c r="AE33" i="12"/>
  <c r="AG18" i="12"/>
  <c r="AI18" i="12" s="1"/>
  <c r="AG19" i="12"/>
  <c r="AI19" i="12" s="1"/>
  <c r="D187" i="12"/>
  <c r="AF25" i="12"/>
  <c r="AF33" i="12" s="1"/>
  <c r="D191" i="12"/>
  <c r="C206" i="12"/>
  <c r="I165" i="12"/>
  <c r="I173" i="12" s="1"/>
  <c r="E179" i="12"/>
  <c r="E186" i="12" s="1"/>
  <c r="H173" i="12"/>
  <c r="F178" i="12"/>
  <c r="G177" i="12"/>
  <c r="D186" i="12"/>
  <c r="S103" i="12"/>
  <c r="AC47" i="12"/>
  <c r="Q116" i="12"/>
  <c r="L145" i="12"/>
  <c r="O123" i="12"/>
  <c r="O131" i="12" s="1"/>
  <c r="Q121" i="12"/>
  <c r="P122" i="12"/>
  <c r="V88" i="12"/>
  <c r="AG24" i="12"/>
  <c r="AA60" i="12"/>
  <c r="Y79" i="12"/>
  <c r="X80" i="12"/>
  <c r="T95" i="12"/>
  <c r="T103" i="12" s="1"/>
  <c r="J151" i="12"/>
  <c r="J159" i="12" s="1"/>
  <c r="Y74" i="12"/>
  <c r="W81" i="12"/>
  <c r="W89" i="12" s="1"/>
  <c r="AD39" i="12"/>
  <c r="AD47" i="12" s="1"/>
  <c r="V93" i="12"/>
  <c r="U94" i="12"/>
  <c r="K150" i="12"/>
  <c r="L149" i="12"/>
  <c r="AI14" i="12"/>
  <c r="AJ13" i="12" s="1"/>
  <c r="AI16" i="12"/>
  <c r="J163" i="12"/>
  <c r="J164" i="12" s="1"/>
  <c r="AF37" i="12"/>
  <c r="AE38" i="12"/>
  <c r="I159" i="12"/>
  <c r="Z67" i="12"/>
  <c r="Z75" i="12" s="1"/>
  <c r="N130" i="12"/>
  <c r="AB53" i="12"/>
  <c r="AB60" i="12" s="1"/>
  <c r="T107" i="12"/>
  <c r="S108" i="12"/>
  <c r="AA66" i="12"/>
  <c r="AB65" i="12"/>
  <c r="AD51" i="12"/>
  <c r="AC52" i="12"/>
  <c r="R109" i="12"/>
  <c r="R117" i="12" s="1"/>
  <c r="N135" i="12" l="1"/>
  <c r="M136" i="12"/>
  <c r="M137" i="12" s="1"/>
  <c r="M144" i="12" s="1"/>
  <c r="AD46" i="12"/>
  <c r="AF32" i="12"/>
  <c r="AE39" i="12"/>
  <c r="AE47" i="12" s="1"/>
  <c r="AB61" i="12"/>
  <c r="E187" i="12"/>
  <c r="G178" i="12"/>
  <c r="H177" i="12"/>
  <c r="I172" i="12"/>
  <c r="F179" i="12"/>
  <c r="C203" i="12"/>
  <c r="C204" i="12"/>
  <c r="C207" i="12"/>
  <c r="D203" i="12"/>
  <c r="J165" i="12"/>
  <c r="J172" i="12" s="1"/>
  <c r="D192" i="12"/>
  <c r="E191" i="12"/>
  <c r="J158" i="12"/>
  <c r="R116" i="12"/>
  <c r="S109" i="12"/>
  <c r="S116" i="12" s="1"/>
  <c r="Z74" i="12"/>
  <c r="W88" i="12"/>
  <c r="Y80" i="12"/>
  <c r="Z79" i="12"/>
  <c r="U107" i="12"/>
  <c r="T108" i="12"/>
  <c r="K163" i="12"/>
  <c r="K164" i="12" s="1"/>
  <c r="P123" i="12"/>
  <c r="P131" i="12" s="1"/>
  <c r="Q122" i="12"/>
  <c r="R121" i="12"/>
  <c r="AC53" i="12"/>
  <c r="AC61" i="12" s="1"/>
  <c r="M149" i="12"/>
  <c r="L150" i="12"/>
  <c r="O130" i="12"/>
  <c r="K151" i="12"/>
  <c r="K159" i="12" s="1"/>
  <c r="AG25" i="12"/>
  <c r="AI24" i="12" s="1"/>
  <c r="AI26" i="12"/>
  <c r="U95" i="12"/>
  <c r="U103" i="12" s="1"/>
  <c r="T102" i="12"/>
  <c r="AD52" i="12"/>
  <c r="AE51" i="12"/>
  <c r="AC65" i="12"/>
  <c r="AB66" i="12"/>
  <c r="AA67" i="12"/>
  <c r="AA74" i="12" s="1"/>
  <c r="AF38" i="12"/>
  <c r="AG37" i="12"/>
  <c r="V94" i="12"/>
  <c r="W93" i="12"/>
  <c r="X81" i="12"/>
  <c r="X89" i="12" s="1"/>
  <c r="M145" i="12" l="1"/>
  <c r="AI31" i="12"/>
  <c r="AJ31" i="12" s="1"/>
  <c r="N136" i="12"/>
  <c r="N137" i="12" s="1"/>
  <c r="N145" i="12" s="1"/>
  <c r="O135" i="12"/>
  <c r="AG38" i="12"/>
  <c r="AI40" i="12" s="1"/>
  <c r="AE46" i="12"/>
  <c r="C205" i="12"/>
  <c r="D205" i="12" s="1"/>
  <c r="AG32" i="12"/>
  <c r="AI32" i="12" s="1"/>
  <c r="F186" i="12"/>
  <c r="AG33" i="12"/>
  <c r="AI33" i="12" s="1"/>
  <c r="C215" i="12"/>
  <c r="AF39" i="12"/>
  <c r="AF46" i="12" s="1"/>
  <c r="C214" i="12"/>
  <c r="J173" i="12"/>
  <c r="F187" i="12"/>
  <c r="E192" i="12"/>
  <c r="F191" i="12"/>
  <c r="H178" i="12"/>
  <c r="I177" i="12"/>
  <c r="D193" i="12"/>
  <c r="D201" i="12" s="1"/>
  <c r="K165" i="12"/>
  <c r="K173" i="12" s="1"/>
  <c r="G179" i="12"/>
  <c r="G187" i="12" s="1"/>
  <c r="X88" i="12"/>
  <c r="U102" i="12"/>
  <c r="AC60" i="12"/>
  <c r="K158" i="12"/>
  <c r="X93" i="12"/>
  <c r="W94" i="12"/>
  <c r="AA75" i="12"/>
  <c r="L151" i="12"/>
  <c r="L158" i="12" s="1"/>
  <c r="R122" i="12"/>
  <c r="S121" i="12"/>
  <c r="AA79" i="12"/>
  <c r="Z80" i="12"/>
  <c r="AI28" i="12"/>
  <c r="AJ27" i="12" s="1"/>
  <c r="AI30" i="12"/>
  <c r="N149" i="12"/>
  <c r="M150" i="12"/>
  <c r="Q123" i="12"/>
  <c r="Q130" i="12" s="1"/>
  <c r="Y81" i="12"/>
  <c r="Y88" i="12" s="1"/>
  <c r="S117" i="12"/>
  <c r="V95" i="12"/>
  <c r="V103" i="12" s="1"/>
  <c r="AE52" i="12"/>
  <c r="AF51" i="12"/>
  <c r="L163" i="12"/>
  <c r="L164" i="12" s="1"/>
  <c r="AB67" i="12"/>
  <c r="AB75" i="12" s="1"/>
  <c r="AG39" i="12"/>
  <c r="AG47" i="12" s="1"/>
  <c r="AD53" i="12"/>
  <c r="AD61" i="12" s="1"/>
  <c r="P130" i="12"/>
  <c r="T109" i="12"/>
  <c r="T117" i="12" s="1"/>
  <c r="AD65" i="12"/>
  <c r="AC66" i="12"/>
  <c r="U108" i="12"/>
  <c r="V107" i="12"/>
  <c r="N144" i="12" l="1"/>
  <c r="C220" i="12"/>
  <c r="C217" i="12" s="1"/>
  <c r="O136" i="12"/>
  <c r="O137" i="12" s="1"/>
  <c r="O144" i="12" s="1"/>
  <c r="P135" i="12"/>
  <c r="AF47" i="12"/>
  <c r="AI47" i="12" s="1"/>
  <c r="AE53" i="12"/>
  <c r="AE60" i="12" s="1"/>
  <c r="AI44" i="12"/>
  <c r="AI42" i="12"/>
  <c r="AG46" i="12"/>
  <c r="AI46" i="12" s="1"/>
  <c r="AI38" i="12"/>
  <c r="AI45" i="12" s="1"/>
  <c r="D200" i="12"/>
  <c r="K172" i="12"/>
  <c r="F192" i="12"/>
  <c r="G191" i="12"/>
  <c r="E193" i="12"/>
  <c r="E200" i="12" s="1"/>
  <c r="L165" i="12"/>
  <c r="L173" i="12" s="1"/>
  <c r="D206" i="12"/>
  <c r="E205" i="12"/>
  <c r="G186" i="12"/>
  <c r="J177" i="12"/>
  <c r="I178" i="12"/>
  <c r="H179" i="12"/>
  <c r="AB74" i="12"/>
  <c r="V102" i="12"/>
  <c r="Y89" i="12"/>
  <c r="L159" i="12"/>
  <c r="Q131" i="12"/>
  <c r="Z81" i="12"/>
  <c r="Z88" i="12" s="1"/>
  <c r="AC67" i="12"/>
  <c r="AC74" i="12" s="1"/>
  <c r="AE65" i="12"/>
  <c r="AD66" i="12"/>
  <c r="AF52" i="12"/>
  <c r="AG51" i="12"/>
  <c r="M151" i="12"/>
  <c r="M158" i="12" s="1"/>
  <c r="AA80" i="12"/>
  <c r="AB79" i="12"/>
  <c r="T116" i="12"/>
  <c r="M163" i="12"/>
  <c r="M164" i="12" s="1"/>
  <c r="N150" i="12"/>
  <c r="O149" i="12"/>
  <c r="S122" i="12"/>
  <c r="T121" i="12"/>
  <c r="W95" i="12"/>
  <c r="W103" i="12" s="1"/>
  <c r="V108" i="12"/>
  <c r="W107" i="12"/>
  <c r="R123" i="12"/>
  <c r="R131" i="12" s="1"/>
  <c r="Y93" i="12"/>
  <c r="X94" i="12"/>
  <c r="AD60" i="12"/>
  <c r="U109" i="12"/>
  <c r="U116" i="12" s="1"/>
  <c r="C221" i="12" l="1"/>
  <c r="C229" i="12" s="1"/>
  <c r="C218" i="12"/>
  <c r="D217" i="12"/>
  <c r="O145" i="12"/>
  <c r="P136" i="12"/>
  <c r="P137" i="12" s="1"/>
  <c r="P145" i="12" s="1"/>
  <c r="Q135" i="12"/>
  <c r="AJ41" i="12"/>
  <c r="AJ45" i="12"/>
  <c r="AE61" i="12"/>
  <c r="L172" i="12"/>
  <c r="H186" i="12"/>
  <c r="AF53" i="12"/>
  <c r="AF60" i="12" s="1"/>
  <c r="H187" i="12"/>
  <c r="E201" i="12"/>
  <c r="M165" i="12"/>
  <c r="M173" i="12" s="1"/>
  <c r="I179" i="12"/>
  <c r="I186" i="12" s="1"/>
  <c r="K177" i="12"/>
  <c r="J178" i="12"/>
  <c r="E206" i="12"/>
  <c r="F205" i="12"/>
  <c r="G192" i="12"/>
  <c r="H191" i="12"/>
  <c r="D207" i="12"/>
  <c r="C219" i="12"/>
  <c r="F193" i="12"/>
  <c r="M159" i="12"/>
  <c r="AG52" i="12"/>
  <c r="Z89" i="12"/>
  <c r="R130" i="12"/>
  <c r="N151" i="12"/>
  <c r="N159" i="12" s="1"/>
  <c r="AC75" i="12"/>
  <c r="Z93" i="12"/>
  <c r="Y94" i="12"/>
  <c r="N163" i="12"/>
  <c r="N164" i="12" s="1"/>
  <c r="U117" i="12"/>
  <c r="W102" i="12"/>
  <c r="AD67" i="12"/>
  <c r="AD75" i="12" s="1"/>
  <c r="X95" i="12"/>
  <c r="X103" i="12" s="1"/>
  <c r="W108" i="12"/>
  <c r="X107" i="12"/>
  <c r="U121" i="12"/>
  <c r="T122" i="12"/>
  <c r="AF65" i="12"/>
  <c r="AE66" i="12"/>
  <c r="S123" i="12"/>
  <c r="S130" i="12" s="1"/>
  <c r="V109" i="12"/>
  <c r="V117" i="12" s="1"/>
  <c r="AC79" i="12"/>
  <c r="AB80" i="12"/>
  <c r="P149" i="12"/>
  <c r="O150" i="12"/>
  <c r="AA81" i="12"/>
  <c r="AA89" i="12" s="1"/>
  <c r="P144" i="12" l="1"/>
  <c r="C228" i="12"/>
  <c r="R135" i="12"/>
  <c r="Q136" i="12"/>
  <c r="Q137" i="12" s="1"/>
  <c r="Q144" i="12" s="1"/>
  <c r="AF61" i="12"/>
  <c r="F201" i="12"/>
  <c r="D214" i="12"/>
  <c r="AE67" i="12"/>
  <c r="AE75" i="12" s="1"/>
  <c r="AG53" i="12"/>
  <c r="AI52" i="12" s="1"/>
  <c r="AI54" i="12"/>
  <c r="M172" i="12"/>
  <c r="H192" i="12"/>
  <c r="I191" i="12"/>
  <c r="I187" i="12"/>
  <c r="F200" i="12"/>
  <c r="G205" i="12"/>
  <c r="F206" i="12"/>
  <c r="G193" i="12"/>
  <c r="G200" i="12" s="1"/>
  <c r="C234" i="12"/>
  <c r="D219" i="12"/>
  <c r="E207" i="12"/>
  <c r="E214" i="12" s="1"/>
  <c r="N165" i="12"/>
  <c r="N173" i="12" s="1"/>
  <c r="J179" i="12"/>
  <c r="D215" i="12"/>
  <c r="K178" i="12"/>
  <c r="L177" i="12"/>
  <c r="V116" i="12"/>
  <c r="AD74" i="12"/>
  <c r="AA88" i="12"/>
  <c r="T123" i="12"/>
  <c r="T131" i="12" s="1"/>
  <c r="AB81" i="12"/>
  <c r="AB89" i="12" s="1"/>
  <c r="S131" i="12"/>
  <c r="O163" i="12"/>
  <c r="O164" i="12" s="1"/>
  <c r="AD79" i="12"/>
  <c r="AC80" i="12"/>
  <c r="AF66" i="12"/>
  <c r="AG65" i="12"/>
  <c r="X102" i="12"/>
  <c r="Y95" i="12"/>
  <c r="Y102" i="12" s="1"/>
  <c r="N158" i="12"/>
  <c r="Z94" i="12"/>
  <c r="AA93" i="12"/>
  <c r="V121" i="12"/>
  <c r="U122" i="12"/>
  <c r="Y107" i="12"/>
  <c r="X108" i="12"/>
  <c r="Q145" i="12"/>
  <c r="W109" i="12"/>
  <c r="W116" i="12" s="1"/>
  <c r="O151" i="12"/>
  <c r="O158" i="12" s="1"/>
  <c r="P150" i="12"/>
  <c r="Q149" i="12"/>
  <c r="AI59" i="12" l="1"/>
  <c r="AJ59" i="12" s="1"/>
  <c r="R136" i="12"/>
  <c r="R137" i="12" s="1"/>
  <c r="R144" i="12" s="1"/>
  <c r="S135" i="12"/>
  <c r="AE74" i="12"/>
  <c r="AF67" i="12"/>
  <c r="AF75" i="12" s="1"/>
  <c r="AI56" i="12"/>
  <c r="AJ55" i="12" s="1"/>
  <c r="AI58" i="12"/>
  <c r="AG60" i="12"/>
  <c r="AI60" i="12" s="1"/>
  <c r="J187" i="12"/>
  <c r="AG61" i="12"/>
  <c r="AI61" i="12" s="1"/>
  <c r="N172" i="12"/>
  <c r="G201" i="12"/>
  <c r="W117" i="12"/>
  <c r="F207" i="12"/>
  <c r="E215" i="12"/>
  <c r="J186" i="12"/>
  <c r="H205" i="12"/>
  <c r="G206" i="12"/>
  <c r="D220" i="12"/>
  <c r="E219" i="12"/>
  <c r="J191" i="12"/>
  <c r="I192" i="12"/>
  <c r="K179" i="12"/>
  <c r="K187" i="12" s="1"/>
  <c r="C231" i="12"/>
  <c r="C232" i="12"/>
  <c r="C235" i="12"/>
  <c r="D231" i="12"/>
  <c r="O165" i="12"/>
  <c r="O173" i="12" s="1"/>
  <c r="M177" i="12"/>
  <c r="L178" i="12"/>
  <c r="H193" i="12"/>
  <c r="H201" i="12" s="1"/>
  <c r="P163" i="12"/>
  <c r="P164" i="12" s="1"/>
  <c r="AB88" i="12"/>
  <c r="X109" i="12"/>
  <c r="X117" i="12" s="1"/>
  <c r="Q150" i="12"/>
  <c r="R149" i="12"/>
  <c r="Y108" i="12"/>
  <c r="Z107" i="12"/>
  <c r="U123" i="12"/>
  <c r="U130" i="12" s="1"/>
  <c r="Y103" i="12"/>
  <c r="AG66" i="12"/>
  <c r="T130" i="12"/>
  <c r="P151" i="12"/>
  <c r="P159" i="12" s="1"/>
  <c r="V122" i="12"/>
  <c r="W121" i="12"/>
  <c r="AC81" i="12"/>
  <c r="AC89" i="12" s="1"/>
  <c r="AA94" i="12"/>
  <c r="AB93" i="12"/>
  <c r="AD80" i="12"/>
  <c r="AE79" i="12"/>
  <c r="O159" i="12"/>
  <c r="Z95" i="12"/>
  <c r="Z102" i="12" s="1"/>
  <c r="R145" i="12" l="1"/>
  <c r="T135" i="12"/>
  <c r="S136" i="12"/>
  <c r="S137" i="12" s="1"/>
  <c r="S144" i="12" s="1"/>
  <c r="AF74" i="12"/>
  <c r="AI68" i="12"/>
  <c r="C243" i="12"/>
  <c r="K186" i="12"/>
  <c r="C233" i="12"/>
  <c r="D233" i="12" s="1"/>
  <c r="O172" i="12"/>
  <c r="I205" i="12"/>
  <c r="H206" i="12"/>
  <c r="H200" i="12"/>
  <c r="I193" i="12"/>
  <c r="G207" i="12"/>
  <c r="G214" i="12" s="1"/>
  <c r="P165" i="12"/>
  <c r="P173" i="12" s="1"/>
  <c r="L179" i="12"/>
  <c r="L187" i="12" s="1"/>
  <c r="K191" i="12"/>
  <c r="J192" i="12"/>
  <c r="M178" i="12"/>
  <c r="N177" i="12"/>
  <c r="F219" i="12"/>
  <c r="E220" i="12"/>
  <c r="F214" i="12"/>
  <c r="C242" i="12"/>
  <c r="D221" i="12"/>
  <c r="F215" i="12"/>
  <c r="Z103" i="12"/>
  <c r="X116" i="12"/>
  <c r="U131" i="12"/>
  <c r="P158" i="12"/>
  <c r="Y109" i="12"/>
  <c r="Y117" i="12" s="1"/>
  <c r="X121" i="12"/>
  <c r="W122" i="12"/>
  <c r="AG67" i="12"/>
  <c r="S149" i="12"/>
  <c r="R150" i="12"/>
  <c r="AA95" i="12"/>
  <c r="AA102" i="12" s="1"/>
  <c r="V123" i="12"/>
  <c r="V131" i="12" s="1"/>
  <c r="Q151" i="12"/>
  <c r="Q158" i="12" s="1"/>
  <c r="AD81" i="12"/>
  <c r="AD88" i="12" s="1"/>
  <c r="AC88" i="12"/>
  <c r="AE80" i="12"/>
  <c r="AF79" i="12"/>
  <c r="AC93" i="12"/>
  <c r="AB94" i="12"/>
  <c r="Z108" i="12"/>
  <c r="AA107" i="12"/>
  <c r="Q163" i="12"/>
  <c r="Q164" i="12" s="1"/>
  <c r="S145" i="12" l="1"/>
  <c r="U135" i="12"/>
  <c r="T136" i="12"/>
  <c r="T137" i="12" s="1"/>
  <c r="T145" i="12" s="1"/>
  <c r="I200" i="12"/>
  <c r="AE81" i="12"/>
  <c r="AE89" i="12" s="1"/>
  <c r="AI66" i="12"/>
  <c r="AI73" i="12" s="1"/>
  <c r="AI72" i="12"/>
  <c r="AI70" i="12"/>
  <c r="D229" i="12"/>
  <c r="AG74" i="12"/>
  <c r="AI74" i="12" s="1"/>
  <c r="AG75" i="12"/>
  <c r="AI75" i="12" s="1"/>
  <c r="C248" i="12"/>
  <c r="D245" i="12" s="1"/>
  <c r="D228" i="12"/>
  <c r="L186" i="12"/>
  <c r="I201" i="12"/>
  <c r="M179" i="12"/>
  <c r="M187" i="12" s="1"/>
  <c r="P172" i="12"/>
  <c r="N178" i="12"/>
  <c r="O177" i="12"/>
  <c r="K192" i="12"/>
  <c r="L191" i="12"/>
  <c r="G215" i="12"/>
  <c r="D234" i="12"/>
  <c r="E233" i="12"/>
  <c r="H207" i="12"/>
  <c r="I206" i="12"/>
  <c r="J205" i="12"/>
  <c r="J193" i="12"/>
  <c r="J200" i="12" s="1"/>
  <c r="E221" i="12"/>
  <c r="E228" i="12" s="1"/>
  <c r="Q165" i="12"/>
  <c r="Q172" i="12" s="1"/>
  <c r="G219" i="12"/>
  <c r="F220" i="12"/>
  <c r="AA103" i="12"/>
  <c r="V130" i="12"/>
  <c r="Q159" i="12"/>
  <c r="Y116" i="12"/>
  <c r="AB107" i="12"/>
  <c r="AA108" i="12"/>
  <c r="AB95" i="12"/>
  <c r="AB103" i="12" s="1"/>
  <c r="Z109" i="12"/>
  <c r="Z117" i="12" s="1"/>
  <c r="AD93" i="12"/>
  <c r="AC94" i="12"/>
  <c r="AD89" i="12"/>
  <c r="AG79" i="12"/>
  <c r="AF80" i="12"/>
  <c r="R151" i="12"/>
  <c r="R159" i="12" s="1"/>
  <c r="S150" i="12"/>
  <c r="T149" i="12"/>
  <c r="W123" i="12"/>
  <c r="W131" i="12" s="1"/>
  <c r="R163" i="12"/>
  <c r="R164" i="12" s="1"/>
  <c r="X122" i="12"/>
  <c r="Y121" i="12"/>
  <c r="T144" i="12" l="1"/>
  <c r="U136" i="12"/>
  <c r="U137" i="12" s="1"/>
  <c r="U144" i="12" s="1"/>
  <c r="V135" i="12"/>
  <c r="Q173" i="12"/>
  <c r="AJ69" i="12"/>
  <c r="AJ73" i="12"/>
  <c r="AE88" i="12"/>
  <c r="AF81" i="12"/>
  <c r="AF89" i="12" s="1"/>
  <c r="H215" i="12"/>
  <c r="C246" i="12"/>
  <c r="C249" i="12"/>
  <c r="C257" i="12" s="1"/>
  <c r="H214" i="12"/>
  <c r="C245" i="12"/>
  <c r="C247" i="12" s="1"/>
  <c r="J201" i="12"/>
  <c r="M186" i="12"/>
  <c r="E229" i="12"/>
  <c r="I207" i="12"/>
  <c r="I214" i="12" s="1"/>
  <c r="K193" i="12"/>
  <c r="K200" i="12" s="1"/>
  <c r="O178" i="12"/>
  <c r="P177" i="12"/>
  <c r="L192" i="12"/>
  <c r="M191" i="12"/>
  <c r="N179" i="12"/>
  <c r="N186" i="12" s="1"/>
  <c r="J206" i="12"/>
  <c r="K205" i="12"/>
  <c r="E234" i="12"/>
  <c r="F233" i="12"/>
  <c r="F221" i="12"/>
  <c r="R165" i="12"/>
  <c r="R173" i="12" s="1"/>
  <c r="H219" i="12"/>
  <c r="G220" i="12"/>
  <c r="D235" i="12"/>
  <c r="W130" i="12"/>
  <c r="U149" i="12"/>
  <c r="T150" i="12"/>
  <c r="AD94" i="12"/>
  <c r="AE93" i="12"/>
  <c r="S151" i="12"/>
  <c r="S158" i="12" s="1"/>
  <c r="AB102" i="12"/>
  <c r="S163" i="12"/>
  <c r="S164" i="12" s="1"/>
  <c r="R158" i="12"/>
  <c r="Z116" i="12"/>
  <c r="AG80" i="12"/>
  <c r="X123" i="12"/>
  <c r="X131" i="12" s="1"/>
  <c r="AA109" i="12"/>
  <c r="AA116" i="12" s="1"/>
  <c r="Y122" i="12"/>
  <c r="Z121" i="12"/>
  <c r="AC95" i="12"/>
  <c r="AC103" i="12" s="1"/>
  <c r="AB108" i="12"/>
  <c r="AC107" i="12"/>
  <c r="U145" i="12" l="1"/>
  <c r="W135" i="12"/>
  <c r="V136" i="12"/>
  <c r="V137" i="12" s="1"/>
  <c r="V145" i="12" s="1"/>
  <c r="C256" i="12"/>
  <c r="AF88" i="12"/>
  <c r="AI82" i="12"/>
  <c r="F229" i="12"/>
  <c r="D242" i="12"/>
  <c r="R172" i="12"/>
  <c r="I215" i="12"/>
  <c r="D243" i="12"/>
  <c r="K201" i="12"/>
  <c r="F228" i="12"/>
  <c r="N187" i="12"/>
  <c r="I219" i="12"/>
  <c r="H220" i="12"/>
  <c r="S165" i="12"/>
  <c r="S173" i="12" s="1"/>
  <c r="D247" i="12"/>
  <c r="C262" i="12"/>
  <c r="F234" i="12"/>
  <c r="G233" i="12"/>
  <c r="M192" i="12"/>
  <c r="N191" i="12"/>
  <c r="K206" i="12"/>
  <c r="L205" i="12"/>
  <c r="J207" i="12"/>
  <c r="J215" i="12" s="1"/>
  <c r="G221" i="12"/>
  <c r="G228" i="12" s="1"/>
  <c r="E235" i="12"/>
  <c r="E243" i="12" s="1"/>
  <c r="L193" i="12"/>
  <c r="L201" i="12" s="1"/>
  <c r="P178" i="12"/>
  <c r="Q177" i="12"/>
  <c r="O179" i="12"/>
  <c r="O186" i="12" s="1"/>
  <c r="AA117" i="12"/>
  <c r="T151" i="12"/>
  <c r="T159" i="12" s="1"/>
  <c r="X130" i="12"/>
  <c r="V144" i="12"/>
  <c r="S159" i="12"/>
  <c r="V149" i="12"/>
  <c r="U150" i="12"/>
  <c r="AC108" i="12"/>
  <c r="AD107" i="12"/>
  <c r="Z122" i="12"/>
  <c r="AA121" i="12"/>
  <c r="AB109" i="12"/>
  <c r="AB116" i="12" s="1"/>
  <c r="Y123" i="12"/>
  <c r="Y130" i="12" s="1"/>
  <c r="AC102" i="12"/>
  <c r="T163" i="12"/>
  <c r="T164" i="12" s="1"/>
  <c r="AF93" i="12"/>
  <c r="AE94" i="12"/>
  <c r="AG81" i="12"/>
  <c r="AD95" i="12"/>
  <c r="AD102" i="12" s="1"/>
  <c r="X135" i="12" l="1"/>
  <c r="W136" i="12"/>
  <c r="W137" i="12" s="1"/>
  <c r="W144" i="12" s="1"/>
  <c r="O187" i="12"/>
  <c r="AI80" i="12"/>
  <c r="E242" i="12"/>
  <c r="AE95" i="12"/>
  <c r="AE103" i="12" s="1"/>
  <c r="AI84" i="12"/>
  <c r="AI86" i="12"/>
  <c r="AG88" i="12"/>
  <c r="AI88" i="12" s="1"/>
  <c r="AG89" i="12"/>
  <c r="AI89" i="12" s="1"/>
  <c r="L200" i="12"/>
  <c r="G229" i="12"/>
  <c r="K207" i="12"/>
  <c r="K214" i="12" s="1"/>
  <c r="S172" i="12"/>
  <c r="R177" i="12"/>
  <c r="Q178" i="12"/>
  <c r="O191" i="12"/>
  <c r="N192" i="12"/>
  <c r="D248" i="12"/>
  <c r="E247" i="12"/>
  <c r="M205" i="12"/>
  <c r="L206" i="12"/>
  <c r="P179" i="12"/>
  <c r="P186" i="12" s="1"/>
  <c r="M193" i="12"/>
  <c r="M201" i="12" s="1"/>
  <c r="H221" i="12"/>
  <c r="H233" i="12"/>
  <c r="G234" i="12"/>
  <c r="I220" i="12"/>
  <c r="J219" i="12"/>
  <c r="T165" i="12"/>
  <c r="T173" i="12" s="1"/>
  <c r="J214" i="12"/>
  <c r="F235" i="12"/>
  <c r="C259" i="12"/>
  <c r="D259" i="12"/>
  <c r="C260" i="12"/>
  <c r="C263" i="12"/>
  <c r="Y131" i="12"/>
  <c r="AB117" i="12"/>
  <c r="U151" i="12"/>
  <c r="U158" i="12" s="1"/>
  <c r="T158" i="12"/>
  <c r="AA122" i="12"/>
  <c r="AB121" i="12"/>
  <c r="V150" i="12"/>
  <c r="W149" i="12"/>
  <c r="Z123" i="12"/>
  <c r="Z130" i="12" s="1"/>
  <c r="AG93" i="12"/>
  <c r="AF94" i="12"/>
  <c r="U163" i="12"/>
  <c r="U164" i="12" s="1"/>
  <c r="AE107" i="12"/>
  <c r="AD108" i="12"/>
  <c r="AD103" i="12"/>
  <c r="AC109" i="12"/>
  <c r="AC116" i="12" s="1"/>
  <c r="AI87" i="12" l="1"/>
  <c r="AJ87" i="12" s="1"/>
  <c r="W145" i="12"/>
  <c r="X136" i="12"/>
  <c r="X137" i="12" s="1"/>
  <c r="X145" i="12" s="1"/>
  <c r="Y135" i="12"/>
  <c r="AE102" i="12"/>
  <c r="T172" i="12"/>
  <c r="AJ83" i="12"/>
  <c r="P187" i="12"/>
  <c r="AF95" i="12"/>
  <c r="AF102" i="12" s="1"/>
  <c r="H229" i="12"/>
  <c r="C271" i="12"/>
  <c r="C270" i="12"/>
  <c r="K215" i="12"/>
  <c r="H228" i="12"/>
  <c r="M200" i="12"/>
  <c r="Q179" i="12"/>
  <c r="Q186" i="12" s="1"/>
  <c r="G235" i="12"/>
  <c r="G242" i="12" s="1"/>
  <c r="N193" i="12"/>
  <c r="N200" i="12" s="1"/>
  <c r="I233" i="12"/>
  <c r="H234" i="12"/>
  <c r="R178" i="12"/>
  <c r="S177" i="12"/>
  <c r="U165" i="12"/>
  <c r="U172" i="12" s="1"/>
  <c r="O192" i="12"/>
  <c r="P191" i="12"/>
  <c r="L207" i="12"/>
  <c r="L214" i="12" s="1"/>
  <c r="N205" i="12"/>
  <c r="M206" i="12"/>
  <c r="F243" i="12"/>
  <c r="C261" i="12"/>
  <c r="K219" i="12"/>
  <c r="J220" i="12"/>
  <c r="E248" i="12"/>
  <c r="F247" i="12"/>
  <c r="F242" i="12"/>
  <c r="I221" i="12"/>
  <c r="I228" i="12" s="1"/>
  <c r="D249" i="12"/>
  <c r="AG94" i="12"/>
  <c r="AC117" i="12"/>
  <c r="Z131" i="12"/>
  <c r="AE108" i="12"/>
  <c r="AF107" i="12"/>
  <c r="X149" i="12"/>
  <c r="W150" i="12"/>
  <c r="V163" i="12"/>
  <c r="V164" i="12" s="1"/>
  <c r="V151" i="12"/>
  <c r="V158" i="12" s="1"/>
  <c r="U159" i="12"/>
  <c r="X144" i="12"/>
  <c r="AB122" i="12"/>
  <c r="AC121" i="12"/>
  <c r="AA123" i="12"/>
  <c r="AA131" i="12" s="1"/>
  <c r="AD109" i="12"/>
  <c r="AD117" i="12" s="1"/>
  <c r="Y136" i="12" l="1"/>
  <c r="Y137" i="12" s="1"/>
  <c r="Y144" i="12" s="1"/>
  <c r="Z135" i="12"/>
  <c r="AF103" i="12"/>
  <c r="AE109" i="12"/>
  <c r="AE116" i="12" s="1"/>
  <c r="AG95" i="12"/>
  <c r="AI94" i="12" s="1"/>
  <c r="AI96" i="12"/>
  <c r="D256" i="12"/>
  <c r="V159" i="12"/>
  <c r="U173" i="12"/>
  <c r="L215" i="12"/>
  <c r="D257" i="12"/>
  <c r="G243" i="12"/>
  <c r="V165" i="12"/>
  <c r="V173" i="12" s="1"/>
  <c r="F248" i="12"/>
  <c r="G247" i="12"/>
  <c r="N206" i="12"/>
  <c r="O205" i="12"/>
  <c r="N201" i="12"/>
  <c r="J221" i="12"/>
  <c r="I229" i="12"/>
  <c r="L219" i="12"/>
  <c r="K220" i="12"/>
  <c r="R179" i="12"/>
  <c r="R186" i="12" s="1"/>
  <c r="P192" i="12"/>
  <c r="Q191" i="12"/>
  <c r="H235" i="12"/>
  <c r="Q187" i="12"/>
  <c r="M207" i="12"/>
  <c r="M214" i="12" s="1"/>
  <c r="D261" i="12"/>
  <c r="C276" i="12"/>
  <c r="E249" i="12"/>
  <c r="E256" i="12" s="1"/>
  <c r="S178" i="12"/>
  <c r="T177" i="12"/>
  <c r="O193" i="12"/>
  <c r="O200" i="12" s="1"/>
  <c r="I234" i="12"/>
  <c r="J233" i="12"/>
  <c r="AD116" i="12"/>
  <c r="AA130" i="12"/>
  <c r="W151" i="12"/>
  <c r="W158" i="12" s="1"/>
  <c r="W163" i="12"/>
  <c r="W164" i="12" s="1"/>
  <c r="Y149" i="12"/>
  <c r="X150" i="12"/>
  <c r="AD121" i="12"/>
  <c r="AC122" i="12"/>
  <c r="AB123" i="12"/>
  <c r="AB131" i="12" s="1"/>
  <c r="AG107" i="12"/>
  <c r="AF108" i="12"/>
  <c r="AI101" i="12" l="1"/>
  <c r="AJ101" i="12" s="1"/>
  <c r="Y145" i="12"/>
  <c r="Z136" i="12"/>
  <c r="Z137" i="12" s="1"/>
  <c r="Z144" i="12" s="1"/>
  <c r="AA135" i="12"/>
  <c r="AG103" i="12"/>
  <c r="AI103" i="12" s="1"/>
  <c r="AG102" i="12"/>
  <c r="AI102" i="12" s="1"/>
  <c r="AE117" i="12"/>
  <c r="H242" i="12"/>
  <c r="AI100" i="12"/>
  <c r="AI98" i="12"/>
  <c r="AJ97" i="12" s="1"/>
  <c r="V172" i="12"/>
  <c r="AF109" i="12"/>
  <c r="AF116" i="12" s="1"/>
  <c r="J228" i="12"/>
  <c r="R187" i="12"/>
  <c r="O201" i="12"/>
  <c r="E257" i="12"/>
  <c r="K221" i="12"/>
  <c r="K229" i="12" s="1"/>
  <c r="I235" i="12"/>
  <c r="I242" i="12" s="1"/>
  <c r="H243" i="12"/>
  <c r="L220" i="12"/>
  <c r="M219" i="12"/>
  <c r="P205" i="12"/>
  <c r="O206" i="12"/>
  <c r="G248" i="12"/>
  <c r="H247" i="12"/>
  <c r="M215" i="12"/>
  <c r="P193" i="12"/>
  <c r="P201" i="12" s="1"/>
  <c r="J229" i="12"/>
  <c r="F249" i="12"/>
  <c r="F256" i="12" s="1"/>
  <c r="J234" i="12"/>
  <c r="K233" i="12"/>
  <c r="N207" i="12"/>
  <c r="N215" i="12" s="1"/>
  <c r="E261" i="12"/>
  <c r="D262" i="12"/>
  <c r="U177" i="12"/>
  <c r="T178" i="12"/>
  <c r="C274" i="12"/>
  <c r="C277" i="12"/>
  <c r="C273" i="12"/>
  <c r="D273" i="12"/>
  <c r="W165" i="12"/>
  <c r="W172" i="12" s="1"/>
  <c r="R191" i="12"/>
  <c r="Q192" i="12"/>
  <c r="S179" i="12"/>
  <c r="S187" i="12" s="1"/>
  <c r="AG108" i="12"/>
  <c r="AC123" i="12"/>
  <c r="AC130" i="12" s="1"/>
  <c r="X151" i="12"/>
  <c r="X159" i="12" s="1"/>
  <c r="AB130" i="12"/>
  <c r="Y150" i="12"/>
  <c r="Z149" i="12"/>
  <c r="AE121" i="12"/>
  <c r="AD122" i="12"/>
  <c r="X163" i="12"/>
  <c r="X164" i="12" s="1"/>
  <c r="W159" i="12"/>
  <c r="Z145" i="12" l="1"/>
  <c r="AA136" i="12"/>
  <c r="AA137" i="12" s="1"/>
  <c r="AA144" i="12" s="1"/>
  <c r="AB135" i="12"/>
  <c r="W173" i="12"/>
  <c r="I243" i="12"/>
  <c r="AG109" i="12"/>
  <c r="AG117" i="12" s="1"/>
  <c r="AI117" i="12" s="1"/>
  <c r="AI110" i="12"/>
  <c r="C285" i="12"/>
  <c r="AF117" i="12"/>
  <c r="S186" i="12"/>
  <c r="C284" i="12"/>
  <c r="K228" i="12"/>
  <c r="P200" i="12"/>
  <c r="U178" i="12"/>
  <c r="V177" i="12"/>
  <c r="C275" i="12"/>
  <c r="D263" i="12"/>
  <c r="I247" i="12"/>
  <c r="H248" i="12"/>
  <c r="E262" i="12"/>
  <c r="F261" i="12"/>
  <c r="Q193" i="12"/>
  <c r="Q201" i="12" s="1"/>
  <c r="N214" i="12"/>
  <c r="O207" i="12"/>
  <c r="O215" i="12" s="1"/>
  <c r="G249" i="12"/>
  <c r="X165" i="12"/>
  <c r="X172" i="12" s="1"/>
  <c r="S191" i="12"/>
  <c r="R192" i="12"/>
  <c r="P206" i="12"/>
  <c r="Q205" i="12"/>
  <c r="M220" i="12"/>
  <c r="N219" i="12"/>
  <c r="F257" i="12"/>
  <c r="L233" i="12"/>
  <c r="K234" i="12"/>
  <c r="L221" i="12"/>
  <c r="L228" i="12" s="1"/>
  <c r="T179" i="12"/>
  <c r="T186" i="12" s="1"/>
  <c r="J235" i="12"/>
  <c r="J242" i="12" s="1"/>
  <c r="AF121" i="12"/>
  <c r="AE122" i="12"/>
  <c r="Y151" i="12"/>
  <c r="Y158" i="12" s="1"/>
  <c r="X158" i="12"/>
  <c r="AD123" i="12"/>
  <c r="AD131" i="12" s="1"/>
  <c r="AA149" i="12"/>
  <c r="Z150" i="12"/>
  <c r="AC131" i="12"/>
  <c r="Y163" i="12"/>
  <c r="Y164" i="12" s="1"/>
  <c r="AA145" i="12" l="1"/>
  <c r="AB136" i="12"/>
  <c r="AB137" i="12" s="1"/>
  <c r="AB144" i="12" s="1"/>
  <c r="AC135" i="12"/>
  <c r="AG116" i="12"/>
  <c r="AI116" i="12" s="1"/>
  <c r="AE123" i="12"/>
  <c r="AE131" i="12" s="1"/>
  <c r="D271" i="12"/>
  <c r="AI114" i="12"/>
  <c r="AI112" i="12"/>
  <c r="G256" i="12"/>
  <c r="AI108" i="12"/>
  <c r="O214" i="12"/>
  <c r="X173" i="12"/>
  <c r="L229" i="12"/>
  <c r="Q200" i="12"/>
  <c r="J247" i="12"/>
  <c r="I248" i="12"/>
  <c r="O219" i="12"/>
  <c r="N220" i="12"/>
  <c r="T187" i="12"/>
  <c r="M221" i="12"/>
  <c r="M228" i="12" s="1"/>
  <c r="D270" i="12"/>
  <c r="G257" i="12"/>
  <c r="J243" i="12"/>
  <c r="K235" i="12"/>
  <c r="K242" i="12" s="1"/>
  <c r="P207" i="12"/>
  <c r="P215" i="12" s="1"/>
  <c r="F262" i="12"/>
  <c r="G261" i="12"/>
  <c r="D275" i="12"/>
  <c r="C290" i="12"/>
  <c r="Q206" i="12"/>
  <c r="R205" i="12"/>
  <c r="Y165" i="12"/>
  <c r="Y172" i="12" s="1"/>
  <c r="M233" i="12"/>
  <c r="L234" i="12"/>
  <c r="R193" i="12"/>
  <c r="R201" i="12" s="1"/>
  <c r="E263" i="12"/>
  <c r="E271" i="12" s="1"/>
  <c r="V178" i="12"/>
  <c r="W177" i="12"/>
  <c r="S192" i="12"/>
  <c r="T191" i="12"/>
  <c r="H249" i="12"/>
  <c r="H256" i="12" s="1"/>
  <c r="U179" i="12"/>
  <c r="U187" i="12" s="1"/>
  <c r="AD130" i="12"/>
  <c r="Y159" i="12"/>
  <c r="AB145" i="12"/>
  <c r="Z151" i="12"/>
  <c r="Z159" i="12" s="1"/>
  <c r="AA150" i="12"/>
  <c r="AB149" i="12"/>
  <c r="Z163" i="12"/>
  <c r="Z164" i="12" s="1"/>
  <c r="AG121" i="12"/>
  <c r="AF122" i="12"/>
  <c r="AI115" i="12" l="1"/>
  <c r="AJ115" i="12" s="1"/>
  <c r="AC136" i="12"/>
  <c r="AC137" i="12" s="1"/>
  <c r="AC144" i="12" s="1"/>
  <c r="AD135" i="12"/>
  <c r="R200" i="12"/>
  <c r="AE130" i="12"/>
  <c r="C287" i="12"/>
  <c r="AF123" i="12"/>
  <c r="AF130" i="12" s="1"/>
  <c r="Y173" i="12"/>
  <c r="E270" i="12"/>
  <c r="U186" i="12"/>
  <c r="AJ111" i="12"/>
  <c r="P214" i="12"/>
  <c r="H257" i="12"/>
  <c r="Q207" i="12"/>
  <c r="Q214" i="12" s="1"/>
  <c r="M229" i="12"/>
  <c r="D287" i="12"/>
  <c r="C288" i="12"/>
  <c r="C291" i="12"/>
  <c r="K243" i="12"/>
  <c r="S193" i="12"/>
  <c r="S201" i="12" s="1"/>
  <c r="W178" i="12"/>
  <c r="X177" i="12"/>
  <c r="L235" i="12"/>
  <c r="L243" i="12" s="1"/>
  <c r="E275" i="12"/>
  <c r="D276" i="12"/>
  <c r="U191" i="12"/>
  <c r="T192" i="12"/>
  <c r="V179" i="12"/>
  <c r="V187" i="12" s="1"/>
  <c r="M234" i="12"/>
  <c r="N233" i="12"/>
  <c r="H261" i="12"/>
  <c r="G262" i="12"/>
  <c r="N221" i="12"/>
  <c r="N228" i="12" s="1"/>
  <c r="P219" i="12"/>
  <c r="O220" i="12"/>
  <c r="Z165" i="12"/>
  <c r="Z173" i="12" s="1"/>
  <c r="I249" i="12"/>
  <c r="I257" i="12" s="1"/>
  <c r="R206" i="12"/>
  <c r="S205" i="12"/>
  <c r="F263" i="12"/>
  <c r="J248" i="12"/>
  <c r="K247" i="12"/>
  <c r="Z158" i="12"/>
  <c r="AG122" i="12"/>
  <c r="AC149" i="12"/>
  <c r="AB150" i="12"/>
  <c r="AA151" i="12"/>
  <c r="AA159" i="12" s="1"/>
  <c r="AC145" i="12"/>
  <c r="AA163" i="12"/>
  <c r="AA164" i="12" s="1"/>
  <c r="AD136" i="12" l="1"/>
  <c r="AD137" i="12" s="1"/>
  <c r="AD145" i="12" s="1"/>
  <c r="AE135" i="12"/>
  <c r="AF131" i="12"/>
  <c r="F271" i="12"/>
  <c r="C299" i="12"/>
  <c r="AI124" i="12"/>
  <c r="C289" i="12"/>
  <c r="D289" i="12" s="1"/>
  <c r="N229" i="12"/>
  <c r="Z172" i="12"/>
  <c r="AA158" i="12"/>
  <c r="Q215" i="12"/>
  <c r="C298" i="12"/>
  <c r="S200" i="12"/>
  <c r="I256" i="12"/>
  <c r="J249" i="12"/>
  <c r="J257" i="12" s="1"/>
  <c r="L242" i="12"/>
  <c r="F270" i="12"/>
  <c r="G263" i="12"/>
  <c r="G271" i="12" s="1"/>
  <c r="X178" i="12"/>
  <c r="Y177" i="12"/>
  <c r="I261" i="12"/>
  <c r="H262" i="12"/>
  <c r="T193" i="12"/>
  <c r="T201" i="12" s="1"/>
  <c r="W179" i="12"/>
  <c r="W186" i="12" s="1"/>
  <c r="U192" i="12"/>
  <c r="V191" i="12"/>
  <c r="N234" i="12"/>
  <c r="O233" i="12"/>
  <c r="AA165" i="12"/>
  <c r="AA173" i="12" s="1"/>
  <c r="S206" i="12"/>
  <c r="T205" i="12"/>
  <c r="O221" i="12"/>
  <c r="O229" i="12" s="1"/>
  <c r="M235" i="12"/>
  <c r="M243" i="12" s="1"/>
  <c r="D277" i="12"/>
  <c r="R207" i="12"/>
  <c r="R215" i="12" s="1"/>
  <c r="P220" i="12"/>
  <c r="Q219" i="12"/>
  <c r="V186" i="12"/>
  <c r="F275" i="12"/>
  <c r="E276" i="12"/>
  <c r="K248" i="12"/>
  <c r="L247" i="12"/>
  <c r="AD149" i="12"/>
  <c r="AC150" i="12"/>
  <c r="AB151" i="12"/>
  <c r="AB158" i="12" s="1"/>
  <c r="AG123" i="12"/>
  <c r="AG130" i="12" s="1"/>
  <c r="AI130" i="12" s="1"/>
  <c r="AB163" i="12"/>
  <c r="AB164" i="12" s="1"/>
  <c r="AD144" i="12" l="1"/>
  <c r="AE136" i="12"/>
  <c r="AE137" i="12" s="1"/>
  <c r="AE145" i="12" s="1"/>
  <c r="AF135" i="12"/>
  <c r="E289" i="12"/>
  <c r="F289" i="12" s="1"/>
  <c r="D290" i="12"/>
  <c r="D291" i="12" s="1"/>
  <c r="AI128" i="12"/>
  <c r="AI126" i="12"/>
  <c r="AI122" i="12"/>
  <c r="AI129" i="12" s="1"/>
  <c r="D284" i="12"/>
  <c r="AG131" i="12"/>
  <c r="AI131" i="12" s="1"/>
  <c r="AB159" i="12"/>
  <c r="M242" i="12"/>
  <c r="U205" i="12"/>
  <c r="T206" i="12"/>
  <c r="T200" i="12"/>
  <c r="G270" i="12"/>
  <c r="F276" i="12"/>
  <c r="G275" i="12"/>
  <c r="D285" i="12"/>
  <c r="S207" i="12"/>
  <c r="S214" i="12" s="1"/>
  <c r="W191" i="12"/>
  <c r="V192" i="12"/>
  <c r="H263" i="12"/>
  <c r="H270" i="12" s="1"/>
  <c r="Q220" i="12"/>
  <c r="R219" i="12"/>
  <c r="AA172" i="12"/>
  <c r="U193" i="12"/>
  <c r="U200" i="12" s="1"/>
  <c r="I262" i="12"/>
  <c r="J261" i="12"/>
  <c r="AB165" i="12"/>
  <c r="AB172" i="12" s="1"/>
  <c r="L248" i="12"/>
  <c r="M247" i="12"/>
  <c r="W187" i="12"/>
  <c r="Z177" i="12"/>
  <c r="Y178" i="12"/>
  <c r="J256" i="12"/>
  <c r="P221" i="12"/>
  <c r="P228" i="12" s="1"/>
  <c r="R214" i="12"/>
  <c r="P233" i="12"/>
  <c r="O234" i="12"/>
  <c r="X179" i="12"/>
  <c r="X186" i="12" s="1"/>
  <c r="K249" i="12"/>
  <c r="K257" i="12" s="1"/>
  <c r="O228" i="12"/>
  <c r="E277" i="12"/>
  <c r="E285" i="12" s="1"/>
  <c r="N235" i="12"/>
  <c r="N242" i="12" s="1"/>
  <c r="AC163" i="12"/>
  <c r="AC164" i="12" s="1"/>
  <c r="AC151" i="12"/>
  <c r="AC158" i="12" s="1"/>
  <c r="AD150" i="12"/>
  <c r="AE149" i="12"/>
  <c r="AJ125" i="12" l="1"/>
  <c r="E290" i="12"/>
  <c r="E291" i="12" s="1"/>
  <c r="AE144" i="12"/>
  <c r="AF136" i="12"/>
  <c r="AF137" i="12" s="1"/>
  <c r="AF144" i="12" s="1"/>
  <c r="AG135" i="12"/>
  <c r="X187" i="12"/>
  <c r="AJ129" i="12"/>
  <c r="AB173" i="12"/>
  <c r="H271" i="12"/>
  <c r="AC159" i="12"/>
  <c r="U201" i="12"/>
  <c r="E299" i="12"/>
  <c r="W192" i="12"/>
  <c r="X191" i="12"/>
  <c r="F277" i="12"/>
  <c r="F285" i="12" s="1"/>
  <c r="S219" i="12"/>
  <c r="R220" i="12"/>
  <c r="P229" i="12"/>
  <c r="Y179" i="12"/>
  <c r="Y186" i="12" s="1"/>
  <c r="J262" i="12"/>
  <c r="K261" i="12"/>
  <c r="S215" i="12"/>
  <c r="F290" i="12"/>
  <c r="G289" i="12"/>
  <c r="AC165" i="12"/>
  <c r="AC173" i="12" s="1"/>
  <c r="Z178" i="12"/>
  <c r="AA177" i="12"/>
  <c r="I263" i="12"/>
  <c r="Q221" i="12"/>
  <c r="Q228" i="12" s="1"/>
  <c r="E284" i="12"/>
  <c r="P234" i="12"/>
  <c r="Q233" i="12"/>
  <c r="T207" i="12"/>
  <c r="T215" i="12" s="1"/>
  <c r="N243" i="12"/>
  <c r="D298" i="12"/>
  <c r="O235" i="12"/>
  <c r="O243" i="12" s="1"/>
  <c r="D299" i="12"/>
  <c r="K256" i="12"/>
  <c r="M248" i="12"/>
  <c r="N247" i="12"/>
  <c r="U206" i="12"/>
  <c r="V205" i="12"/>
  <c r="L249" i="12"/>
  <c r="L257" i="12" s="1"/>
  <c r="V193" i="12"/>
  <c r="V200" i="12" s="1"/>
  <c r="G276" i="12"/>
  <c r="H275" i="12"/>
  <c r="E298" i="12"/>
  <c r="AD151" i="12"/>
  <c r="AD163" i="12"/>
  <c r="AD164" i="12" s="1"/>
  <c r="AF149" i="12"/>
  <c r="AE150" i="12"/>
  <c r="AG136" i="12" l="1"/>
  <c r="AG137" i="12" s="1"/>
  <c r="AG145" i="12" s="1"/>
  <c r="AF145" i="12"/>
  <c r="AC172" i="12"/>
  <c r="AE151" i="12"/>
  <c r="AE159" i="12" s="1"/>
  <c r="I270" i="12"/>
  <c r="AI136" i="12"/>
  <c r="T214" i="12"/>
  <c r="V201" i="12"/>
  <c r="AD159" i="12"/>
  <c r="AD158" i="12"/>
  <c r="I271" i="12"/>
  <c r="Y187" i="12"/>
  <c r="L256" i="12"/>
  <c r="P235" i="12"/>
  <c r="P242" i="12" s="1"/>
  <c r="AA178" i="12"/>
  <c r="AB177" i="12"/>
  <c r="K262" i="12"/>
  <c r="L261" i="12"/>
  <c r="T219" i="12"/>
  <c r="S220" i="12"/>
  <c r="H276" i="12"/>
  <c r="I275" i="12"/>
  <c r="W205" i="12"/>
  <c r="V206" i="12"/>
  <c r="O242" i="12"/>
  <c r="Z179" i="12"/>
  <c r="Z186" i="12" s="1"/>
  <c r="J263" i="12"/>
  <c r="J271" i="12" s="1"/>
  <c r="F284" i="12"/>
  <c r="G277" i="12"/>
  <c r="G285" i="12" s="1"/>
  <c r="U207" i="12"/>
  <c r="U214" i="12" s="1"/>
  <c r="Q229" i="12"/>
  <c r="O247" i="12"/>
  <c r="N248" i="12"/>
  <c r="F291" i="12"/>
  <c r="M249" i="12"/>
  <c r="M256" i="12" s="1"/>
  <c r="Y191" i="12"/>
  <c r="X192" i="12"/>
  <c r="AD165" i="12"/>
  <c r="AD172" i="12" s="1"/>
  <c r="H289" i="12"/>
  <c r="G290" i="12"/>
  <c r="W193" i="12"/>
  <c r="W200" i="12" s="1"/>
  <c r="Q234" i="12"/>
  <c r="R233" i="12"/>
  <c r="R221" i="12"/>
  <c r="R228" i="12" s="1"/>
  <c r="AF150" i="12"/>
  <c r="AG149" i="12"/>
  <c r="AE163" i="12"/>
  <c r="AE164" i="12" s="1"/>
  <c r="AI145" i="12" l="1"/>
  <c r="AG144" i="12"/>
  <c r="AI144" i="12" s="1"/>
  <c r="AI138" i="12"/>
  <c r="AI140" i="12" s="1"/>
  <c r="AJ139" i="12" s="1"/>
  <c r="AI142" i="12"/>
  <c r="AE158" i="12"/>
  <c r="G291" i="12"/>
  <c r="G298" i="12" s="1"/>
  <c r="AE165" i="12"/>
  <c r="AE172" i="12" s="1"/>
  <c r="F298" i="12"/>
  <c r="AF151" i="12"/>
  <c r="AF158" i="12" s="1"/>
  <c r="G284" i="12"/>
  <c r="M257" i="12"/>
  <c r="AD173" i="12"/>
  <c r="Z187" i="12"/>
  <c r="U215" i="12"/>
  <c r="R234" i="12"/>
  <c r="S233" i="12"/>
  <c r="L262" i="12"/>
  <c r="M261" i="12"/>
  <c r="W201" i="12"/>
  <c r="X193" i="12"/>
  <c r="X201" i="12" s="1"/>
  <c r="O248" i="12"/>
  <c r="P247" i="12"/>
  <c r="K263" i="12"/>
  <c r="K270" i="12" s="1"/>
  <c r="Z191" i="12"/>
  <c r="Y192" i="12"/>
  <c r="V207" i="12"/>
  <c r="V215" i="12" s="1"/>
  <c r="AC177" i="12"/>
  <c r="AB178" i="12"/>
  <c r="X205" i="12"/>
  <c r="W206" i="12"/>
  <c r="AA179" i="12"/>
  <c r="AA186" i="12" s="1"/>
  <c r="R229" i="12"/>
  <c r="J270" i="12"/>
  <c r="J275" i="12"/>
  <c r="I276" i="12"/>
  <c r="P243" i="12"/>
  <c r="Q235" i="12"/>
  <c r="Q242" i="12" s="1"/>
  <c r="N249" i="12"/>
  <c r="N256" i="12" s="1"/>
  <c r="I289" i="12"/>
  <c r="H290" i="12"/>
  <c r="H277" i="12"/>
  <c r="H284" i="12" s="1"/>
  <c r="S221" i="12"/>
  <c r="S229" i="12" s="1"/>
  <c r="U219" i="12"/>
  <c r="T220" i="12"/>
  <c r="F299" i="12"/>
  <c r="AG150" i="12"/>
  <c r="AF163" i="12"/>
  <c r="AF164" i="12" s="1"/>
  <c r="AI143" i="12" l="1"/>
  <c r="AJ143" i="12" s="1"/>
  <c r="G299" i="12"/>
  <c r="AE173" i="12"/>
  <c r="AF159" i="12"/>
  <c r="AA187" i="12"/>
  <c r="AG151" i="12"/>
  <c r="AG158" i="12" s="1"/>
  <c r="AI158" i="12" s="1"/>
  <c r="AI152" i="12"/>
  <c r="AF165" i="12"/>
  <c r="AF172" i="12" s="1"/>
  <c r="Q243" i="12"/>
  <c r="V214" i="12"/>
  <c r="N257" i="12"/>
  <c r="K271" i="12"/>
  <c r="X200" i="12"/>
  <c r="T221" i="12"/>
  <c r="T229" i="12" s="1"/>
  <c r="H285" i="12"/>
  <c r="Y193" i="12"/>
  <c r="Y201" i="12" s="1"/>
  <c r="H291" i="12"/>
  <c r="H299" i="12" s="1"/>
  <c r="W207" i="12"/>
  <c r="W214" i="12" s="1"/>
  <c r="Z192" i="12"/>
  <c r="AA191" i="12"/>
  <c r="I277" i="12"/>
  <c r="S228" i="12"/>
  <c r="J276" i="12"/>
  <c r="K275" i="12"/>
  <c r="AB179" i="12"/>
  <c r="AB187" i="12" s="1"/>
  <c r="M262" i="12"/>
  <c r="N261" i="12"/>
  <c r="X206" i="12"/>
  <c r="Y205" i="12"/>
  <c r="AC178" i="12"/>
  <c r="AD177" i="12"/>
  <c r="L263" i="12"/>
  <c r="L271" i="12" s="1"/>
  <c r="Q247" i="12"/>
  <c r="P248" i="12"/>
  <c r="U220" i="12"/>
  <c r="V219" i="12"/>
  <c r="I290" i="12"/>
  <c r="I291" i="12" s="1"/>
  <c r="J289" i="12"/>
  <c r="T233" i="12"/>
  <c r="S234" i="12"/>
  <c r="O249" i="12"/>
  <c r="O256" i="12" s="1"/>
  <c r="R235" i="12"/>
  <c r="R242" i="12" s="1"/>
  <c r="AG163" i="12"/>
  <c r="AG164" i="12" s="1"/>
  <c r="AG159" i="12" l="1"/>
  <c r="AI159" i="12" s="1"/>
  <c r="H298" i="12"/>
  <c r="AF173" i="12"/>
  <c r="AI166" i="12"/>
  <c r="I285" i="12"/>
  <c r="AI156" i="12"/>
  <c r="AI154" i="12"/>
  <c r="AI150" i="12"/>
  <c r="O257" i="12"/>
  <c r="L270" i="12"/>
  <c r="Y200" i="12"/>
  <c r="I284" i="12"/>
  <c r="AB186" i="12"/>
  <c r="W215" i="12"/>
  <c r="K289" i="12"/>
  <c r="J290" i="12"/>
  <c r="J291" i="12" s="1"/>
  <c r="AD178" i="12"/>
  <c r="AE177" i="12"/>
  <c r="R243" i="12"/>
  <c r="W219" i="12"/>
  <c r="V220" i="12"/>
  <c r="AC179" i="12"/>
  <c r="AC186" i="12" s="1"/>
  <c r="AA192" i="12"/>
  <c r="AB191" i="12"/>
  <c r="U221" i="12"/>
  <c r="U228" i="12" s="1"/>
  <c r="K276" i="12"/>
  <c r="L275" i="12"/>
  <c r="Z193" i="12"/>
  <c r="Z201" i="12" s="1"/>
  <c r="P249" i="12"/>
  <c r="P257" i="12" s="1"/>
  <c r="Y206" i="12"/>
  <c r="Z205" i="12"/>
  <c r="J277" i="12"/>
  <c r="J284" i="12" s="1"/>
  <c r="R247" i="12"/>
  <c r="Q248" i="12"/>
  <c r="X207" i="12"/>
  <c r="X214" i="12" s="1"/>
  <c r="S235" i="12"/>
  <c r="S243" i="12" s="1"/>
  <c r="N262" i="12"/>
  <c r="O261" i="12"/>
  <c r="T228" i="12"/>
  <c r="AG165" i="12"/>
  <c r="I299" i="12"/>
  <c r="T234" i="12"/>
  <c r="U233" i="12"/>
  <c r="M263" i="12"/>
  <c r="M271" i="12" s="1"/>
  <c r="I298" i="12"/>
  <c r="AI157" i="12" l="1"/>
  <c r="AJ157" i="12" s="1"/>
  <c r="AJ153" i="12"/>
  <c r="AC187" i="12"/>
  <c r="AI164" i="12"/>
  <c r="AI168" i="12"/>
  <c r="AI170" i="12"/>
  <c r="AG172" i="12"/>
  <c r="AI172" i="12" s="1"/>
  <c r="Z200" i="12"/>
  <c r="AG173" i="12"/>
  <c r="AI173" i="12" s="1"/>
  <c r="M270" i="12"/>
  <c r="S242" i="12"/>
  <c r="J285" i="12"/>
  <c r="J298" i="12"/>
  <c r="Y207" i="12"/>
  <c r="Y215" i="12" s="1"/>
  <c r="K277" i="12"/>
  <c r="K284" i="12" s="1"/>
  <c r="X215" i="12"/>
  <c r="P256" i="12"/>
  <c r="U229" i="12"/>
  <c r="V221" i="12"/>
  <c r="V228" i="12" s="1"/>
  <c r="Q249" i="12"/>
  <c r="Q257" i="12" s="1"/>
  <c r="X219" i="12"/>
  <c r="W220" i="12"/>
  <c r="R248" i="12"/>
  <c r="S247" i="12"/>
  <c r="AB192" i="12"/>
  <c r="AC191" i="12"/>
  <c r="AE178" i="12"/>
  <c r="AF177" i="12"/>
  <c r="P261" i="12"/>
  <c r="O262" i="12"/>
  <c r="N263" i="12"/>
  <c r="N271" i="12" s="1"/>
  <c r="U234" i="12"/>
  <c r="V233" i="12"/>
  <c r="T235" i="12"/>
  <c r="T242" i="12" s="1"/>
  <c r="AA193" i="12"/>
  <c r="AA201" i="12" s="1"/>
  <c r="AD179" i="12"/>
  <c r="AD187" i="12" s="1"/>
  <c r="Z206" i="12"/>
  <c r="AA205" i="12"/>
  <c r="M275" i="12"/>
  <c r="L276" i="12"/>
  <c r="L289" i="12"/>
  <c r="K290" i="12"/>
  <c r="K291" i="12" s="1"/>
  <c r="J299" i="12"/>
  <c r="AI171" i="12" l="1"/>
  <c r="AJ171" i="12" s="1"/>
  <c r="AJ167" i="12"/>
  <c r="AA200" i="12"/>
  <c r="Y214" i="12"/>
  <c r="K285" i="12"/>
  <c r="AE179" i="12"/>
  <c r="AE187" i="12" s="1"/>
  <c r="AD186" i="12"/>
  <c r="Q256" i="12"/>
  <c r="N270" i="12"/>
  <c r="T243" i="12"/>
  <c r="Q261" i="12"/>
  <c r="P262" i="12"/>
  <c r="Y219" i="12"/>
  <c r="X220" i="12"/>
  <c r="AF178" i="12"/>
  <c r="AG177" i="12"/>
  <c r="L277" i="12"/>
  <c r="L285" i="12" s="1"/>
  <c r="U235" i="12"/>
  <c r="U242" i="12" s="1"/>
  <c r="N275" i="12"/>
  <c r="M276" i="12"/>
  <c r="AB193" i="12"/>
  <c r="AB200" i="12" s="1"/>
  <c r="V229" i="12"/>
  <c r="S248" i="12"/>
  <c r="T247" i="12"/>
  <c r="AC192" i="12"/>
  <c r="AD191" i="12"/>
  <c r="R249" i="12"/>
  <c r="R256" i="12" s="1"/>
  <c r="M289" i="12"/>
  <c r="L290" i="12"/>
  <c r="L291" i="12" s="1"/>
  <c r="W233" i="12"/>
  <c r="V234" i="12"/>
  <c r="AA206" i="12"/>
  <c r="AB205" i="12"/>
  <c r="Z207" i="12"/>
  <c r="Z214" i="12" s="1"/>
  <c r="K299" i="12"/>
  <c r="O263" i="12"/>
  <c r="O270" i="12" s="1"/>
  <c r="W221" i="12"/>
  <c r="W228" i="12" s="1"/>
  <c r="K298" i="12"/>
  <c r="AG178" i="12" l="1"/>
  <c r="AI180" i="12" s="1"/>
  <c r="AE186" i="12"/>
  <c r="AF179" i="12"/>
  <c r="AF186" i="12" s="1"/>
  <c r="U243" i="12"/>
  <c r="L298" i="12"/>
  <c r="W229" i="12"/>
  <c r="L284" i="12"/>
  <c r="O271" i="12"/>
  <c r="R257" i="12"/>
  <c r="AB201" i="12"/>
  <c r="AB206" i="12"/>
  <c r="AC205" i="12"/>
  <c r="M277" i="12"/>
  <c r="M284" i="12" s="1"/>
  <c r="X233" i="12"/>
  <c r="W234" i="12"/>
  <c r="T248" i="12"/>
  <c r="U247" i="12"/>
  <c r="X221" i="12"/>
  <c r="X229" i="12" s="1"/>
  <c r="AD192" i="12"/>
  <c r="AE191" i="12"/>
  <c r="S249" i="12"/>
  <c r="S257" i="12" s="1"/>
  <c r="Y220" i="12"/>
  <c r="Z219" i="12"/>
  <c r="P263" i="12"/>
  <c r="P271" i="12" s="1"/>
  <c r="AA207" i="12"/>
  <c r="AA215" i="12" s="1"/>
  <c r="AG179" i="12"/>
  <c r="V235" i="12"/>
  <c r="V242" i="12" s="1"/>
  <c r="AC193" i="12"/>
  <c r="AC201" i="12" s="1"/>
  <c r="O275" i="12"/>
  <c r="N276" i="12"/>
  <c r="Z215" i="12"/>
  <c r="M290" i="12"/>
  <c r="M291" i="12" s="1"/>
  <c r="N289" i="12"/>
  <c r="Q262" i="12"/>
  <c r="R261" i="12"/>
  <c r="L299" i="12"/>
  <c r="AF187" i="12" l="1"/>
  <c r="AI178" i="12"/>
  <c r="AI184" i="12"/>
  <c r="AI182" i="12"/>
  <c r="AG186" i="12"/>
  <c r="AI186" i="12" s="1"/>
  <c r="AG187" i="12"/>
  <c r="AA214" i="12"/>
  <c r="P270" i="12"/>
  <c r="S256" i="12"/>
  <c r="T249" i="12"/>
  <c r="T257" i="12" s="1"/>
  <c r="AC200" i="12"/>
  <c r="W235" i="12"/>
  <c r="W242" i="12" s="1"/>
  <c r="AF191" i="12"/>
  <c r="AE192" i="12"/>
  <c r="X234" i="12"/>
  <c r="Y233" i="12"/>
  <c r="V243" i="12"/>
  <c r="AD193" i="12"/>
  <c r="AD200" i="12" s="1"/>
  <c r="M285" i="12"/>
  <c r="R262" i="12"/>
  <c r="S261" i="12"/>
  <c r="N277" i="12"/>
  <c r="N285" i="12" s="1"/>
  <c r="Z220" i="12"/>
  <c r="AA219" i="12"/>
  <c r="X228" i="12"/>
  <c r="Q263" i="12"/>
  <c r="Q271" i="12" s="1"/>
  <c r="O289" i="12"/>
  <c r="N290" i="12"/>
  <c r="N291" i="12" s="1"/>
  <c r="O276" i="12"/>
  <c r="P275" i="12"/>
  <c r="Y221" i="12"/>
  <c r="Y228" i="12" s="1"/>
  <c r="AD205" i="12"/>
  <c r="AC206" i="12"/>
  <c r="M299" i="12"/>
  <c r="U248" i="12"/>
  <c r="V247" i="12"/>
  <c r="AB207" i="12"/>
  <c r="AB214" i="12" s="1"/>
  <c r="M298" i="12"/>
  <c r="AI187" i="12" l="1"/>
  <c r="AI185" i="12"/>
  <c r="AJ185" i="12" s="1"/>
  <c r="AJ181" i="12"/>
  <c r="AB215" i="12"/>
  <c r="AE193" i="12"/>
  <c r="AE201" i="12" s="1"/>
  <c r="AD201" i="12"/>
  <c r="N284" i="12"/>
  <c r="Q270" i="12"/>
  <c r="W243" i="12"/>
  <c r="N299" i="12"/>
  <c r="AC207" i="12"/>
  <c r="AC215" i="12" s="1"/>
  <c r="P289" i="12"/>
  <c r="O290" i="12"/>
  <c r="O291" i="12" s="1"/>
  <c r="O299" i="12" s="1"/>
  <c r="Y229" i="12"/>
  <c r="Y234" i="12"/>
  <c r="Z233" i="12"/>
  <c r="T256" i="12"/>
  <c r="AD206" i="12"/>
  <c r="AE205" i="12"/>
  <c r="S262" i="12"/>
  <c r="T261" i="12"/>
  <c r="X235" i="12"/>
  <c r="X243" i="12" s="1"/>
  <c r="R263" i="12"/>
  <c r="R271" i="12" s="1"/>
  <c r="V248" i="12"/>
  <c r="W247" i="12"/>
  <c r="P276" i="12"/>
  <c r="Q275" i="12"/>
  <c r="AA220" i="12"/>
  <c r="AB219" i="12"/>
  <c r="U249" i="12"/>
  <c r="U256" i="12" s="1"/>
  <c r="O277" i="12"/>
  <c r="O285" i="12" s="1"/>
  <c r="Z221" i="12"/>
  <c r="Z229" i="12" s="1"/>
  <c r="AG191" i="12"/>
  <c r="AF192" i="12"/>
  <c r="N298" i="12"/>
  <c r="AG192" i="12" l="1"/>
  <c r="AI194" i="12" s="1"/>
  <c r="AE200" i="12"/>
  <c r="Z228" i="12"/>
  <c r="AF193" i="12"/>
  <c r="AF201" i="12" s="1"/>
  <c r="O284" i="12"/>
  <c r="X242" i="12"/>
  <c r="R270" i="12"/>
  <c r="AC214" i="12"/>
  <c r="P277" i="12"/>
  <c r="P285" i="12" s="1"/>
  <c r="R275" i="12"/>
  <c r="Q276" i="12"/>
  <c r="W248" i="12"/>
  <c r="X247" i="12"/>
  <c r="U261" i="12"/>
  <c r="T262" i="12"/>
  <c r="U257" i="12"/>
  <c r="V249" i="12"/>
  <c r="V256" i="12" s="1"/>
  <c r="S263" i="12"/>
  <c r="S271" i="12" s="1"/>
  <c r="P290" i="12"/>
  <c r="P291" i="12" s="1"/>
  <c r="P299" i="12" s="1"/>
  <c r="Q289" i="12"/>
  <c r="Y235" i="12"/>
  <c r="Y243" i="12" s="1"/>
  <c r="AF205" i="12"/>
  <c r="AE206" i="12"/>
  <c r="AG193" i="12"/>
  <c r="AG201" i="12" s="1"/>
  <c r="AI201" i="12" s="1"/>
  <c r="AD207" i="12"/>
  <c r="AD215" i="12" s="1"/>
  <c r="AC219" i="12"/>
  <c r="AB220" i="12"/>
  <c r="AA221" i="12"/>
  <c r="AA228" i="12" s="1"/>
  <c r="Z234" i="12"/>
  <c r="AA233" i="12"/>
  <c r="O298" i="12"/>
  <c r="AF200" i="12" l="1"/>
  <c r="AG200" i="12"/>
  <c r="AI198" i="12"/>
  <c r="AI196" i="12"/>
  <c r="AI192" i="12"/>
  <c r="AE207" i="12"/>
  <c r="AE215" i="12" s="1"/>
  <c r="S270" i="12"/>
  <c r="Y242" i="12"/>
  <c r="U262" i="12"/>
  <c r="V261" i="12"/>
  <c r="Y247" i="12"/>
  <c r="X248" i="12"/>
  <c r="AA229" i="12"/>
  <c r="AB221" i="12"/>
  <c r="AB228" i="12" s="1"/>
  <c r="AF206" i="12"/>
  <c r="AG205" i="12"/>
  <c r="W249" i="12"/>
  <c r="W256" i="12" s="1"/>
  <c r="AC220" i="12"/>
  <c r="AD219" i="12"/>
  <c r="Q277" i="12"/>
  <c r="Q285" i="12" s="1"/>
  <c r="AD214" i="12"/>
  <c r="V257" i="12"/>
  <c r="R276" i="12"/>
  <c r="S275" i="12"/>
  <c r="AB233" i="12"/>
  <c r="AA234" i="12"/>
  <c r="P284" i="12"/>
  <c r="Z235" i="12"/>
  <c r="Z243" i="12" s="1"/>
  <c r="Q290" i="12"/>
  <c r="Q291" i="12" s="1"/>
  <c r="Q298" i="12" s="1"/>
  <c r="R289" i="12"/>
  <c r="T263" i="12"/>
  <c r="T271" i="12" s="1"/>
  <c r="P298" i="12"/>
  <c r="AI200" i="12" l="1"/>
  <c r="AI199" i="12"/>
  <c r="AJ199" i="12" s="1"/>
  <c r="AJ195" i="12"/>
  <c r="AG206" i="12"/>
  <c r="AI208" i="12" s="1"/>
  <c r="AE214" i="12"/>
  <c r="AF207" i="12"/>
  <c r="AF214" i="12" s="1"/>
  <c r="Q284" i="12"/>
  <c r="T270" i="12"/>
  <c r="AB229" i="12"/>
  <c r="W257" i="12"/>
  <c r="AA235" i="12"/>
  <c r="AA242" i="12" s="1"/>
  <c r="AB234" i="12"/>
  <c r="AC233" i="12"/>
  <c r="AD220" i="12"/>
  <c r="AE219" i="12"/>
  <c r="S276" i="12"/>
  <c r="T275" i="12"/>
  <c r="R277" i="12"/>
  <c r="R284" i="12" s="1"/>
  <c r="S289" i="12"/>
  <c r="R290" i="12"/>
  <c r="R291" i="12" s="1"/>
  <c r="AC221" i="12"/>
  <c r="AC229" i="12" s="1"/>
  <c r="X249" i="12"/>
  <c r="X257" i="12" s="1"/>
  <c r="Z242" i="12"/>
  <c r="Z247" i="12"/>
  <c r="Y248" i="12"/>
  <c r="AG207" i="12"/>
  <c r="AG215" i="12" s="1"/>
  <c r="V262" i="12"/>
  <c r="W261" i="12"/>
  <c r="U263" i="12"/>
  <c r="U270" i="12" s="1"/>
  <c r="Q299" i="12"/>
  <c r="U3" i="12" l="1"/>
  <c r="U4" i="12" s="1"/>
  <c r="Y4" i="12" s="1"/>
  <c r="AF215" i="12"/>
  <c r="AI215" i="12" s="1"/>
  <c r="AI212" i="12"/>
  <c r="AI210" i="12"/>
  <c r="AI206" i="12"/>
  <c r="AG214" i="12"/>
  <c r="AI214" i="12" s="1"/>
  <c r="U271" i="12"/>
  <c r="S277" i="12"/>
  <c r="S284" i="12" s="1"/>
  <c r="AC228" i="12"/>
  <c r="AF219" i="12"/>
  <c r="AE220" i="12"/>
  <c r="Y249" i="12"/>
  <c r="Y256" i="12" s="1"/>
  <c r="Z248" i="12"/>
  <c r="AA247" i="12"/>
  <c r="T289" i="12"/>
  <c r="S290" i="12"/>
  <c r="S291" i="12" s="1"/>
  <c r="AC234" i="12"/>
  <c r="AD233" i="12"/>
  <c r="R285" i="12"/>
  <c r="AB235" i="12"/>
  <c r="AB242" i="12" s="1"/>
  <c r="AD221" i="12"/>
  <c r="AD229" i="12" s="1"/>
  <c r="X261" i="12"/>
  <c r="W262" i="12"/>
  <c r="X256" i="12"/>
  <c r="AA243" i="12"/>
  <c r="V263" i="12"/>
  <c r="V271" i="12" s="1"/>
  <c r="R298" i="12"/>
  <c r="T276" i="12"/>
  <c r="U275" i="12"/>
  <c r="R299" i="12"/>
  <c r="AI213" i="12" l="1"/>
  <c r="AJ213" i="12" s="1"/>
  <c r="AJ209" i="12"/>
  <c r="S298" i="12"/>
  <c r="AE221" i="12"/>
  <c r="AE228" i="12" s="1"/>
  <c r="Y257" i="12"/>
  <c r="AD228" i="12"/>
  <c r="S285" i="12"/>
  <c r="W263" i="12"/>
  <c r="W270" i="12" s="1"/>
  <c r="Y261" i="12"/>
  <c r="X262" i="12"/>
  <c r="AE233" i="12"/>
  <c r="AD234" i="12"/>
  <c r="AG219" i="12"/>
  <c r="AF220" i="12"/>
  <c r="V270" i="12"/>
  <c r="U289" i="12"/>
  <c r="T290" i="12"/>
  <c r="T291" i="12" s="1"/>
  <c r="AB243" i="12"/>
  <c r="AA248" i="12"/>
  <c r="AB247" i="12"/>
  <c r="AC235" i="12"/>
  <c r="AC242" i="12" s="1"/>
  <c r="V275" i="12"/>
  <c r="U276" i="12"/>
  <c r="Z249" i="12"/>
  <c r="Z257" i="12" s="1"/>
  <c r="T277" i="12"/>
  <c r="T284" i="12" s="1"/>
  <c r="S299" i="12"/>
  <c r="Y3" i="12"/>
  <c r="AG220" i="12" l="1"/>
  <c r="AI222" i="12" s="1"/>
  <c r="AE229" i="12"/>
  <c r="T299" i="12"/>
  <c r="AF221" i="12"/>
  <c r="AF228" i="12" s="1"/>
  <c r="T285" i="12"/>
  <c r="W271" i="12"/>
  <c r="Z256" i="12"/>
  <c r="AB248" i="12"/>
  <c r="AC247" i="12"/>
  <c r="AD235" i="12"/>
  <c r="AD243" i="12" s="1"/>
  <c r="AA249" i="12"/>
  <c r="AA257" i="12" s="1"/>
  <c r="AF233" i="12"/>
  <c r="AE234" i="12"/>
  <c r="X263" i="12"/>
  <c r="X271" i="12" s="1"/>
  <c r="Y262" i="12"/>
  <c r="Z261" i="12"/>
  <c r="U290" i="12"/>
  <c r="U291" i="12" s="1"/>
  <c r="V289" i="12"/>
  <c r="AC243" i="12"/>
  <c r="U277" i="12"/>
  <c r="U284" i="12" s="1"/>
  <c r="V276" i="12"/>
  <c r="W275" i="12"/>
  <c r="T298" i="12"/>
  <c r="AG221" i="12" l="1"/>
  <c r="AG229" i="12" s="1"/>
  <c r="AI229" i="12" s="1"/>
  <c r="AF229" i="12"/>
  <c r="AI226" i="12"/>
  <c r="AI224" i="12"/>
  <c r="AI220" i="12"/>
  <c r="U285" i="12"/>
  <c r="AE235" i="12"/>
  <c r="AE242" i="12" s="1"/>
  <c r="U299" i="12"/>
  <c r="AD242" i="12"/>
  <c r="X270" i="12"/>
  <c r="Y263" i="12"/>
  <c r="Y271" i="12" s="1"/>
  <c r="AC248" i="12"/>
  <c r="AD247" i="12"/>
  <c r="V277" i="12"/>
  <c r="V285" i="12" s="1"/>
  <c r="W289" i="12"/>
  <c r="V290" i="12"/>
  <c r="V291" i="12" s="1"/>
  <c r="V298" i="12" s="1"/>
  <c r="AG233" i="12"/>
  <c r="AG234" i="12" s="1"/>
  <c r="AF234" i="12"/>
  <c r="AB249" i="12"/>
  <c r="AB256" i="12" s="1"/>
  <c r="AA256" i="12"/>
  <c r="W276" i="12"/>
  <c r="X275" i="12"/>
  <c r="Z262" i="12"/>
  <c r="AA261" i="12"/>
  <c r="U298" i="12"/>
  <c r="AI227" i="12" l="1"/>
  <c r="AJ227" i="12" s="1"/>
  <c r="AG228" i="12"/>
  <c r="AI228" i="12" s="1"/>
  <c r="AJ223" i="12"/>
  <c r="AE243" i="12"/>
  <c r="AF235" i="12"/>
  <c r="AF243" i="12" s="1"/>
  <c r="AI236" i="12"/>
  <c r="AB257" i="12"/>
  <c r="V284" i="12"/>
  <c r="AC249" i="12"/>
  <c r="AC256" i="12" s="1"/>
  <c r="Z263" i="12"/>
  <c r="Z271" i="12" s="1"/>
  <c r="Y270" i="12"/>
  <c r="AE247" i="12"/>
  <c r="AD248" i="12"/>
  <c r="AA262" i="12"/>
  <c r="AB261" i="12"/>
  <c r="AG235" i="12"/>
  <c r="Y275" i="12"/>
  <c r="X276" i="12"/>
  <c r="W277" i="12"/>
  <c r="W284" i="12" s="1"/>
  <c r="X289" i="12"/>
  <c r="W290" i="12"/>
  <c r="W291" i="12" s="1"/>
  <c r="V299" i="12"/>
  <c r="AF242" i="12" l="1"/>
  <c r="AI234" i="12"/>
  <c r="AI241" i="12" s="1"/>
  <c r="AG242" i="12"/>
  <c r="AI242" i="12" s="1"/>
  <c r="AI240" i="12"/>
  <c r="AI238" i="12"/>
  <c r="AG243" i="12"/>
  <c r="AI243" i="12" s="1"/>
  <c r="W299" i="12"/>
  <c r="Z270" i="12"/>
  <c r="AC257" i="12"/>
  <c r="Z275" i="12"/>
  <c r="Y276" i="12"/>
  <c r="AB262" i="12"/>
  <c r="AC261" i="12"/>
  <c r="W285" i="12"/>
  <c r="AA263" i="12"/>
  <c r="AA270" i="12" s="1"/>
  <c r="AD249" i="12"/>
  <c r="AD256" i="12" s="1"/>
  <c r="Y289" i="12"/>
  <c r="X290" i="12"/>
  <c r="X291" i="12" s="1"/>
  <c r="AE248" i="12"/>
  <c r="AF247" i="12"/>
  <c r="X277" i="12"/>
  <c r="X285" i="12" s="1"/>
  <c r="W298" i="12"/>
  <c r="AJ241" i="12" l="1"/>
  <c r="AJ237" i="12"/>
  <c r="X284" i="12"/>
  <c r="AE249" i="12"/>
  <c r="AE257" i="12" s="1"/>
  <c r="AA271" i="12"/>
  <c r="Y290" i="12"/>
  <c r="Y291" i="12" s="1"/>
  <c r="Z289" i="12"/>
  <c r="AD257" i="12"/>
  <c r="AB263" i="12"/>
  <c r="AB271" i="12" s="1"/>
  <c r="X299" i="12"/>
  <c r="AC262" i="12"/>
  <c r="AD261" i="12"/>
  <c r="Y277" i="12"/>
  <c r="Y284" i="12" s="1"/>
  <c r="AG247" i="12"/>
  <c r="AF248" i="12"/>
  <c r="Z276" i="12"/>
  <c r="AA275" i="12"/>
  <c r="X298" i="12"/>
  <c r="AG248" i="12" l="1"/>
  <c r="AI250" i="12" s="1"/>
  <c r="AE256" i="12"/>
  <c r="AB270" i="12"/>
  <c r="AF249" i="12"/>
  <c r="AF257" i="12" s="1"/>
  <c r="Y298" i="12"/>
  <c r="AC263" i="12"/>
  <c r="AC271" i="12" s="1"/>
  <c r="Z277" i="12"/>
  <c r="Z285" i="12" s="1"/>
  <c r="Y285" i="12"/>
  <c r="AA276" i="12"/>
  <c r="AB275" i="12"/>
  <c r="Z290" i="12"/>
  <c r="Z291" i="12" s="1"/>
  <c r="AA289" i="12"/>
  <c r="AD262" i="12"/>
  <c r="AE261" i="12"/>
  <c r="Y299" i="12"/>
  <c r="AG249" i="12" l="1"/>
  <c r="AF256" i="12"/>
  <c r="AI248" i="12"/>
  <c r="AI255" i="12" s="1"/>
  <c r="AI252" i="12"/>
  <c r="AI254" i="12"/>
  <c r="AG256" i="12"/>
  <c r="AI256" i="12" s="1"/>
  <c r="AG257" i="12"/>
  <c r="AI257" i="12" s="1"/>
  <c r="Z284" i="12"/>
  <c r="AC270" i="12"/>
  <c r="AA277" i="12"/>
  <c r="AA284" i="12" s="1"/>
  <c r="AF261" i="12"/>
  <c r="AE262" i="12"/>
  <c r="AB289" i="12"/>
  <c r="AA290" i="12"/>
  <c r="AA291" i="12" s="1"/>
  <c r="AD263" i="12"/>
  <c r="AD271" i="12" s="1"/>
  <c r="Z298" i="12"/>
  <c r="AB276" i="12"/>
  <c r="AC275" i="12"/>
  <c r="Z299" i="12"/>
  <c r="AJ255" i="12" l="1"/>
  <c r="AJ251" i="12"/>
  <c r="AE263" i="12"/>
  <c r="AE271" i="12" s="1"/>
  <c r="AA285" i="12"/>
  <c r="AD270" i="12"/>
  <c r="AD275" i="12"/>
  <c r="AC276" i="12"/>
  <c r="AB277" i="12"/>
  <c r="AB284" i="12" s="1"/>
  <c r="AC289" i="12"/>
  <c r="AB290" i="12"/>
  <c r="AB291" i="12" s="1"/>
  <c r="AG261" i="12"/>
  <c r="AG262" i="12" s="1"/>
  <c r="AF262" i="12"/>
  <c r="AA298" i="12"/>
  <c r="AA299" i="12"/>
  <c r="AE270" i="12" l="1"/>
  <c r="AF263" i="12"/>
  <c r="AF270" i="12" s="1"/>
  <c r="AI264" i="12"/>
  <c r="AB299" i="12"/>
  <c r="AB285" i="12"/>
  <c r="AC277" i="12"/>
  <c r="AC284" i="12" s="1"/>
  <c r="AG263" i="12"/>
  <c r="AG270" i="12" s="1"/>
  <c r="AI270" i="12" s="1"/>
  <c r="AC290" i="12"/>
  <c r="AC291" i="12" s="1"/>
  <c r="AD289" i="12"/>
  <c r="AD276" i="12"/>
  <c r="AE275" i="12"/>
  <c r="AB298" i="12"/>
  <c r="AF271" i="12" l="1"/>
  <c r="AG271" i="12"/>
  <c r="AI271" i="12" s="1"/>
  <c r="AI262" i="12"/>
  <c r="AI268" i="12"/>
  <c r="AI266" i="12"/>
  <c r="AC285" i="12"/>
  <c r="AC299" i="12"/>
  <c r="AE276" i="12"/>
  <c r="AF275" i="12"/>
  <c r="AD277" i="12"/>
  <c r="AD284" i="12" s="1"/>
  <c r="AE289" i="12"/>
  <c r="AD290" i="12"/>
  <c r="AD291" i="12" s="1"/>
  <c r="AD299" i="12" s="1"/>
  <c r="AC298" i="12"/>
  <c r="AI269" i="12" l="1"/>
  <c r="AJ269" i="12" s="1"/>
  <c r="AJ265" i="12"/>
  <c r="AE277" i="12"/>
  <c r="AE284" i="12" s="1"/>
  <c r="AG275" i="12"/>
  <c r="AG276" i="12" s="1"/>
  <c r="AF276" i="12"/>
  <c r="AD285" i="12"/>
  <c r="AF289" i="12"/>
  <c r="AE290" i="12"/>
  <c r="AD298" i="12"/>
  <c r="AE285" i="12" l="1"/>
  <c r="AF277" i="12"/>
  <c r="AF284" i="12" s="1"/>
  <c r="AE291" i="12"/>
  <c r="AE299" i="12" s="1"/>
  <c r="AI278" i="12"/>
  <c r="AI283" i="12" s="1"/>
  <c r="AG289" i="12"/>
  <c r="AF290" i="12"/>
  <c r="AG277" i="12"/>
  <c r="AI276" i="12" s="1"/>
  <c r="AG290" i="12" l="1"/>
  <c r="AI292" i="12" s="1"/>
  <c r="AI297" i="12" s="1"/>
  <c r="AF285" i="12"/>
  <c r="AG284" i="12"/>
  <c r="AI284" i="12" s="1"/>
  <c r="AG285" i="12"/>
  <c r="AE298" i="12"/>
  <c r="AF291" i="12"/>
  <c r="AF299" i="12" s="1"/>
  <c r="AI280" i="12"/>
  <c r="AJ279" i="12" s="1"/>
  <c r="AJ283" i="12"/>
  <c r="AI282" i="12"/>
  <c r="AI285" i="12" l="1"/>
  <c r="AG291" i="12"/>
  <c r="AI290" i="12" s="1"/>
  <c r="AF298" i="12"/>
  <c r="AI294" i="12"/>
  <c r="AI296" i="12"/>
  <c r="AG4" i="12" l="1"/>
  <c r="AG2" i="12" s="1"/>
  <c r="AG299" i="12"/>
  <c r="AI299" i="12" s="1"/>
  <c r="W5" i="12" s="1"/>
  <c r="AG298" i="12"/>
  <c r="AI298" i="12" s="1"/>
  <c r="U5" i="12" s="1"/>
  <c r="AJ297" i="12"/>
  <c r="AJ293" i="12"/>
  <c r="Y5" i="12" l="1"/>
</calcChain>
</file>

<file path=xl/sharedStrings.xml><?xml version="1.0" encoding="utf-8"?>
<sst xmlns="http://schemas.openxmlformats.org/spreadsheetml/2006/main" count="866" uniqueCount="33">
  <si>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</si>
  <si>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</si>
  <si>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</si>
  <si>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</si>
  <si>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</si>
  <si>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</si>
  <si>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</si>
  <si>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</si>
  <si>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</si>
  <si>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</si>
  <si>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</si>
  <si>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</si>
  <si>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</si>
  <si>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</si>
  <si>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</si>
  <si>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</si>
  <si>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</si>
  <si>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</si>
  <si>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</si>
  <si>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統一現場閉所</t>
    <rPh sb="0" eb="4">
      <t>トウイツゲンバ</t>
    </rPh>
    <rPh sb="4" eb="6">
      <t>ヘイショ</t>
    </rPh>
    <phoneticPr fontId="2"/>
  </si>
  <si>
    <t>対象期間外</t>
    <rPh sb="0" eb="2">
      <t>タイショウ</t>
    </rPh>
    <rPh sb="2" eb="5">
      <t>キカンガイ</t>
    </rPh>
    <phoneticPr fontId="2"/>
  </si>
  <si>
    <t>対象期間外</t>
    <rPh sb="0" eb="5">
      <t>タイショウキカンガイ</t>
    </rPh>
    <phoneticPr fontId="2"/>
  </si>
  <si>
    <t>統一現場閉所計画</t>
    <rPh sb="0" eb="6">
      <t>トウイツゲンバヘイショ</t>
    </rPh>
    <rPh sb="6" eb="8">
      <t>ケイカク</t>
    </rPh>
    <phoneticPr fontId="2"/>
  </si>
  <si>
    <t>統一現場閉所実績</t>
    <rPh sb="0" eb="6">
      <t>トウイツゲンバヘイショ</t>
    </rPh>
    <rPh sb="6" eb="8">
      <t>ジッセキ</t>
    </rPh>
    <phoneticPr fontId="2"/>
  </si>
  <si>
    <t>休</t>
  </si>
  <si>
    <t>【記入例】休日取得計画・実績表（現場閉所による週休２日工事）</t>
    <rPh sb="1" eb="3">
      <t>キニュウ</t>
    </rPh>
    <rPh sb="3" eb="4">
      <t>レイ</t>
    </rPh>
    <rPh sb="5" eb="7">
      <t>キュウジツ</t>
    </rPh>
    <rPh sb="7" eb="9">
      <t>シュトク</t>
    </rPh>
    <rPh sb="9" eb="11">
      <t>ケイカク</t>
    </rPh>
    <rPh sb="12" eb="14">
      <t>ジッセキ</t>
    </rPh>
    <rPh sb="14" eb="15">
      <t>ヒョウ</t>
    </rPh>
    <rPh sb="16" eb="18">
      <t>ゲンバ</t>
    </rPh>
    <rPh sb="18" eb="20">
      <t>ヘイショ</t>
    </rPh>
    <rPh sb="23" eb="25">
      <t>シュウキュウ</t>
    </rPh>
    <rPh sb="26" eb="27">
      <t>ニチ</t>
    </rPh>
    <rPh sb="27" eb="29">
      <t>コウジ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</si>
  <si>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</si>
  <si>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雨</t>
  </si>
  <si>
    <t>夏休</t>
  </si>
  <si>
    <t>冬休</t>
  </si>
  <si>
    <t>○○○○工事(○○○○工区)</t>
    <rPh sb="4" eb="6">
      <t>コウジ</t>
    </rPh>
    <rPh sb="11" eb="13">
      <t>コウク</t>
    </rPh>
    <phoneticPr fontId="2"/>
  </si>
  <si>
    <t>休日取得計画・実績表（現場閉所による週休２日工事）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rPh sb="11" eb="13">
      <t>ゲンバ</t>
    </rPh>
    <rPh sb="13" eb="15">
      <t>ヘイショ</t>
    </rPh>
    <rPh sb="18" eb="20">
      <t>シュウキュウ</t>
    </rPh>
    <rPh sb="21" eb="22">
      <t>ニチ</t>
    </rPh>
    <rPh sb="22" eb="24">
      <t>コウジ</t>
    </rPh>
    <phoneticPr fontId="2"/>
  </si>
  <si>
    <t>※西暦入力</t>
    <rPh sb="1" eb="5">
      <t>セイレキニュウリョク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</si>
</sst>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3" xfId="0" applyNumberFormat="1" applyFont="1" applyBorder="1" applyAlignment="1" applyProtection="1">
      <alignment horizontal="center" vertical="center"/>
    </xf>
    <xf numFmtId="178" fontId="4" fillId="0" borderId="6" xfId="0" applyNumberFormat="1" applyFont="1" applyBorder="1" applyAlignment="1" applyProtection="1">
      <alignment horizontal="center" vertical="center"/>
    </xf>
    <xf numFmtId="55" fontId="4" fillId="0" borderId="6" xfId="0" applyNumberFormat="1" applyFont="1" applyBorder="1" applyAlignment="1" applyProtection="1">
      <alignment horizontal="center" vertical="center"/>
    </xf>
    <xf numFmtId="55" fontId="4" fillId="0" borderId="7" xfId="0" applyNumberFormat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178" fontId="4" fillId="0" borderId="5" xfId="0" applyNumberFormat="1" applyFont="1" applyBorder="1" applyAlignment="1" applyProtection="1">
      <alignment horizontal="center" vertical="center" shrinkToFit="1"/>
    </xf>
    <xf numFmtId="178" fontId="4" fillId="0" borderId="3" xfId="0" applyNumberFormat="1" applyFont="1" applyBorder="1" applyAlignment="1" applyProtection="1">
      <alignment horizontal="center" vertical="center"/>
    </xf>
    <xf numFmtId="0" fontId="7" fillId="0" borderId="32" xfId="0" applyFont="1" applyBorder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4" xfId="0" applyFont="1" applyBorder="1" applyProtection="1">
      <alignment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8" xfId="1" applyNumberFormat="1" applyFont="1" applyBorder="1" applyAlignment="1" applyProtection="1">
      <alignment horizontal="center" vertical="center"/>
    </xf>
    <xf numFmtId="0" fontId="4" fillId="0" borderId="31" xfId="0" applyFont="1" applyBorder="1" applyProtection="1">
      <alignment vertical="center"/>
    </xf>
    <xf numFmtId="177" fontId="4" fillId="0" borderId="18" xfId="1" applyNumberFormat="1" applyFont="1" applyBorder="1" applyAlignment="1" applyProtection="1">
      <alignment horizontal="center" vertical="center"/>
    </xf>
    <xf numFmtId="0" fontId="4" fillId="0" borderId="15" xfId="0" applyFont="1" applyBorder="1" applyProtection="1">
      <alignment vertical="center"/>
    </xf>
    <xf numFmtId="177" fontId="4" fillId="0" borderId="16" xfId="1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55" fontId="4" fillId="0" borderId="3" xfId="0" applyNumberFormat="1" applyFont="1" applyBorder="1" applyAlignment="1" applyProtection="1">
      <alignment horizontal="center" vertical="center"/>
    </xf>
    <xf numFmtId="55" fontId="4" fillId="0" borderId="17" xfId="0" applyNumberFormat="1" applyFont="1" applyBorder="1" applyAlignment="1" applyProtection="1">
      <alignment horizontal="center" vertical="center"/>
    </xf>
    <xf numFmtId="178" fontId="4" fillId="0" borderId="32" xfId="0" applyNumberFormat="1" applyFont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23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1" xfId="0" applyFont="1" applyBorder="1" applyAlignment="1" applyProtection="1">
      <alignment horizontal="center" vertical="center" textRotation="255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55" fontId="9" fillId="0" borderId="9" xfId="0" applyNumberFormat="1" applyFont="1" applyBorder="1" applyAlignment="1" applyProtection="1">
      <alignment horizontal="center" vertical="center"/>
    </xf>
    <xf numFmtId="55" fontId="9" fillId="0" borderId="33" xfId="0" applyNumberFormat="1" applyFont="1" applyBorder="1" applyAlignment="1" applyProtection="1">
      <alignment horizontal="center" vertical="center"/>
    </xf>
    <xf numFmtId="55" fontId="9" fillId="0" borderId="10" xfId="0" applyNumberFormat="1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wrapText="1" shrinkToFit="1"/>
    </xf>
    <xf numFmtId="0" fontId="7" fillId="0" borderId="27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179" fontId="8" fillId="2" borderId="2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176" fontId="4" fillId="0" borderId="49" xfId="0" applyNumberFormat="1" applyFont="1" applyBorder="1" applyAlignment="1" applyProtection="1">
      <alignment horizontal="center" vertical="center"/>
    </xf>
    <xf numFmtId="176" fontId="4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76" fontId="4" fillId="0" borderId="51" xfId="0" applyNumberFormat="1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51" xfId="0" applyNumberFormat="1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/>
    </xf>
    <xf numFmtId="177" fontId="4" fillId="2" borderId="52" xfId="0" applyNumberFormat="1" applyFont="1" applyFill="1" applyBorder="1" applyAlignment="1">
      <alignment horizontal="center" vertical="center"/>
    </xf>
    <xf numFmtId="177" fontId="4" fillId="2" borderId="53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132"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CC"/>
      <color rgb="FFFFCCFF"/>
      <color rgb="FFFF0000"/>
      <color rgb="FFCCFF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86591</xdr:colOff>
      <xdr:row>13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38</xdr:row>
      <xdr:rowOff>115454</xdr:rowOff>
    </xdr:from>
    <xdr:to>
      <xdr:col>51</xdr:col>
      <xdr:colOff>346364</xdr:colOff>
      <xdr:row>39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43</xdr:col>
      <xdr:colOff>295603</xdr:colOff>
      <xdr:row>49</xdr:row>
      <xdr:rowOff>21896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86591</xdr:colOff>
      <xdr:row>13</xdr:row>
      <xdr:rowOff>86591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6202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38</xdr:row>
      <xdr:rowOff>115454</xdr:rowOff>
    </xdr:from>
    <xdr:to>
      <xdr:col>51</xdr:col>
      <xdr:colOff>346364</xdr:colOff>
      <xdr:row>39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624955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43</xdr:col>
      <xdr:colOff>295603</xdr:colOff>
      <xdr:row>49</xdr:row>
      <xdr:rowOff>21896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78704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</xdr:col>
      <xdr:colOff>273326</xdr:colOff>
      <xdr:row>10</xdr:row>
      <xdr:rowOff>8283</xdr:rowOff>
    </xdr:from>
    <xdr:ext cx="2400301" cy="723900"/>
    <xdr:sp macro="" textlink="">
      <xdr:nvSpPr>
        <xdr:cNvPr id="11" name="角丸四角形吹き出し 10"/>
        <xdr:cNvSpPr/>
      </xdr:nvSpPr>
      <xdr:spPr>
        <a:xfrm>
          <a:off x="1383196" y="2054087"/>
          <a:ext cx="2400301" cy="723900"/>
        </a:xfrm>
        <a:prstGeom prst="wedgeRoundRectCallout">
          <a:avLst>
            <a:gd name="adj1" fmla="val 26476"/>
            <a:gd name="adj2" fmla="val -12207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①工事名，工事開始日，工事完成日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12</xdr:col>
      <xdr:colOff>223629</xdr:colOff>
      <xdr:row>10</xdr:row>
      <xdr:rowOff>8283</xdr:rowOff>
    </xdr:from>
    <xdr:ext cx="4108175" cy="728870"/>
    <xdr:sp macro="" textlink="">
      <xdr:nvSpPr>
        <xdr:cNvPr id="12" name="角丸四角形吹き出し 11"/>
        <xdr:cNvSpPr/>
      </xdr:nvSpPr>
      <xdr:spPr>
        <a:xfrm>
          <a:off x="4232412" y="2054087"/>
          <a:ext cx="4108175" cy="728870"/>
        </a:xfrm>
        <a:prstGeom prst="wedgeRoundRectCallout">
          <a:avLst>
            <a:gd name="adj1" fmla="val 11687"/>
            <a:gd name="adj2" fmla="val -13146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⑦繰り越し工事の場合、統一現場閉所の対象日数と閉所日数は手動で入力してください。年度毎に統一現場閉所日が変わります。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R6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年度毎月第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土曜日、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R5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年度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4/22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8/12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11/11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1/13</a:t>
          </a:r>
          <a:endParaRPr kumimoji="1" lang="ja-JP" altLang="en-US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240196</xdr:colOff>
      <xdr:row>5</xdr:row>
      <xdr:rowOff>140804</xdr:rowOff>
    </xdr:from>
    <xdr:ext cx="2400301" cy="274108"/>
    <xdr:sp macro="" textlink="">
      <xdr:nvSpPr>
        <xdr:cNvPr id="13" name="角丸四角形吹き出し 12"/>
        <xdr:cNvSpPr/>
      </xdr:nvSpPr>
      <xdr:spPr>
        <a:xfrm>
          <a:off x="7727674" y="1606826"/>
          <a:ext cx="2400301" cy="274108"/>
        </a:xfrm>
        <a:prstGeom prst="wedgeRoundRectCallout">
          <a:avLst>
            <a:gd name="adj1" fmla="val -37464"/>
            <a:gd name="adj2" fmla="val -12860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⑧現場閉所率が自動計算されます。</a:t>
          </a:r>
        </a:p>
      </xdr:txBody>
    </xdr:sp>
    <xdr:clientData/>
  </xdr:oneCellAnchor>
  <xdr:oneCellAnchor>
    <xdr:from>
      <xdr:col>24</xdr:col>
      <xdr:colOff>66261</xdr:colOff>
      <xdr:row>19</xdr:row>
      <xdr:rowOff>33131</xdr:rowOff>
    </xdr:from>
    <xdr:ext cx="2542761" cy="274108"/>
    <xdr:sp macro="" textlink="">
      <xdr:nvSpPr>
        <xdr:cNvPr id="14" name="角丸四角形吹き出し 13"/>
        <xdr:cNvSpPr/>
      </xdr:nvSpPr>
      <xdr:spPr>
        <a:xfrm>
          <a:off x="7553739" y="3296479"/>
          <a:ext cx="2542761" cy="274108"/>
        </a:xfrm>
        <a:prstGeom prst="wedgeRoundRectCallout">
          <a:avLst>
            <a:gd name="adj1" fmla="val -53665"/>
            <a:gd name="adj2" fmla="val 1073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⑥統一現場閉所日は黄色着色されます</a:t>
          </a:r>
        </a:p>
      </xdr:txBody>
    </xdr:sp>
    <xdr:clientData/>
  </xdr:oneCellAnchor>
  <xdr:oneCellAnchor>
    <xdr:from>
      <xdr:col>11</xdr:col>
      <xdr:colOff>57978</xdr:colOff>
      <xdr:row>25</xdr:row>
      <xdr:rowOff>57978</xdr:rowOff>
    </xdr:from>
    <xdr:ext cx="2765748" cy="274108"/>
    <xdr:sp macro="" textlink="">
      <xdr:nvSpPr>
        <xdr:cNvPr id="15" name="角丸四角形吹き出し 14"/>
        <xdr:cNvSpPr/>
      </xdr:nvSpPr>
      <xdr:spPr>
        <a:xfrm>
          <a:off x="3776869" y="4017065"/>
          <a:ext cx="2765748" cy="274108"/>
        </a:xfrm>
        <a:prstGeom prst="wedgeRoundRectCallout">
          <a:avLst>
            <a:gd name="adj1" fmla="val -495"/>
            <a:gd name="adj2" fmla="val 10928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7</xdr:col>
      <xdr:colOff>124240</xdr:colOff>
      <xdr:row>39</xdr:row>
      <xdr:rowOff>41413</xdr:rowOff>
    </xdr:from>
    <xdr:ext cx="3627782" cy="661448"/>
    <xdr:sp macro="" textlink="">
      <xdr:nvSpPr>
        <xdr:cNvPr id="16" name="角丸四角形吹き出し 15"/>
        <xdr:cNvSpPr/>
      </xdr:nvSpPr>
      <xdr:spPr>
        <a:xfrm>
          <a:off x="2683566" y="5739848"/>
          <a:ext cx="3627782" cy="661448"/>
        </a:xfrm>
        <a:prstGeom prst="wedgeRoundRectCallout">
          <a:avLst>
            <a:gd name="adj1" fmla="val 51936"/>
            <a:gd name="adj2" fmla="val 7197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祝日も休んだ場合には、現場閉所にカウントします。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18</xdr:col>
      <xdr:colOff>248474</xdr:colOff>
      <xdr:row>53</xdr:row>
      <xdr:rowOff>33129</xdr:rowOff>
    </xdr:from>
    <xdr:ext cx="2943225" cy="855118"/>
    <xdr:sp macro="" textlink="">
      <xdr:nvSpPr>
        <xdr:cNvPr id="17" name="角丸四角形吹き出し 16"/>
        <xdr:cNvSpPr/>
      </xdr:nvSpPr>
      <xdr:spPr>
        <a:xfrm>
          <a:off x="5996604" y="7470912"/>
          <a:ext cx="2943225" cy="855118"/>
        </a:xfrm>
        <a:prstGeom prst="wedgeRoundRectCallout">
          <a:avLst>
            <a:gd name="adj1" fmla="val -65758"/>
            <a:gd name="adj2" fmla="val 339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13</xdr:col>
      <xdr:colOff>273327</xdr:colOff>
      <xdr:row>56</xdr:row>
      <xdr:rowOff>157370</xdr:rowOff>
    </xdr:from>
    <xdr:to>
      <xdr:col>17</xdr:col>
      <xdr:colOff>8283</xdr:colOff>
      <xdr:row>61</xdr:row>
      <xdr:rowOff>8284</xdr:rowOff>
    </xdr:to>
    <xdr:sp macro="" textlink="">
      <xdr:nvSpPr>
        <xdr:cNvPr id="18" name="正方形/長方形 17"/>
        <xdr:cNvSpPr/>
      </xdr:nvSpPr>
      <xdr:spPr>
        <a:xfrm>
          <a:off x="4572001" y="8116957"/>
          <a:ext cx="894521" cy="37271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49696</xdr:colOff>
      <xdr:row>52</xdr:row>
      <xdr:rowOff>91108</xdr:rowOff>
    </xdr:from>
    <xdr:ext cx="2247901" cy="661448"/>
    <xdr:sp macro="" textlink="">
      <xdr:nvSpPr>
        <xdr:cNvPr id="19" name="角丸四角形吹き出し 18"/>
        <xdr:cNvSpPr/>
      </xdr:nvSpPr>
      <xdr:spPr>
        <a:xfrm>
          <a:off x="2029239" y="7354956"/>
          <a:ext cx="2247901" cy="661448"/>
        </a:xfrm>
        <a:prstGeom prst="wedgeRoundRectCallout">
          <a:avLst>
            <a:gd name="adj1" fmla="val 63637"/>
            <a:gd name="adj2" fmla="val -2129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②夏季休暇，年末年始休暇，工事中止をプルダウンリストから選択し，入力します。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29</xdr:col>
      <xdr:colOff>281609</xdr:colOff>
      <xdr:row>112</xdr:row>
      <xdr:rowOff>173934</xdr:rowOff>
    </xdr:from>
    <xdr:to>
      <xdr:col>32</xdr:col>
      <xdr:colOff>281609</xdr:colOff>
      <xdr:row>115</xdr:row>
      <xdr:rowOff>8281</xdr:rowOff>
    </xdr:to>
    <xdr:sp macro="" textlink="">
      <xdr:nvSpPr>
        <xdr:cNvPr id="20" name="正方形/長方形 19"/>
        <xdr:cNvSpPr/>
      </xdr:nvSpPr>
      <xdr:spPr>
        <a:xfrm>
          <a:off x="9218544" y="15090912"/>
          <a:ext cx="869674" cy="35615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819978</xdr:colOff>
      <xdr:row>126</xdr:row>
      <xdr:rowOff>165652</xdr:rowOff>
    </xdr:from>
    <xdr:to>
      <xdr:col>5</xdr:col>
      <xdr:colOff>16566</xdr:colOff>
      <xdr:row>129</xdr:row>
      <xdr:rowOff>1</xdr:rowOff>
    </xdr:to>
    <xdr:sp macro="" textlink="">
      <xdr:nvSpPr>
        <xdr:cNvPr id="21" name="正方形/長方形 20"/>
        <xdr:cNvSpPr/>
      </xdr:nvSpPr>
      <xdr:spPr>
        <a:xfrm>
          <a:off x="1093304" y="16821978"/>
          <a:ext cx="902805" cy="3561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99394</xdr:colOff>
      <xdr:row>109</xdr:row>
      <xdr:rowOff>33133</xdr:rowOff>
    </xdr:from>
    <xdr:ext cx="2943225" cy="855118"/>
    <xdr:sp macro="" textlink="">
      <xdr:nvSpPr>
        <xdr:cNvPr id="22" name="角丸四角形吹き出し 21"/>
        <xdr:cNvSpPr/>
      </xdr:nvSpPr>
      <xdr:spPr>
        <a:xfrm>
          <a:off x="5847524" y="14428307"/>
          <a:ext cx="2943225" cy="855118"/>
        </a:xfrm>
        <a:prstGeom prst="wedgeRoundRectCallout">
          <a:avLst>
            <a:gd name="adj1" fmla="val 62832"/>
            <a:gd name="adj2" fmla="val 3746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⑤夏季休暇（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3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日），年末年始休暇（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日）は、休んだ場合も現場閉所日にカウントしない。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上記日数を超えた休暇は、現場閉所日としてカウント可能。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99"/>
  <sheetViews>
    <sheetView tabSelected="1" view="pageBreakPreview" topLeftCell="A126" zoomScale="115" zoomScaleNormal="100" zoomScaleSheetLayoutView="115" workbookViewId="0">
      <selection activeCell="AH6" sqref="AH6"/>
    </sheetView>
  </sheetViews>
  <sheetFormatPr defaultColWidth="9" defaultRowHeight="13.2" x14ac:dyDescent="0.2"/>
  <cols>
    <col min="1" max="1" width="3.6640625" style="4" customWidth="1"/>
    <col min="2" max="2" width="11" style="2" customWidth="1"/>
    <col min="3" max="33" width="3.77734375" style="2" customWidth="1"/>
    <col min="34" max="34" width="11.109375" style="4" customWidth="1"/>
    <col min="35" max="35" width="8.44140625" style="2" bestFit="1" customWidth="1"/>
    <col min="36" max="16384" width="9" style="4"/>
  </cols>
  <sheetData>
    <row r="1" spans="2:37" ht="19.8" thickBot="1" x14ac:dyDescent="0.25">
      <c r="B1" s="1" t="s">
        <v>31</v>
      </c>
      <c r="M1" s="3"/>
      <c r="AI1" s="5"/>
    </row>
    <row r="2" spans="2:37" ht="13.5" customHeight="1" x14ac:dyDescent="0.2">
      <c r="Q2" s="4"/>
      <c r="S2" s="6"/>
      <c r="T2" s="7"/>
      <c r="U2" s="101" t="s">
        <v>2</v>
      </c>
      <c r="V2" s="102"/>
      <c r="W2" s="101" t="s">
        <v>9</v>
      </c>
      <c r="X2" s="102"/>
      <c r="Y2" s="103" t="s">
        <v>12</v>
      </c>
      <c r="Z2" s="104"/>
      <c r="AB2" s="105" t="s">
        <v>17</v>
      </c>
      <c r="AC2" s="106"/>
      <c r="AD2" s="106"/>
      <c r="AE2" s="106"/>
      <c r="AF2" s="106"/>
      <c r="AG2" s="109" t="e">
        <f>IF(AND(AG4="未達成",Y4&lt;0.285),"未達成","達成")</f>
        <v>#DIV/0!</v>
      </c>
      <c r="AH2" s="110"/>
      <c r="AI2" s="4"/>
    </row>
    <row r="3" spans="2:37" ht="13.5" customHeight="1" thickBot="1" x14ac:dyDescent="0.25">
      <c r="B3" s="89" t="s">
        <v>3</v>
      </c>
      <c r="C3" s="89"/>
      <c r="D3" s="89"/>
      <c r="E3" s="89"/>
      <c r="F3" s="2" t="s">
        <v>11</v>
      </c>
      <c r="G3" s="44" t="s">
        <v>30</v>
      </c>
      <c r="H3" s="44"/>
      <c r="I3" s="45"/>
      <c r="J3" s="44"/>
      <c r="K3" s="44"/>
      <c r="L3" s="44"/>
      <c r="M3" s="44"/>
      <c r="N3" s="44"/>
      <c r="O3" s="44"/>
      <c r="P3" s="44"/>
      <c r="R3" s="4"/>
      <c r="S3" s="113" t="s">
        <v>0</v>
      </c>
      <c r="T3" s="114"/>
      <c r="U3" s="115">
        <f>+AI12+AI26+AI40+AI54+AI68+AI82+AI96+AI110+AI124+AI138+AI152+AI166+AI180+AI194+AI208</f>
        <v>0</v>
      </c>
      <c r="V3" s="116"/>
      <c r="W3" s="117">
        <f>AI13+AI27+AI41+AI55+AI69+AI83+AI97+AI111+AI125+AI139+AI153+AI167+AI181+AI195+AI209+AI223+AI237+AI251+AI265+AI279+AI293</f>
        <v>0</v>
      </c>
      <c r="X3" s="118"/>
      <c r="Y3" s="119" t="e">
        <f>ROUNDDOWN(W3/U3,3)</f>
        <v>#DIV/0!</v>
      </c>
      <c r="Z3" s="120"/>
      <c r="AB3" s="107"/>
      <c r="AC3" s="108"/>
      <c r="AD3" s="108"/>
      <c r="AE3" s="108"/>
      <c r="AF3" s="108"/>
      <c r="AG3" s="111"/>
      <c r="AH3" s="112"/>
      <c r="AI3" s="4"/>
      <c r="AJ3" s="8"/>
    </row>
    <row r="4" spans="2:37" ht="13.5" customHeight="1" thickBot="1" x14ac:dyDescent="0.25">
      <c r="B4" s="89" t="s">
        <v>10</v>
      </c>
      <c r="C4" s="89"/>
      <c r="D4" s="89"/>
      <c r="E4" s="89"/>
      <c r="F4" s="2" t="s">
        <v>11</v>
      </c>
      <c r="G4" s="90" t="s">
        <v>32</v>
      </c>
      <c r="H4" s="91"/>
      <c r="I4" s="91"/>
      <c r="J4" s="92"/>
      <c r="R4" s="4"/>
      <c r="S4" s="93" t="s">
        <v>7</v>
      </c>
      <c r="T4" s="94"/>
      <c r="U4" s="95">
        <f>+U3</f>
        <v>0</v>
      </c>
      <c r="V4" s="96"/>
      <c r="W4" s="97">
        <f>+AI15+AI29+AI43+AI57+AI71+AI85+AI99+AI113+AI127+AI141+AI155+AI169+AI183+AI197+AI211</f>
        <v>0</v>
      </c>
      <c r="X4" s="98"/>
      <c r="Y4" s="99" t="e">
        <f>ROUNDDOWN(W4/U4,3)</f>
        <v>#DIV/0!</v>
      </c>
      <c r="Z4" s="100"/>
      <c r="AB4" s="105" t="s">
        <v>18</v>
      </c>
      <c r="AC4" s="106"/>
      <c r="AD4" s="106"/>
      <c r="AE4" s="106"/>
      <c r="AF4" s="106"/>
      <c r="AG4" s="109" t="str">
        <f>IF(COUNTIF(AI10:AI299,"NG")&gt;=1,"未達成","達成")</f>
        <v>達成</v>
      </c>
      <c r="AH4" s="110"/>
      <c r="AI4" s="9"/>
      <c r="AK4" s="8"/>
    </row>
    <row r="5" spans="2:37" ht="13.5" customHeight="1" thickTop="1" thickBot="1" x14ac:dyDescent="0.25">
      <c r="B5" s="121" t="s">
        <v>26</v>
      </c>
      <c r="C5" s="121"/>
      <c r="D5" s="121"/>
      <c r="E5" s="121"/>
      <c r="F5" s="2" t="s">
        <v>11</v>
      </c>
      <c r="G5" s="122"/>
      <c r="H5" s="122"/>
      <c r="I5" s="122"/>
      <c r="J5" s="122"/>
      <c r="L5" s="123" t="s">
        <v>1</v>
      </c>
      <c r="M5" s="123"/>
      <c r="N5" s="123"/>
      <c r="O5" s="2" t="s">
        <v>11</v>
      </c>
      <c r="P5" s="124" t="e">
        <f>+G5-G4+1</f>
        <v>#VALUE!</v>
      </c>
      <c r="Q5" s="124"/>
      <c r="R5" s="124"/>
      <c r="S5" s="125" t="s">
        <v>19</v>
      </c>
      <c r="T5" s="126"/>
      <c r="U5" s="127">
        <f>AI18+AI32+AI46+AI60+AI74+AI88+AI102+AI116+AI130+AI144+AI158+AI172+AI186+AI200+AI214+AI228+AI242+AI256+AI270+AI284+AI298</f>
        <v>0</v>
      </c>
      <c r="V5" s="127"/>
      <c r="W5" s="127">
        <f>AI19+AI33+AI47+AI61+AI75+AI89+AI103+AI117+AI131+AI145+AI159+AI173+AI187+AI201+AI215+AI229+AI243+AI257+AI271+AI285+AI299</f>
        <v>0</v>
      </c>
      <c r="X5" s="127"/>
      <c r="Y5" s="128" t="e">
        <f>ROUNDDOWN(W5/U5,3)</f>
        <v>#DIV/0!</v>
      </c>
      <c r="Z5" s="129"/>
      <c r="AA5" s="10"/>
      <c r="AB5" s="107"/>
      <c r="AC5" s="108"/>
      <c r="AD5" s="108"/>
      <c r="AE5" s="108"/>
      <c r="AF5" s="108"/>
      <c r="AG5" s="111"/>
      <c r="AH5" s="112"/>
      <c r="AI5" s="9"/>
      <c r="AK5" s="8"/>
    </row>
    <row r="6" spans="2:37" ht="18" customHeight="1" x14ac:dyDescent="0.2">
      <c r="B6" s="55"/>
      <c r="C6" s="55"/>
      <c r="D6" s="55"/>
      <c r="E6" s="55"/>
      <c r="G6" s="11"/>
      <c r="H6" s="11"/>
      <c r="I6" s="11"/>
      <c r="J6" s="11"/>
      <c r="K6" s="12"/>
      <c r="L6" s="56"/>
      <c r="M6" s="56"/>
      <c r="N6" s="56"/>
      <c r="P6" s="57"/>
      <c r="Q6" s="57"/>
      <c r="R6" s="57"/>
      <c r="AA6" s="10"/>
      <c r="AB6" s="13"/>
      <c r="AC6" s="13"/>
      <c r="AD6" s="13"/>
      <c r="AE6" s="13"/>
      <c r="AF6" s="13"/>
      <c r="AG6" s="13"/>
      <c r="AH6" s="13"/>
      <c r="AI6" s="9"/>
      <c r="AK6" s="8"/>
    </row>
    <row r="7" spans="2:37" ht="13.5" hidden="1" customHeight="1" x14ac:dyDescent="0.2">
      <c r="C7" s="4" t="e">
        <f>YEAR(G4)</f>
        <v>#VALUE!</v>
      </c>
      <c r="D7" s="4" t="e">
        <f>MONTH(G4)</f>
        <v>#VALUE!</v>
      </c>
      <c r="E7" s="4"/>
      <c r="F7" s="14" t="e">
        <f>DATE(C7,D7,1)</f>
        <v>#VALUE!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2:37" ht="13.5" customHeight="1" x14ac:dyDescent="0.2">
      <c r="B8" s="43" t="s">
        <v>14</v>
      </c>
      <c r="C8" s="73" t="e">
        <f>C9</f>
        <v>#VALUE!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7" hidden="1" x14ac:dyDescent="0.2">
      <c r="B9" s="25"/>
      <c r="C9" s="16" t="e">
        <f>DATE($C7,$D7,1)</f>
        <v>#VALUE!</v>
      </c>
      <c r="D9" s="17" t="e">
        <f>C9+1</f>
        <v>#VALUE!</v>
      </c>
      <c r="E9" s="17" t="e">
        <f t="shared" ref="E9:AG9" si="0">D9+1</f>
        <v>#VALUE!</v>
      </c>
      <c r="F9" s="17" t="e">
        <f t="shared" si="0"/>
        <v>#VALUE!</v>
      </c>
      <c r="G9" s="17" t="e">
        <f t="shared" si="0"/>
        <v>#VALUE!</v>
      </c>
      <c r="H9" s="17" t="e">
        <f t="shared" si="0"/>
        <v>#VALUE!</v>
      </c>
      <c r="I9" s="17" t="e">
        <f t="shared" si="0"/>
        <v>#VALUE!</v>
      </c>
      <c r="J9" s="17" t="e">
        <f t="shared" si="0"/>
        <v>#VALUE!</v>
      </c>
      <c r="K9" s="17" t="e">
        <f t="shared" si="0"/>
        <v>#VALUE!</v>
      </c>
      <c r="L9" s="17" t="e">
        <f t="shared" si="0"/>
        <v>#VALUE!</v>
      </c>
      <c r="M9" s="17" t="e">
        <f t="shared" si="0"/>
        <v>#VALUE!</v>
      </c>
      <c r="N9" s="17" t="e">
        <f t="shared" si="0"/>
        <v>#VALUE!</v>
      </c>
      <c r="O9" s="17" t="e">
        <f t="shared" si="0"/>
        <v>#VALUE!</v>
      </c>
      <c r="P9" s="17" t="e">
        <f t="shared" si="0"/>
        <v>#VALUE!</v>
      </c>
      <c r="Q9" s="17" t="e">
        <f t="shared" si="0"/>
        <v>#VALUE!</v>
      </c>
      <c r="R9" s="17" t="e">
        <f t="shared" si="0"/>
        <v>#VALUE!</v>
      </c>
      <c r="S9" s="17" t="e">
        <f t="shared" si="0"/>
        <v>#VALUE!</v>
      </c>
      <c r="T9" s="17" t="e">
        <f t="shared" si="0"/>
        <v>#VALUE!</v>
      </c>
      <c r="U9" s="17" t="e">
        <f t="shared" si="0"/>
        <v>#VALUE!</v>
      </c>
      <c r="V9" s="17" t="e">
        <f t="shared" si="0"/>
        <v>#VALUE!</v>
      </c>
      <c r="W9" s="17" t="e">
        <f t="shared" si="0"/>
        <v>#VALUE!</v>
      </c>
      <c r="X9" s="17" t="e">
        <f t="shared" si="0"/>
        <v>#VALUE!</v>
      </c>
      <c r="Y9" s="17" t="e">
        <f t="shared" si="0"/>
        <v>#VALUE!</v>
      </c>
      <c r="Z9" s="17" t="e">
        <f t="shared" si="0"/>
        <v>#VALUE!</v>
      </c>
      <c r="AA9" s="17" t="e">
        <f t="shared" si="0"/>
        <v>#VALUE!</v>
      </c>
      <c r="AB9" s="17" t="e">
        <f t="shared" si="0"/>
        <v>#VALUE!</v>
      </c>
      <c r="AC9" s="17" t="e">
        <f t="shared" si="0"/>
        <v>#VALUE!</v>
      </c>
      <c r="AD9" s="17" t="e">
        <f t="shared" si="0"/>
        <v>#VALUE!</v>
      </c>
      <c r="AE9" s="17" t="e">
        <f t="shared" si="0"/>
        <v>#VALUE!</v>
      </c>
      <c r="AF9" s="17" t="e">
        <f t="shared" si="0"/>
        <v>#VALUE!</v>
      </c>
      <c r="AG9" s="17" t="e">
        <f t="shared" si="0"/>
        <v>#VALUE!</v>
      </c>
      <c r="AH9" s="18"/>
      <c r="AI9" s="19"/>
    </row>
    <row r="10" spans="2:37" x14ac:dyDescent="0.2">
      <c r="B10" s="25" t="s">
        <v>15</v>
      </c>
      <c r="C10" s="21" t="e">
        <f>IF(C9&gt;=G4,C9,"")</f>
        <v>#VALUE!</v>
      </c>
      <c r="D10" s="22" t="e">
        <f>IF(D9&lt;$G4,"",IF(C9=EOMONTH(DATE($C7,$D7,1),0),"",IF(C9="","",C9+1)))</f>
        <v>#VALUE!</v>
      </c>
      <c r="E10" s="22" t="e">
        <f t="shared" ref="E10:AE10" si="1">IF(E9&lt;$G4,"",IF(D9=EOMONTH(DATE($C7,$D7,1),0),"",IF(D9="","",D9+1)))</f>
        <v>#VALUE!</v>
      </c>
      <c r="F10" s="22" t="e">
        <f t="shared" si="1"/>
        <v>#VALUE!</v>
      </c>
      <c r="G10" s="22" t="e">
        <f t="shared" si="1"/>
        <v>#VALUE!</v>
      </c>
      <c r="H10" s="22" t="e">
        <f t="shared" si="1"/>
        <v>#VALUE!</v>
      </c>
      <c r="I10" s="22" t="e">
        <f t="shared" si="1"/>
        <v>#VALUE!</v>
      </c>
      <c r="J10" s="22" t="e">
        <f t="shared" si="1"/>
        <v>#VALUE!</v>
      </c>
      <c r="K10" s="22" t="e">
        <f t="shared" si="1"/>
        <v>#VALUE!</v>
      </c>
      <c r="L10" s="22" t="e">
        <f>IF(L9&lt;$G4,"",IF(K9=EOMONTH(DATE($C7,$D7,1),0),"",IF(K9="","",K9+1)))</f>
        <v>#VALUE!</v>
      </c>
      <c r="M10" s="22" t="e">
        <f>IF(M9&lt;$G4,"",IF(L9=EOMONTH(DATE($C7,$D7,1),0),"",IF(L9="","",L9+1)))</f>
        <v>#VALUE!</v>
      </c>
      <c r="N10" s="22" t="e">
        <f t="shared" si="1"/>
        <v>#VALUE!</v>
      </c>
      <c r="O10" s="22" t="e">
        <f t="shared" si="1"/>
        <v>#VALUE!</v>
      </c>
      <c r="P10" s="22" t="e">
        <f t="shared" si="1"/>
        <v>#VALUE!</v>
      </c>
      <c r="Q10" s="22" t="e">
        <f t="shared" si="1"/>
        <v>#VALUE!</v>
      </c>
      <c r="R10" s="22" t="e">
        <f t="shared" si="1"/>
        <v>#VALUE!</v>
      </c>
      <c r="S10" s="22" t="e">
        <f t="shared" si="1"/>
        <v>#VALUE!</v>
      </c>
      <c r="T10" s="22" t="e">
        <f t="shared" si="1"/>
        <v>#VALUE!</v>
      </c>
      <c r="U10" s="22" t="e">
        <f t="shared" si="1"/>
        <v>#VALUE!</v>
      </c>
      <c r="V10" s="22" t="e">
        <f t="shared" si="1"/>
        <v>#VALUE!</v>
      </c>
      <c r="W10" s="22" t="e">
        <f t="shared" si="1"/>
        <v>#VALUE!</v>
      </c>
      <c r="X10" s="22" t="e">
        <f t="shared" si="1"/>
        <v>#VALUE!</v>
      </c>
      <c r="Y10" s="22" t="e">
        <f t="shared" si="1"/>
        <v>#VALUE!</v>
      </c>
      <c r="Z10" s="22" t="e">
        <f t="shared" si="1"/>
        <v>#VALUE!</v>
      </c>
      <c r="AA10" s="22" t="e">
        <f t="shared" si="1"/>
        <v>#VALUE!</v>
      </c>
      <c r="AB10" s="22" t="e">
        <f t="shared" si="1"/>
        <v>#VALUE!</v>
      </c>
      <c r="AC10" s="22" t="e">
        <f t="shared" si="1"/>
        <v>#VALUE!</v>
      </c>
      <c r="AD10" s="22" t="e">
        <f t="shared" si="1"/>
        <v>#VALUE!</v>
      </c>
      <c r="AE10" s="22" t="e">
        <f t="shared" si="1"/>
        <v>#VALUE!</v>
      </c>
      <c r="AF10" s="22" t="e">
        <f>IF(AF9&lt;$G4,"",IF(AE9=EOMONTH(DATE($C7,$D7,1),0),"",IF(AE10="","",AE10+1)))</f>
        <v>#VALUE!</v>
      </c>
      <c r="AG10" s="22" t="e">
        <f>IF(AG9&lt;$G4,"",IF(AF10=EOMONTH(DATE($C7,$D7,1),0),"",IF(AF10="","",AF10+1)))</f>
        <v>#VALUE!</v>
      </c>
      <c r="AH10" s="23" t="s">
        <v>16</v>
      </c>
      <c r="AI10" s="24">
        <f>+COUNTIFS(C11:AG11,"土",C12:AG12,"")+COUNTIFS(C11:AG11,"日",C12:AG12,"")</f>
        <v>0</v>
      </c>
    </row>
    <row r="11" spans="2:37" x14ac:dyDescent="0.2">
      <c r="B11" s="25" t="s">
        <v>5</v>
      </c>
      <c r="C11" s="51" t="str">
        <f>IFERROR(TEXT(WEEKDAY(+C10),"aaa"),"")</f>
        <v/>
      </c>
      <c r="D11" s="51" t="str">
        <f t="shared" ref="D11:AG11" si="2">IFERROR(TEXT(WEEKDAY(+D10),"aaa"),"")</f>
        <v/>
      </c>
      <c r="E11" s="51" t="str">
        <f t="shared" si="2"/>
        <v/>
      </c>
      <c r="F11" s="51" t="str">
        <f t="shared" si="2"/>
        <v/>
      </c>
      <c r="G11" s="51" t="str">
        <f t="shared" si="2"/>
        <v/>
      </c>
      <c r="H11" s="51" t="str">
        <f>IFERROR(TEXT(WEEKDAY(+H10),"aaa"),"")</f>
        <v/>
      </c>
      <c r="I11" s="51" t="str">
        <f t="shared" si="2"/>
        <v/>
      </c>
      <c r="J11" s="51" t="str">
        <f t="shared" si="2"/>
        <v/>
      </c>
      <c r="K11" s="51" t="str">
        <f t="shared" si="2"/>
        <v/>
      </c>
      <c r="L11" s="51" t="str">
        <f t="shared" si="2"/>
        <v/>
      </c>
      <c r="M11" s="51" t="str">
        <f t="shared" si="2"/>
        <v/>
      </c>
      <c r="N11" s="51" t="str">
        <f t="shared" si="2"/>
        <v/>
      </c>
      <c r="O11" s="51" t="str">
        <f t="shared" si="2"/>
        <v/>
      </c>
      <c r="P11" s="51" t="str">
        <f t="shared" si="2"/>
        <v/>
      </c>
      <c r="Q11" s="51" t="str">
        <f t="shared" si="2"/>
        <v/>
      </c>
      <c r="R11" s="51" t="str">
        <f t="shared" si="2"/>
        <v/>
      </c>
      <c r="S11" s="51" t="str">
        <f t="shared" si="2"/>
        <v/>
      </c>
      <c r="T11" s="51" t="str">
        <f t="shared" si="2"/>
        <v/>
      </c>
      <c r="U11" s="51" t="str">
        <f t="shared" si="2"/>
        <v/>
      </c>
      <c r="V11" s="51" t="str">
        <f t="shared" si="2"/>
        <v/>
      </c>
      <c r="W11" s="51" t="str">
        <f t="shared" si="2"/>
        <v/>
      </c>
      <c r="X11" s="51" t="str">
        <f t="shared" si="2"/>
        <v/>
      </c>
      <c r="Y11" s="51" t="str">
        <f t="shared" si="2"/>
        <v/>
      </c>
      <c r="Z11" s="51" t="str">
        <f t="shared" si="2"/>
        <v/>
      </c>
      <c r="AA11" s="51" t="str">
        <f t="shared" si="2"/>
        <v/>
      </c>
      <c r="AB11" s="51" t="str">
        <f t="shared" si="2"/>
        <v/>
      </c>
      <c r="AC11" s="51" t="str">
        <f t="shared" si="2"/>
        <v/>
      </c>
      <c r="AD11" s="51" t="str">
        <f t="shared" si="2"/>
        <v/>
      </c>
      <c r="AE11" s="51" t="str">
        <f t="shared" si="2"/>
        <v/>
      </c>
      <c r="AF11" s="51" t="str">
        <f t="shared" si="2"/>
        <v/>
      </c>
      <c r="AG11" s="51" t="str">
        <f t="shared" si="2"/>
        <v/>
      </c>
      <c r="AH11" s="23" t="s">
        <v>21</v>
      </c>
      <c r="AI11" s="24">
        <f>+COUNTIF(C12:AG12,"夏休")+COUNTIF(C12:AG12,"冬休")+COUNTIF(C12:AG12,"中止")</f>
        <v>0</v>
      </c>
      <c r="AJ11" s="26"/>
    </row>
    <row r="12" spans="2:37" ht="13.5" customHeight="1" x14ac:dyDescent="0.2">
      <c r="B12" s="75" t="s">
        <v>20</v>
      </c>
      <c r="C12" s="7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  <c r="AH12" s="27" t="s">
        <v>2</v>
      </c>
      <c r="AI12" s="28">
        <f>COUNT(C10:AG10)-AI11</f>
        <v>0</v>
      </c>
      <c r="AJ12" s="26"/>
    </row>
    <row r="13" spans="2:37" ht="13.5" customHeight="1" x14ac:dyDescent="0.2">
      <c r="B13" s="76"/>
      <c r="C13" s="7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  <c r="AH13" s="27" t="s">
        <v>6</v>
      </c>
      <c r="AI13" s="29">
        <f>+COUNTIF(C14:AG15,"休")</f>
        <v>0</v>
      </c>
      <c r="AJ13" s="30" t="e">
        <f>IF(AI14&gt;0.285,"",IF(AI13&lt;AI10,"←計画日数が足りません",""))</f>
        <v>#DIV/0!</v>
      </c>
    </row>
    <row r="14" spans="2:37" ht="13.5" customHeight="1" x14ac:dyDescent="0.2">
      <c r="B14" s="70" t="s">
        <v>0</v>
      </c>
      <c r="C14" s="7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3"/>
      <c r="AH14" s="27" t="s">
        <v>8</v>
      </c>
      <c r="AI14" s="31" t="e">
        <f>+AI13/AI12</f>
        <v>#DIV/0!</v>
      </c>
      <c r="AJ14" s="26"/>
    </row>
    <row r="15" spans="2:37" x14ac:dyDescent="0.2">
      <c r="B15" s="70"/>
      <c r="C15" s="7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3"/>
      <c r="AH15" s="27" t="s">
        <v>9</v>
      </c>
      <c r="AI15" s="29">
        <f>+COUNTA(C16:AG17)</f>
        <v>0</v>
      </c>
      <c r="AJ15" s="26"/>
    </row>
    <row r="16" spans="2:37" x14ac:dyDescent="0.2">
      <c r="B16" s="64" t="s">
        <v>7</v>
      </c>
      <c r="C16" s="66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8"/>
      <c r="AH16" s="32" t="s">
        <v>4</v>
      </c>
      <c r="AI16" s="33" t="e">
        <f>+AI15/AI12</f>
        <v>#DIV/0!</v>
      </c>
      <c r="AJ16" s="26"/>
    </row>
    <row r="17" spans="2:36" x14ac:dyDescent="0.2">
      <c r="B17" s="65"/>
      <c r="C17" s="67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59"/>
      <c r="AH17" s="34" t="s">
        <v>13</v>
      </c>
      <c r="AI17" s="35" t="str">
        <f>IF(7&gt;AI12,"対象外",IF(AI15&gt;=AI10,"OK","NG"))</f>
        <v>対象外</v>
      </c>
      <c r="AJ17" s="30" t="str">
        <f>IF(AI17="対象外","←７日間に満たない期間は達成判定の対象外",IF(AI17="NG","←月単位未達成","←月単位達成"))</f>
        <v>←７日間に満たない期間は達成判定の対象外</v>
      </c>
    </row>
    <row r="18" spans="2:36" hidden="1" x14ac:dyDescent="0.2">
      <c r="B18" s="15"/>
      <c r="C18" s="46" t="e">
        <f t="shared" ref="C18:AG18" si="3">IF(AND(DAY(C10)&gt;=22,DAY(C10)&lt;=28,C11="土"),1,0)</f>
        <v>#VALUE!</v>
      </c>
      <c r="D18" s="46" t="e">
        <f t="shared" si="3"/>
        <v>#VALUE!</v>
      </c>
      <c r="E18" s="46" t="e">
        <f t="shared" si="3"/>
        <v>#VALUE!</v>
      </c>
      <c r="F18" s="46" t="e">
        <f t="shared" si="3"/>
        <v>#VALUE!</v>
      </c>
      <c r="G18" s="46" t="e">
        <f t="shared" si="3"/>
        <v>#VALUE!</v>
      </c>
      <c r="H18" s="46" t="e">
        <f t="shared" si="3"/>
        <v>#VALUE!</v>
      </c>
      <c r="I18" s="46" t="e">
        <f t="shared" si="3"/>
        <v>#VALUE!</v>
      </c>
      <c r="J18" s="46" t="e">
        <f t="shared" si="3"/>
        <v>#VALUE!</v>
      </c>
      <c r="K18" s="46" t="e">
        <f t="shared" si="3"/>
        <v>#VALUE!</v>
      </c>
      <c r="L18" s="46" t="e">
        <f t="shared" si="3"/>
        <v>#VALUE!</v>
      </c>
      <c r="M18" s="46" t="e">
        <f t="shared" si="3"/>
        <v>#VALUE!</v>
      </c>
      <c r="N18" s="46" t="e">
        <f t="shared" si="3"/>
        <v>#VALUE!</v>
      </c>
      <c r="O18" s="46" t="e">
        <f t="shared" si="3"/>
        <v>#VALUE!</v>
      </c>
      <c r="P18" s="46" t="e">
        <f t="shared" si="3"/>
        <v>#VALUE!</v>
      </c>
      <c r="Q18" s="46" t="e">
        <f t="shared" si="3"/>
        <v>#VALUE!</v>
      </c>
      <c r="R18" s="46" t="e">
        <f t="shared" si="3"/>
        <v>#VALUE!</v>
      </c>
      <c r="S18" s="46" t="e">
        <f t="shared" si="3"/>
        <v>#VALUE!</v>
      </c>
      <c r="T18" s="46" t="e">
        <f t="shared" si="3"/>
        <v>#VALUE!</v>
      </c>
      <c r="U18" s="46" t="e">
        <f t="shared" si="3"/>
        <v>#VALUE!</v>
      </c>
      <c r="V18" s="46" t="e">
        <f t="shared" si="3"/>
        <v>#VALUE!</v>
      </c>
      <c r="W18" s="46" t="e">
        <f t="shared" si="3"/>
        <v>#VALUE!</v>
      </c>
      <c r="X18" s="46" t="e">
        <f t="shared" si="3"/>
        <v>#VALUE!</v>
      </c>
      <c r="Y18" s="46" t="e">
        <f t="shared" si="3"/>
        <v>#VALUE!</v>
      </c>
      <c r="Z18" s="46" t="e">
        <f t="shared" si="3"/>
        <v>#VALUE!</v>
      </c>
      <c r="AA18" s="46" t="e">
        <f t="shared" si="3"/>
        <v>#VALUE!</v>
      </c>
      <c r="AB18" s="46" t="e">
        <f t="shared" si="3"/>
        <v>#VALUE!</v>
      </c>
      <c r="AC18" s="46" t="e">
        <f t="shared" si="3"/>
        <v>#VALUE!</v>
      </c>
      <c r="AD18" s="46" t="e">
        <f t="shared" si="3"/>
        <v>#VALUE!</v>
      </c>
      <c r="AE18" s="46" t="e">
        <f>IF(AND(DAY(AE10)&gt;=22,DAY(AE10)&lt;=28,AE11="土"),1,0)</f>
        <v>#VALUE!</v>
      </c>
      <c r="AF18" s="46" t="e">
        <f t="shared" si="3"/>
        <v>#VALUE!</v>
      </c>
      <c r="AG18" s="46" t="e">
        <f t="shared" si="3"/>
        <v>#VALUE!</v>
      </c>
      <c r="AH18" s="47" t="s">
        <v>22</v>
      </c>
      <c r="AI18" s="48">
        <f>_xlfn.AGGREGATE(9,6,C18:AG18)</f>
        <v>0</v>
      </c>
      <c r="AJ18" s="30"/>
    </row>
    <row r="19" spans="2:36" hidden="1" x14ac:dyDescent="0.2">
      <c r="B19" s="15"/>
      <c r="C19" s="49" t="e">
        <f t="shared" ref="C19:AG19" si="4">IF(AND(DAY(C10)&gt;=22,DAY(C10)&lt;=28,C11="土",OR(C16="休",C16="雨")),1,0)</f>
        <v>#VALUE!</v>
      </c>
      <c r="D19" s="49" t="e">
        <f t="shared" si="4"/>
        <v>#VALUE!</v>
      </c>
      <c r="E19" s="49" t="e">
        <f t="shared" si="4"/>
        <v>#VALUE!</v>
      </c>
      <c r="F19" s="49" t="e">
        <f t="shared" si="4"/>
        <v>#VALUE!</v>
      </c>
      <c r="G19" s="49" t="e">
        <f t="shared" si="4"/>
        <v>#VALUE!</v>
      </c>
      <c r="H19" s="49" t="e">
        <f t="shared" si="4"/>
        <v>#VALUE!</v>
      </c>
      <c r="I19" s="49" t="e">
        <f t="shared" si="4"/>
        <v>#VALUE!</v>
      </c>
      <c r="J19" s="49" t="e">
        <f t="shared" si="4"/>
        <v>#VALUE!</v>
      </c>
      <c r="K19" s="49" t="e">
        <f t="shared" si="4"/>
        <v>#VALUE!</v>
      </c>
      <c r="L19" s="49" t="e">
        <f t="shared" si="4"/>
        <v>#VALUE!</v>
      </c>
      <c r="M19" s="49" t="e">
        <f t="shared" si="4"/>
        <v>#VALUE!</v>
      </c>
      <c r="N19" s="49" t="e">
        <f t="shared" si="4"/>
        <v>#VALUE!</v>
      </c>
      <c r="O19" s="49" t="e">
        <f t="shared" si="4"/>
        <v>#VALUE!</v>
      </c>
      <c r="P19" s="49" t="e">
        <f t="shared" si="4"/>
        <v>#VALUE!</v>
      </c>
      <c r="Q19" s="49" t="e">
        <f t="shared" si="4"/>
        <v>#VALUE!</v>
      </c>
      <c r="R19" s="49" t="e">
        <f t="shared" si="4"/>
        <v>#VALUE!</v>
      </c>
      <c r="S19" s="49" t="e">
        <f t="shared" si="4"/>
        <v>#VALUE!</v>
      </c>
      <c r="T19" s="49" t="e">
        <f t="shared" si="4"/>
        <v>#VALUE!</v>
      </c>
      <c r="U19" s="49" t="e">
        <f t="shared" si="4"/>
        <v>#VALUE!</v>
      </c>
      <c r="V19" s="49" t="e">
        <f t="shared" si="4"/>
        <v>#VALUE!</v>
      </c>
      <c r="W19" s="49" t="e">
        <f t="shared" si="4"/>
        <v>#VALUE!</v>
      </c>
      <c r="X19" s="49" t="e">
        <f t="shared" si="4"/>
        <v>#VALUE!</v>
      </c>
      <c r="Y19" s="49" t="e">
        <f t="shared" si="4"/>
        <v>#VALUE!</v>
      </c>
      <c r="Z19" s="49" t="e">
        <f t="shared" si="4"/>
        <v>#VALUE!</v>
      </c>
      <c r="AA19" s="49" t="e">
        <f t="shared" si="4"/>
        <v>#VALUE!</v>
      </c>
      <c r="AB19" s="49" t="e">
        <f t="shared" si="4"/>
        <v>#VALUE!</v>
      </c>
      <c r="AC19" s="49" t="e">
        <f t="shared" si="4"/>
        <v>#VALUE!</v>
      </c>
      <c r="AD19" s="49" t="e">
        <f t="shared" si="4"/>
        <v>#VALUE!</v>
      </c>
      <c r="AE19" s="49" t="e">
        <f t="shared" si="4"/>
        <v>#VALUE!</v>
      </c>
      <c r="AF19" s="49" t="e">
        <f t="shared" si="4"/>
        <v>#VALUE!</v>
      </c>
      <c r="AG19" s="49" t="e">
        <f t="shared" si="4"/>
        <v>#VALUE!</v>
      </c>
      <c r="AH19" s="50" t="s">
        <v>23</v>
      </c>
      <c r="AI19" s="48">
        <f>_xlfn.AGGREGATE(9,6,C19:AG19)</f>
        <v>0</v>
      </c>
      <c r="AJ19" s="30"/>
    </row>
    <row r="20" spans="2:36" x14ac:dyDescent="0.2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6" hidden="1" x14ac:dyDescent="0.2">
      <c r="C21" s="2" t="e">
        <f>YEAR(C24)</f>
        <v>#VALUE!</v>
      </c>
      <c r="D21" s="2" t="e">
        <f>MONTH(C24)</f>
        <v>#VALUE!</v>
      </c>
    </row>
    <row r="22" spans="2:36" x14ac:dyDescent="0.2">
      <c r="B22" s="6" t="s">
        <v>14</v>
      </c>
      <c r="C22" s="72" t="e">
        <f>C24</f>
        <v>#VALUE!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</row>
    <row r="23" spans="2:36" hidden="1" x14ac:dyDescent="0.2">
      <c r="B23" s="36"/>
      <c r="C23" s="22" t="e">
        <f>DATE($C21,$D21,1)</f>
        <v>#VALUE!</v>
      </c>
      <c r="D23" s="22" t="e">
        <f>C23+1</f>
        <v>#VALUE!</v>
      </c>
      <c r="E23" s="22" t="e">
        <f t="shared" ref="E23:AG23" si="5">D23+1</f>
        <v>#VALUE!</v>
      </c>
      <c r="F23" s="22" t="e">
        <f t="shared" si="5"/>
        <v>#VALUE!</v>
      </c>
      <c r="G23" s="22" t="e">
        <f t="shared" si="5"/>
        <v>#VALUE!</v>
      </c>
      <c r="H23" s="22" t="e">
        <f t="shared" si="5"/>
        <v>#VALUE!</v>
      </c>
      <c r="I23" s="22" t="e">
        <f t="shared" si="5"/>
        <v>#VALUE!</v>
      </c>
      <c r="J23" s="22" t="e">
        <f t="shared" si="5"/>
        <v>#VALUE!</v>
      </c>
      <c r="K23" s="22" t="e">
        <f t="shared" si="5"/>
        <v>#VALUE!</v>
      </c>
      <c r="L23" s="22" t="e">
        <f t="shared" si="5"/>
        <v>#VALUE!</v>
      </c>
      <c r="M23" s="22" t="e">
        <f t="shared" si="5"/>
        <v>#VALUE!</v>
      </c>
      <c r="N23" s="22" t="e">
        <f t="shared" si="5"/>
        <v>#VALUE!</v>
      </c>
      <c r="O23" s="22" t="e">
        <f t="shared" si="5"/>
        <v>#VALUE!</v>
      </c>
      <c r="P23" s="22" t="e">
        <f t="shared" si="5"/>
        <v>#VALUE!</v>
      </c>
      <c r="Q23" s="22" t="e">
        <f t="shared" si="5"/>
        <v>#VALUE!</v>
      </c>
      <c r="R23" s="22" t="e">
        <f t="shared" si="5"/>
        <v>#VALUE!</v>
      </c>
      <c r="S23" s="22" t="e">
        <f t="shared" si="5"/>
        <v>#VALUE!</v>
      </c>
      <c r="T23" s="22" t="e">
        <f t="shared" si="5"/>
        <v>#VALUE!</v>
      </c>
      <c r="U23" s="22" t="e">
        <f t="shared" si="5"/>
        <v>#VALUE!</v>
      </c>
      <c r="V23" s="22" t="e">
        <f t="shared" si="5"/>
        <v>#VALUE!</v>
      </c>
      <c r="W23" s="22" t="e">
        <f t="shared" si="5"/>
        <v>#VALUE!</v>
      </c>
      <c r="X23" s="22" t="e">
        <f t="shared" si="5"/>
        <v>#VALUE!</v>
      </c>
      <c r="Y23" s="22" t="e">
        <f t="shared" si="5"/>
        <v>#VALUE!</v>
      </c>
      <c r="Z23" s="22" t="e">
        <f t="shared" si="5"/>
        <v>#VALUE!</v>
      </c>
      <c r="AA23" s="22" t="e">
        <f t="shared" si="5"/>
        <v>#VALUE!</v>
      </c>
      <c r="AB23" s="22" t="e">
        <f t="shared" si="5"/>
        <v>#VALUE!</v>
      </c>
      <c r="AC23" s="22" t="e">
        <f t="shared" si="5"/>
        <v>#VALUE!</v>
      </c>
      <c r="AD23" s="22" t="e">
        <f t="shared" si="5"/>
        <v>#VALUE!</v>
      </c>
      <c r="AE23" s="22" t="e">
        <f t="shared" si="5"/>
        <v>#VALUE!</v>
      </c>
      <c r="AF23" s="22" t="e">
        <f t="shared" si="5"/>
        <v>#VALUE!</v>
      </c>
      <c r="AG23" s="22" t="e">
        <f t="shared" si="5"/>
        <v>#VALUE!</v>
      </c>
      <c r="AH23" s="37"/>
      <c r="AI23" s="38"/>
    </row>
    <row r="24" spans="2:36" x14ac:dyDescent="0.2">
      <c r="B24" s="20" t="s">
        <v>15</v>
      </c>
      <c r="C24" s="39" t="e">
        <f>IF(EDATE(C9,1)&gt;$G$5,"",EDATE(C9,1))</f>
        <v>#VALUE!</v>
      </c>
      <c r="D24" s="22" t="e">
        <f>IF(D23&gt;$G$5,"",IF(C24=EOMONTH(DATE($C21,$D21,1),0),"",IF(C24="","",C24+1)))</f>
        <v>#VALUE!</v>
      </c>
      <c r="E24" s="22" t="e">
        <f t="shared" ref="E24:AG24" si="6">IF(E23&gt;$G$5,"",IF(D24=EOMONTH(DATE($C21,$D21,1),0),"",IF(D24="","",D24+1)))</f>
        <v>#VALUE!</v>
      </c>
      <c r="F24" s="22" t="e">
        <f t="shared" si="6"/>
        <v>#VALUE!</v>
      </c>
      <c r="G24" s="22" t="e">
        <f t="shared" si="6"/>
        <v>#VALUE!</v>
      </c>
      <c r="H24" s="22" t="e">
        <f t="shared" si="6"/>
        <v>#VALUE!</v>
      </c>
      <c r="I24" s="22" t="e">
        <f t="shared" si="6"/>
        <v>#VALUE!</v>
      </c>
      <c r="J24" s="22" t="e">
        <f t="shared" si="6"/>
        <v>#VALUE!</v>
      </c>
      <c r="K24" s="22" t="e">
        <f t="shared" si="6"/>
        <v>#VALUE!</v>
      </c>
      <c r="L24" s="22" t="e">
        <f t="shared" si="6"/>
        <v>#VALUE!</v>
      </c>
      <c r="M24" s="22" t="e">
        <f t="shared" si="6"/>
        <v>#VALUE!</v>
      </c>
      <c r="N24" s="22" t="e">
        <f t="shared" si="6"/>
        <v>#VALUE!</v>
      </c>
      <c r="O24" s="22" t="e">
        <f t="shared" si="6"/>
        <v>#VALUE!</v>
      </c>
      <c r="P24" s="22" t="e">
        <f t="shared" si="6"/>
        <v>#VALUE!</v>
      </c>
      <c r="Q24" s="22" t="e">
        <f t="shared" si="6"/>
        <v>#VALUE!</v>
      </c>
      <c r="R24" s="22" t="e">
        <f t="shared" si="6"/>
        <v>#VALUE!</v>
      </c>
      <c r="S24" s="22" t="e">
        <f t="shared" si="6"/>
        <v>#VALUE!</v>
      </c>
      <c r="T24" s="22" t="e">
        <f t="shared" si="6"/>
        <v>#VALUE!</v>
      </c>
      <c r="U24" s="22" t="e">
        <f t="shared" si="6"/>
        <v>#VALUE!</v>
      </c>
      <c r="V24" s="22" t="e">
        <f t="shared" si="6"/>
        <v>#VALUE!</v>
      </c>
      <c r="W24" s="22" t="e">
        <f t="shared" si="6"/>
        <v>#VALUE!</v>
      </c>
      <c r="X24" s="22" t="e">
        <f t="shared" si="6"/>
        <v>#VALUE!</v>
      </c>
      <c r="Y24" s="22" t="e">
        <f t="shared" si="6"/>
        <v>#VALUE!</v>
      </c>
      <c r="Z24" s="22" t="e">
        <f t="shared" si="6"/>
        <v>#VALUE!</v>
      </c>
      <c r="AA24" s="22" t="e">
        <f>IF(AA23&gt;$G$5,"",IF(Z24=EOMONTH(DATE($C21,$D21,1),0),"",IF(Z24="","",Z24+1)))</f>
        <v>#VALUE!</v>
      </c>
      <c r="AB24" s="22" t="e">
        <f t="shared" si="6"/>
        <v>#VALUE!</v>
      </c>
      <c r="AC24" s="22" t="e">
        <f t="shared" si="6"/>
        <v>#VALUE!</v>
      </c>
      <c r="AD24" s="22" t="e">
        <f t="shared" si="6"/>
        <v>#VALUE!</v>
      </c>
      <c r="AE24" s="22" t="e">
        <f t="shared" si="6"/>
        <v>#VALUE!</v>
      </c>
      <c r="AF24" s="22" t="e">
        <f t="shared" si="6"/>
        <v>#VALUE!</v>
      </c>
      <c r="AG24" s="22" t="e">
        <f t="shared" si="6"/>
        <v>#VALUE!</v>
      </c>
      <c r="AH24" s="23" t="s">
        <v>16</v>
      </c>
      <c r="AI24" s="24">
        <f>+COUNTIFS(C25:AG25,"土",C26:AG26,"")+COUNTIFS(C25:AG25,"日",C26:AG26,"")</f>
        <v>0</v>
      </c>
    </row>
    <row r="25" spans="2:36" s="26" customFormat="1" x14ac:dyDescent="0.2">
      <c r="B25" s="40" t="s">
        <v>5</v>
      </c>
      <c r="C25" s="51" t="str">
        <f>IFERROR(TEXT(WEEKDAY(+C24),"aaa"),"")</f>
        <v/>
      </c>
      <c r="D25" s="51" t="str">
        <f t="shared" ref="D25:AG25" si="7">IFERROR(TEXT(WEEKDAY(+D24),"aaa"),"")</f>
        <v/>
      </c>
      <c r="E25" s="51" t="str">
        <f t="shared" si="7"/>
        <v/>
      </c>
      <c r="F25" s="51" t="str">
        <f t="shared" si="7"/>
        <v/>
      </c>
      <c r="G25" s="51" t="str">
        <f t="shared" si="7"/>
        <v/>
      </c>
      <c r="H25" s="51" t="str">
        <f t="shared" si="7"/>
        <v/>
      </c>
      <c r="I25" s="51" t="str">
        <f t="shared" si="7"/>
        <v/>
      </c>
      <c r="J25" s="51" t="str">
        <f t="shared" si="7"/>
        <v/>
      </c>
      <c r="K25" s="51" t="str">
        <f t="shared" si="7"/>
        <v/>
      </c>
      <c r="L25" s="51" t="str">
        <f t="shared" si="7"/>
        <v/>
      </c>
      <c r="M25" s="51" t="str">
        <f t="shared" si="7"/>
        <v/>
      </c>
      <c r="N25" s="51" t="str">
        <f t="shared" si="7"/>
        <v/>
      </c>
      <c r="O25" s="51" t="str">
        <f t="shared" si="7"/>
        <v/>
      </c>
      <c r="P25" s="51" t="str">
        <f t="shared" si="7"/>
        <v/>
      </c>
      <c r="Q25" s="51" t="str">
        <f t="shared" si="7"/>
        <v/>
      </c>
      <c r="R25" s="51" t="str">
        <f t="shared" si="7"/>
        <v/>
      </c>
      <c r="S25" s="51" t="str">
        <f t="shared" si="7"/>
        <v/>
      </c>
      <c r="T25" s="51" t="str">
        <f t="shared" si="7"/>
        <v/>
      </c>
      <c r="U25" s="51" t="str">
        <f t="shared" si="7"/>
        <v/>
      </c>
      <c r="V25" s="51" t="str">
        <f t="shared" si="7"/>
        <v/>
      </c>
      <c r="W25" s="51" t="str">
        <f t="shared" si="7"/>
        <v/>
      </c>
      <c r="X25" s="51" t="str">
        <f t="shared" si="7"/>
        <v/>
      </c>
      <c r="Y25" s="51" t="str">
        <f t="shared" si="7"/>
        <v/>
      </c>
      <c r="Z25" s="51" t="str">
        <f t="shared" si="7"/>
        <v/>
      </c>
      <c r="AA25" s="51" t="str">
        <f>IFERROR(TEXT(WEEKDAY(+AA24),"aaa"),"")</f>
        <v/>
      </c>
      <c r="AB25" s="51" t="str">
        <f t="shared" si="7"/>
        <v/>
      </c>
      <c r="AC25" s="51" t="str">
        <f t="shared" si="7"/>
        <v/>
      </c>
      <c r="AD25" s="51" t="str">
        <f t="shared" si="7"/>
        <v/>
      </c>
      <c r="AE25" s="51" t="str">
        <f t="shared" si="7"/>
        <v/>
      </c>
      <c r="AF25" s="51" t="str">
        <f t="shared" si="7"/>
        <v/>
      </c>
      <c r="AG25" s="51" t="str">
        <f t="shared" si="7"/>
        <v/>
      </c>
      <c r="AH25" s="23" t="s">
        <v>21</v>
      </c>
      <c r="AI25" s="24">
        <f>+COUNTIF(C26:AG26,"夏休")+COUNTIF(C26:AG26,"冬休")+COUNTIF(C26:AG26,"中止")</f>
        <v>0</v>
      </c>
    </row>
    <row r="26" spans="2:36" s="26" customFormat="1" ht="13.5" customHeight="1" x14ac:dyDescent="0.2">
      <c r="B26" s="75" t="s">
        <v>20</v>
      </c>
      <c r="C26" s="7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9"/>
      <c r="AH26" s="27" t="s">
        <v>2</v>
      </c>
      <c r="AI26" s="28">
        <f>COUNT(C24:AG24)-AI25</f>
        <v>0</v>
      </c>
    </row>
    <row r="27" spans="2:36" s="26" customFormat="1" ht="13.5" customHeight="1" x14ac:dyDescent="0.2">
      <c r="B27" s="76"/>
      <c r="C27" s="7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9"/>
      <c r="AH27" s="27" t="s">
        <v>6</v>
      </c>
      <c r="AI27" s="29">
        <f>+COUNTIF(C28:AG29,"休")</f>
        <v>0</v>
      </c>
      <c r="AJ27" s="30" t="e">
        <f>IF(AI28&gt;0.285,"",IF(AI27&lt;AI24,"←計画日数が足りません",""))</f>
        <v>#DIV/0!</v>
      </c>
    </row>
    <row r="28" spans="2:36" s="26" customFormat="1" ht="13.5" customHeight="1" x14ac:dyDescent="0.2">
      <c r="B28" s="70" t="s">
        <v>0</v>
      </c>
      <c r="C28" s="87"/>
      <c r="D28" s="85"/>
      <c r="E28" s="81"/>
      <c r="F28" s="81"/>
      <c r="G28" s="85"/>
      <c r="H28" s="62"/>
      <c r="I28" s="62"/>
      <c r="J28" s="62"/>
      <c r="K28" s="62"/>
      <c r="L28" s="81"/>
      <c r="M28" s="81"/>
      <c r="N28" s="85"/>
      <c r="O28" s="62"/>
      <c r="P28" s="62"/>
      <c r="Q28" s="62"/>
      <c r="R28" s="62"/>
      <c r="S28" s="81"/>
      <c r="T28" s="85"/>
      <c r="U28" s="85"/>
      <c r="V28" s="62"/>
      <c r="W28" s="62"/>
      <c r="X28" s="62"/>
      <c r="Y28" s="62"/>
      <c r="Z28" s="60"/>
      <c r="AA28" s="60"/>
      <c r="AB28" s="62"/>
      <c r="AC28" s="62"/>
      <c r="AD28" s="62"/>
      <c r="AE28" s="62"/>
      <c r="AF28" s="62"/>
      <c r="AG28" s="63"/>
      <c r="AH28" s="27" t="s">
        <v>8</v>
      </c>
      <c r="AI28" s="31" t="e">
        <f>+AI27/AI26</f>
        <v>#DIV/0!</v>
      </c>
    </row>
    <row r="29" spans="2:36" s="26" customFormat="1" x14ac:dyDescent="0.2">
      <c r="B29" s="70"/>
      <c r="C29" s="88"/>
      <c r="D29" s="86"/>
      <c r="E29" s="78"/>
      <c r="F29" s="78"/>
      <c r="G29" s="86"/>
      <c r="H29" s="62"/>
      <c r="I29" s="62"/>
      <c r="J29" s="62"/>
      <c r="K29" s="62"/>
      <c r="L29" s="78"/>
      <c r="M29" s="78"/>
      <c r="N29" s="86"/>
      <c r="O29" s="62"/>
      <c r="P29" s="62"/>
      <c r="Q29" s="62"/>
      <c r="R29" s="62"/>
      <c r="S29" s="78"/>
      <c r="T29" s="86"/>
      <c r="U29" s="86"/>
      <c r="V29" s="62"/>
      <c r="W29" s="62"/>
      <c r="X29" s="62"/>
      <c r="Y29" s="62"/>
      <c r="Z29" s="60"/>
      <c r="AA29" s="60"/>
      <c r="AB29" s="62"/>
      <c r="AC29" s="62"/>
      <c r="AD29" s="62"/>
      <c r="AE29" s="62"/>
      <c r="AF29" s="62"/>
      <c r="AG29" s="63"/>
      <c r="AH29" s="27" t="s">
        <v>9</v>
      </c>
      <c r="AI29" s="29">
        <f>+COUNTA(C30:AG31)</f>
        <v>0</v>
      </c>
    </row>
    <row r="30" spans="2:36" s="26" customFormat="1" x14ac:dyDescent="0.2">
      <c r="B30" s="64" t="s">
        <v>7</v>
      </c>
      <c r="C30" s="83"/>
      <c r="D30" s="81"/>
      <c r="E30" s="81"/>
      <c r="F30" s="81"/>
      <c r="G30" s="81"/>
      <c r="H30" s="60"/>
      <c r="I30" s="60"/>
      <c r="J30" s="60"/>
      <c r="K30" s="60"/>
      <c r="L30" s="81"/>
      <c r="M30" s="81"/>
      <c r="N30" s="81"/>
      <c r="O30" s="60"/>
      <c r="P30" s="60"/>
      <c r="Q30" s="60"/>
      <c r="R30" s="60"/>
      <c r="S30" s="81"/>
      <c r="T30" s="81"/>
      <c r="U30" s="81"/>
      <c r="V30" s="60"/>
      <c r="W30" s="60"/>
      <c r="X30" s="60"/>
      <c r="Y30" s="60"/>
      <c r="Z30" s="78"/>
      <c r="AA30" s="78"/>
      <c r="AB30" s="60"/>
      <c r="AC30" s="60"/>
      <c r="AD30" s="60"/>
      <c r="AE30" s="60"/>
      <c r="AF30" s="60"/>
      <c r="AG30" s="58"/>
      <c r="AH30" s="32" t="s">
        <v>4</v>
      </c>
      <c r="AI30" s="33" t="e">
        <f>+AI29/AI26</f>
        <v>#DIV/0!</v>
      </c>
    </row>
    <row r="31" spans="2:36" s="26" customFormat="1" x14ac:dyDescent="0.2">
      <c r="B31" s="65"/>
      <c r="C31" s="84"/>
      <c r="D31" s="82"/>
      <c r="E31" s="82"/>
      <c r="F31" s="82"/>
      <c r="G31" s="82"/>
      <c r="H31" s="61"/>
      <c r="I31" s="61"/>
      <c r="J31" s="61"/>
      <c r="K31" s="61"/>
      <c r="L31" s="82"/>
      <c r="M31" s="82"/>
      <c r="N31" s="82"/>
      <c r="O31" s="61"/>
      <c r="P31" s="61"/>
      <c r="Q31" s="61"/>
      <c r="R31" s="61"/>
      <c r="S31" s="82"/>
      <c r="T31" s="82"/>
      <c r="U31" s="82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59"/>
      <c r="AH31" s="34" t="s">
        <v>13</v>
      </c>
      <c r="AI31" s="35" t="str">
        <f>IF(7&gt;AI26,"対象外",IF(AI29&gt;=AI24,"OK","NG"))</f>
        <v>対象外</v>
      </c>
      <c r="AJ31" s="30" t="str">
        <f>IF(AI31="対象外","←７日間に満たない期間は達成判定の対象外",IF(AI31="NG","←月単位未達成","←月単位達成"))</f>
        <v>←７日間に満たない期間は達成判定の対象外</v>
      </c>
    </row>
    <row r="32" spans="2:36" hidden="1" x14ac:dyDescent="0.2">
      <c r="B32" s="15"/>
      <c r="C32" s="46" t="e">
        <f t="shared" ref="C32:AG32" si="8">IF(AND(DAY(C24)&gt;=22,DAY(C24)&lt;=28,C25="土"),1,0)</f>
        <v>#VALUE!</v>
      </c>
      <c r="D32" s="46" t="e">
        <f t="shared" si="8"/>
        <v>#VALUE!</v>
      </c>
      <c r="E32" s="46" t="e">
        <f t="shared" si="8"/>
        <v>#VALUE!</v>
      </c>
      <c r="F32" s="46" t="e">
        <f t="shared" si="8"/>
        <v>#VALUE!</v>
      </c>
      <c r="G32" s="46" t="e">
        <f t="shared" si="8"/>
        <v>#VALUE!</v>
      </c>
      <c r="H32" s="46" t="e">
        <f t="shared" si="8"/>
        <v>#VALUE!</v>
      </c>
      <c r="I32" s="46" t="e">
        <f t="shared" si="8"/>
        <v>#VALUE!</v>
      </c>
      <c r="J32" s="46" t="e">
        <f t="shared" si="8"/>
        <v>#VALUE!</v>
      </c>
      <c r="K32" s="46" t="e">
        <f t="shared" si="8"/>
        <v>#VALUE!</v>
      </c>
      <c r="L32" s="46" t="e">
        <f t="shared" si="8"/>
        <v>#VALUE!</v>
      </c>
      <c r="M32" s="46" t="e">
        <f t="shared" si="8"/>
        <v>#VALUE!</v>
      </c>
      <c r="N32" s="46" t="e">
        <f t="shared" si="8"/>
        <v>#VALUE!</v>
      </c>
      <c r="O32" s="46" t="e">
        <f t="shared" si="8"/>
        <v>#VALUE!</v>
      </c>
      <c r="P32" s="46" t="e">
        <f t="shared" si="8"/>
        <v>#VALUE!</v>
      </c>
      <c r="Q32" s="46" t="e">
        <f t="shared" si="8"/>
        <v>#VALUE!</v>
      </c>
      <c r="R32" s="46" t="e">
        <f t="shared" si="8"/>
        <v>#VALUE!</v>
      </c>
      <c r="S32" s="46" t="e">
        <f t="shared" si="8"/>
        <v>#VALUE!</v>
      </c>
      <c r="T32" s="46" t="e">
        <f t="shared" si="8"/>
        <v>#VALUE!</v>
      </c>
      <c r="U32" s="46" t="e">
        <f t="shared" si="8"/>
        <v>#VALUE!</v>
      </c>
      <c r="V32" s="46" t="e">
        <f t="shared" si="8"/>
        <v>#VALUE!</v>
      </c>
      <c r="W32" s="46" t="e">
        <f t="shared" si="8"/>
        <v>#VALUE!</v>
      </c>
      <c r="X32" s="46" t="e">
        <f t="shared" si="8"/>
        <v>#VALUE!</v>
      </c>
      <c r="Y32" s="46" t="e">
        <f t="shared" si="8"/>
        <v>#VALUE!</v>
      </c>
      <c r="Z32" s="46" t="e">
        <f t="shared" si="8"/>
        <v>#VALUE!</v>
      </c>
      <c r="AA32" s="46" t="e">
        <f t="shared" si="8"/>
        <v>#VALUE!</v>
      </c>
      <c r="AB32" s="46" t="e">
        <f t="shared" si="8"/>
        <v>#VALUE!</v>
      </c>
      <c r="AC32" s="46" t="e">
        <f t="shared" si="8"/>
        <v>#VALUE!</v>
      </c>
      <c r="AD32" s="46" t="e">
        <f t="shared" si="8"/>
        <v>#VALUE!</v>
      </c>
      <c r="AE32" s="46" t="e">
        <f t="shared" si="8"/>
        <v>#VALUE!</v>
      </c>
      <c r="AF32" s="46" t="e">
        <f t="shared" si="8"/>
        <v>#VALUE!</v>
      </c>
      <c r="AG32" s="46" t="e">
        <f t="shared" si="8"/>
        <v>#VALUE!</v>
      </c>
      <c r="AH32" s="47" t="s">
        <v>22</v>
      </c>
      <c r="AI32" s="48">
        <f>_xlfn.AGGREGATE(9,6,C32:AG32)</f>
        <v>0</v>
      </c>
      <c r="AJ32" s="30"/>
    </row>
    <row r="33" spans="2:36" hidden="1" x14ac:dyDescent="0.2">
      <c r="B33" s="15"/>
      <c r="C33" s="49" t="e">
        <f t="shared" ref="C33:AB33" si="9">IF(AND(DAY(C24)&gt;=22,DAY(C24)&lt;=28,C25="土",OR(C30="休",C30="雨")),1,0)</f>
        <v>#VALUE!</v>
      </c>
      <c r="D33" s="49" t="e">
        <f t="shared" si="9"/>
        <v>#VALUE!</v>
      </c>
      <c r="E33" s="49" t="e">
        <f t="shared" si="9"/>
        <v>#VALUE!</v>
      </c>
      <c r="F33" s="49" t="e">
        <f t="shared" si="9"/>
        <v>#VALUE!</v>
      </c>
      <c r="G33" s="49" t="e">
        <f t="shared" si="9"/>
        <v>#VALUE!</v>
      </c>
      <c r="H33" s="49" t="e">
        <f t="shared" si="9"/>
        <v>#VALUE!</v>
      </c>
      <c r="I33" s="49" t="e">
        <f t="shared" si="9"/>
        <v>#VALUE!</v>
      </c>
      <c r="J33" s="49" t="e">
        <f t="shared" si="9"/>
        <v>#VALUE!</v>
      </c>
      <c r="K33" s="49" t="e">
        <f t="shared" si="9"/>
        <v>#VALUE!</v>
      </c>
      <c r="L33" s="49" t="e">
        <f t="shared" si="9"/>
        <v>#VALUE!</v>
      </c>
      <c r="M33" s="49" t="e">
        <f t="shared" si="9"/>
        <v>#VALUE!</v>
      </c>
      <c r="N33" s="49" t="e">
        <f t="shared" si="9"/>
        <v>#VALUE!</v>
      </c>
      <c r="O33" s="49" t="e">
        <f t="shared" si="9"/>
        <v>#VALUE!</v>
      </c>
      <c r="P33" s="49" t="e">
        <f t="shared" si="9"/>
        <v>#VALUE!</v>
      </c>
      <c r="Q33" s="49" t="e">
        <f t="shared" si="9"/>
        <v>#VALUE!</v>
      </c>
      <c r="R33" s="49" t="e">
        <f t="shared" si="9"/>
        <v>#VALUE!</v>
      </c>
      <c r="S33" s="49" t="e">
        <f t="shared" si="9"/>
        <v>#VALUE!</v>
      </c>
      <c r="T33" s="49" t="e">
        <f t="shared" si="9"/>
        <v>#VALUE!</v>
      </c>
      <c r="U33" s="49" t="e">
        <f t="shared" si="9"/>
        <v>#VALUE!</v>
      </c>
      <c r="V33" s="49" t="e">
        <f t="shared" si="9"/>
        <v>#VALUE!</v>
      </c>
      <c r="W33" s="49" t="e">
        <f t="shared" si="9"/>
        <v>#VALUE!</v>
      </c>
      <c r="X33" s="49" t="e">
        <f t="shared" si="9"/>
        <v>#VALUE!</v>
      </c>
      <c r="Y33" s="49" t="e">
        <f t="shared" si="9"/>
        <v>#VALUE!</v>
      </c>
      <c r="Z33" s="49" t="e">
        <f t="shared" si="9"/>
        <v>#VALUE!</v>
      </c>
      <c r="AA33" s="49" t="e">
        <f t="shared" si="9"/>
        <v>#VALUE!</v>
      </c>
      <c r="AB33" s="49" t="e">
        <f t="shared" si="9"/>
        <v>#VALUE!</v>
      </c>
      <c r="AC33" s="49" t="e">
        <f t="shared" ref="AC33:AG33" si="10">IF(AND(DAY(AC24)&gt;=22,DAY(AC24)&lt;=28,AC25="土",OR(AC30="休",AC30="雨")),1,0)</f>
        <v>#VALUE!</v>
      </c>
      <c r="AD33" s="49" t="e">
        <f t="shared" si="10"/>
        <v>#VALUE!</v>
      </c>
      <c r="AE33" s="49" t="e">
        <f t="shared" si="10"/>
        <v>#VALUE!</v>
      </c>
      <c r="AF33" s="49" t="e">
        <f t="shared" si="10"/>
        <v>#VALUE!</v>
      </c>
      <c r="AG33" s="49" t="e">
        <f t="shared" si="10"/>
        <v>#VALUE!</v>
      </c>
      <c r="AH33" s="50" t="s">
        <v>23</v>
      </c>
      <c r="AI33" s="48">
        <f>_xlfn.AGGREGATE(9,6,C33:AG33)</f>
        <v>0</v>
      </c>
      <c r="AJ33" s="30"/>
    </row>
    <row r="34" spans="2:36" x14ac:dyDescent="0.2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2:36" hidden="1" x14ac:dyDescent="0.2">
      <c r="C35" s="2" t="e">
        <f>YEAR(C38)</f>
        <v>#VALUE!</v>
      </c>
      <c r="D35" s="2" t="e">
        <f>MONTH(C38)</f>
        <v>#VALUE!</v>
      </c>
    </row>
    <row r="36" spans="2:36" x14ac:dyDescent="0.2">
      <c r="B36" s="6" t="s">
        <v>14</v>
      </c>
      <c r="C36" s="72" t="e">
        <f>C38</f>
        <v>#VALUE!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2:36" hidden="1" x14ac:dyDescent="0.2">
      <c r="B37" s="36"/>
      <c r="C37" s="22" t="e">
        <f>DATE($C35,$D35,1)</f>
        <v>#VALUE!</v>
      </c>
      <c r="D37" s="22" t="e">
        <f t="shared" ref="D37:AG37" si="11">C37+1</f>
        <v>#VALUE!</v>
      </c>
      <c r="E37" s="22" t="e">
        <f t="shared" si="11"/>
        <v>#VALUE!</v>
      </c>
      <c r="F37" s="22" t="e">
        <f t="shared" si="11"/>
        <v>#VALUE!</v>
      </c>
      <c r="G37" s="22" t="e">
        <f t="shared" si="11"/>
        <v>#VALUE!</v>
      </c>
      <c r="H37" s="22" t="e">
        <f t="shared" si="11"/>
        <v>#VALUE!</v>
      </c>
      <c r="I37" s="22" t="e">
        <f t="shared" si="11"/>
        <v>#VALUE!</v>
      </c>
      <c r="J37" s="22" t="e">
        <f t="shared" si="11"/>
        <v>#VALUE!</v>
      </c>
      <c r="K37" s="22" t="e">
        <f t="shared" si="11"/>
        <v>#VALUE!</v>
      </c>
      <c r="L37" s="22" t="e">
        <f t="shared" si="11"/>
        <v>#VALUE!</v>
      </c>
      <c r="M37" s="22" t="e">
        <f t="shared" si="11"/>
        <v>#VALUE!</v>
      </c>
      <c r="N37" s="22" t="e">
        <f t="shared" si="11"/>
        <v>#VALUE!</v>
      </c>
      <c r="O37" s="22" t="e">
        <f t="shared" si="11"/>
        <v>#VALUE!</v>
      </c>
      <c r="P37" s="22" t="e">
        <f t="shared" si="11"/>
        <v>#VALUE!</v>
      </c>
      <c r="Q37" s="22" t="e">
        <f t="shared" si="11"/>
        <v>#VALUE!</v>
      </c>
      <c r="R37" s="22" t="e">
        <f t="shared" si="11"/>
        <v>#VALUE!</v>
      </c>
      <c r="S37" s="22" t="e">
        <f t="shared" si="11"/>
        <v>#VALUE!</v>
      </c>
      <c r="T37" s="22" t="e">
        <f t="shared" si="11"/>
        <v>#VALUE!</v>
      </c>
      <c r="U37" s="22" t="e">
        <f t="shared" si="11"/>
        <v>#VALUE!</v>
      </c>
      <c r="V37" s="22" t="e">
        <f t="shared" si="11"/>
        <v>#VALUE!</v>
      </c>
      <c r="W37" s="22" t="e">
        <f t="shared" si="11"/>
        <v>#VALUE!</v>
      </c>
      <c r="X37" s="22" t="e">
        <f t="shared" si="11"/>
        <v>#VALUE!</v>
      </c>
      <c r="Y37" s="22" t="e">
        <f t="shared" si="11"/>
        <v>#VALUE!</v>
      </c>
      <c r="Z37" s="22" t="e">
        <f t="shared" si="11"/>
        <v>#VALUE!</v>
      </c>
      <c r="AA37" s="22" t="e">
        <f t="shared" si="11"/>
        <v>#VALUE!</v>
      </c>
      <c r="AB37" s="22" t="e">
        <f t="shared" si="11"/>
        <v>#VALUE!</v>
      </c>
      <c r="AC37" s="22" t="e">
        <f t="shared" si="11"/>
        <v>#VALUE!</v>
      </c>
      <c r="AD37" s="22" t="e">
        <f t="shared" si="11"/>
        <v>#VALUE!</v>
      </c>
      <c r="AE37" s="22" t="e">
        <f t="shared" si="11"/>
        <v>#VALUE!</v>
      </c>
      <c r="AF37" s="22" t="e">
        <f t="shared" si="11"/>
        <v>#VALUE!</v>
      </c>
      <c r="AG37" s="22" t="e">
        <f t="shared" si="11"/>
        <v>#VALUE!</v>
      </c>
      <c r="AH37" s="37"/>
      <c r="AI37" s="38"/>
    </row>
    <row r="38" spans="2:36" x14ac:dyDescent="0.2">
      <c r="B38" s="20" t="s">
        <v>15</v>
      </c>
      <c r="C38" s="39" t="e">
        <f>IF(EDATE(C23,1)&gt;$G$5,"",EDATE(C23,1))</f>
        <v>#VALUE!</v>
      </c>
      <c r="D38" s="22" t="e">
        <f t="shared" ref="D38:AG38" si="12">IF(D37&gt;$G$5,"",IF(C38=EOMONTH(DATE($C35,$D35,1),0),"",IF(C38="","",C38+1)))</f>
        <v>#VALUE!</v>
      </c>
      <c r="E38" s="22" t="e">
        <f t="shared" si="12"/>
        <v>#VALUE!</v>
      </c>
      <c r="F38" s="22" t="e">
        <f t="shared" si="12"/>
        <v>#VALUE!</v>
      </c>
      <c r="G38" s="22" t="e">
        <f t="shared" si="12"/>
        <v>#VALUE!</v>
      </c>
      <c r="H38" s="22" t="e">
        <f t="shared" si="12"/>
        <v>#VALUE!</v>
      </c>
      <c r="I38" s="22" t="e">
        <f t="shared" si="12"/>
        <v>#VALUE!</v>
      </c>
      <c r="J38" s="22" t="e">
        <f t="shared" si="12"/>
        <v>#VALUE!</v>
      </c>
      <c r="K38" s="22" t="e">
        <f t="shared" si="12"/>
        <v>#VALUE!</v>
      </c>
      <c r="L38" s="22" t="e">
        <f t="shared" si="12"/>
        <v>#VALUE!</v>
      </c>
      <c r="M38" s="22" t="e">
        <f t="shared" si="12"/>
        <v>#VALUE!</v>
      </c>
      <c r="N38" s="22" t="e">
        <f t="shared" si="12"/>
        <v>#VALUE!</v>
      </c>
      <c r="O38" s="22" t="e">
        <f t="shared" si="12"/>
        <v>#VALUE!</v>
      </c>
      <c r="P38" s="22" t="e">
        <f t="shared" si="12"/>
        <v>#VALUE!</v>
      </c>
      <c r="Q38" s="22" t="e">
        <f t="shared" si="12"/>
        <v>#VALUE!</v>
      </c>
      <c r="R38" s="22" t="e">
        <f t="shared" si="12"/>
        <v>#VALUE!</v>
      </c>
      <c r="S38" s="22" t="e">
        <f t="shared" si="12"/>
        <v>#VALUE!</v>
      </c>
      <c r="T38" s="22" t="e">
        <f t="shared" si="12"/>
        <v>#VALUE!</v>
      </c>
      <c r="U38" s="22" t="e">
        <f t="shared" si="12"/>
        <v>#VALUE!</v>
      </c>
      <c r="V38" s="22" t="e">
        <f t="shared" si="12"/>
        <v>#VALUE!</v>
      </c>
      <c r="W38" s="22" t="e">
        <f t="shared" si="12"/>
        <v>#VALUE!</v>
      </c>
      <c r="X38" s="22" t="e">
        <f t="shared" si="12"/>
        <v>#VALUE!</v>
      </c>
      <c r="Y38" s="22" t="e">
        <f t="shared" si="12"/>
        <v>#VALUE!</v>
      </c>
      <c r="Z38" s="22" t="e">
        <f t="shared" si="12"/>
        <v>#VALUE!</v>
      </c>
      <c r="AA38" s="22" t="e">
        <f t="shared" si="12"/>
        <v>#VALUE!</v>
      </c>
      <c r="AB38" s="22" t="e">
        <f t="shared" si="12"/>
        <v>#VALUE!</v>
      </c>
      <c r="AC38" s="22" t="e">
        <f t="shared" si="12"/>
        <v>#VALUE!</v>
      </c>
      <c r="AD38" s="22" t="e">
        <f t="shared" si="12"/>
        <v>#VALUE!</v>
      </c>
      <c r="AE38" s="22" t="e">
        <f t="shared" si="12"/>
        <v>#VALUE!</v>
      </c>
      <c r="AF38" s="22" t="e">
        <f t="shared" si="12"/>
        <v>#VALUE!</v>
      </c>
      <c r="AG38" s="22" t="e">
        <f t="shared" si="12"/>
        <v>#VALUE!</v>
      </c>
      <c r="AH38" s="23" t="s">
        <v>16</v>
      </c>
      <c r="AI38" s="24">
        <f>+COUNTIFS(C39:AG39,"土",C40:AG40,"")+COUNTIFS(C39:AG39,"日",C40:AG40,"")</f>
        <v>0</v>
      </c>
    </row>
    <row r="39" spans="2:36" s="26" customFormat="1" x14ac:dyDescent="0.2">
      <c r="B39" s="40" t="s">
        <v>5</v>
      </c>
      <c r="C39" s="51" t="str">
        <f>IFERROR(TEXT(WEEKDAY(+C38),"aaa"),"")</f>
        <v/>
      </c>
      <c r="D39" s="51" t="str">
        <f t="shared" ref="D39:AG39" si="13">IFERROR(TEXT(WEEKDAY(+D38),"aaa"),"")</f>
        <v/>
      </c>
      <c r="E39" s="51" t="str">
        <f t="shared" si="13"/>
        <v/>
      </c>
      <c r="F39" s="51" t="str">
        <f t="shared" si="13"/>
        <v/>
      </c>
      <c r="G39" s="51" t="str">
        <f t="shared" si="13"/>
        <v/>
      </c>
      <c r="H39" s="51" t="str">
        <f t="shared" si="13"/>
        <v/>
      </c>
      <c r="I39" s="51" t="str">
        <f t="shared" si="13"/>
        <v/>
      </c>
      <c r="J39" s="51" t="str">
        <f t="shared" si="13"/>
        <v/>
      </c>
      <c r="K39" s="51" t="str">
        <f t="shared" si="13"/>
        <v/>
      </c>
      <c r="L39" s="51" t="str">
        <f t="shared" si="13"/>
        <v/>
      </c>
      <c r="M39" s="51" t="str">
        <f t="shared" si="13"/>
        <v/>
      </c>
      <c r="N39" s="51" t="str">
        <f t="shared" si="13"/>
        <v/>
      </c>
      <c r="O39" s="51" t="str">
        <f t="shared" si="13"/>
        <v/>
      </c>
      <c r="P39" s="51" t="str">
        <f t="shared" si="13"/>
        <v/>
      </c>
      <c r="Q39" s="51" t="str">
        <f t="shared" si="13"/>
        <v/>
      </c>
      <c r="R39" s="51" t="str">
        <f t="shared" si="13"/>
        <v/>
      </c>
      <c r="S39" s="51" t="str">
        <f t="shared" si="13"/>
        <v/>
      </c>
      <c r="T39" s="51" t="str">
        <f t="shared" si="13"/>
        <v/>
      </c>
      <c r="U39" s="51" t="str">
        <f t="shared" si="13"/>
        <v/>
      </c>
      <c r="V39" s="51" t="str">
        <f t="shared" si="13"/>
        <v/>
      </c>
      <c r="W39" s="51" t="str">
        <f t="shared" si="13"/>
        <v/>
      </c>
      <c r="X39" s="51" t="str">
        <f t="shared" si="13"/>
        <v/>
      </c>
      <c r="Y39" s="51" t="str">
        <f t="shared" si="13"/>
        <v/>
      </c>
      <c r="Z39" s="51" t="str">
        <f t="shared" si="13"/>
        <v/>
      </c>
      <c r="AA39" s="51" t="str">
        <f t="shared" si="13"/>
        <v/>
      </c>
      <c r="AB39" s="51" t="str">
        <f t="shared" si="13"/>
        <v/>
      </c>
      <c r="AC39" s="51" t="str">
        <f t="shared" si="13"/>
        <v/>
      </c>
      <c r="AD39" s="51" t="str">
        <f t="shared" si="13"/>
        <v/>
      </c>
      <c r="AE39" s="51" t="str">
        <f t="shared" si="13"/>
        <v/>
      </c>
      <c r="AF39" s="51" t="str">
        <f t="shared" si="13"/>
        <v/>
      </c>
      <c r="AG39" s="51" t="str">
        <f t="shared" si="13"/>
        <v/>
      </c>
      <c r="AH39" s="23" t="s">
        <v>21</v>
      </c>
      <c r="AI39" s="24">
        <f>+COUNTIF(C40:AG40,"夏休")+COUNTIF(C40:AG40,"冬休")+COUNTIF(C40:AG40,"中止")</f>
        <v>0</v>
      </c>
    </row>
    <row r="40" spans="2:36" s="26" customFormat="1" ht="13.5" customHeight="1" x14ac:dyDescent="0.2">
      <c r="B40" s="75" t="s">
        <v>20</v>
      </c>
      <c r="C40" s="7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27" t="s">
        <v>2</v>
      </c>
      <c r="AI40" s="28">
        <f>COUNT(C38:AG38)-AI39</f>
        <v>0</v>
      </c>
    </row>
    <row r="41" spans="2:36" s="26" customFormat="1" ht="13.5" customHeight="1" x14ac:dyDescent="0.2">
      <c r="B41" s="76"/>
      <c r="C41" s="7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9"/>
      <c r="AH41" s="27" t="s">
        <v>6</v>
      </c>
      <c r="AI41" s="29">
        <f>+COUNTIF(C42:AG43,"休")</f>
        <v>0</v>
      </c>
      <c r="AJ41" s="30" t="e">
        <f>IF(AI42&gt;0.285,"",IF(AI41&lt;AI38,"←計画日数が足りません",""))</f>
        <v>#DIV/0!</v>
      </c>
    </row>
    <row r="42" spans="2:36" s="26" customFormat="1" ht="13.5" customHeight="1" x14ac:dyDescent="0.2">
      <c r="B42" s="70" t="s">
        <v>0</v>
      </c>
      <c r="C42" s="71"/>
      <c r="D42" s="62"/>
      <c r="E42" s="62"/>
      <c r="F42" s="62"/>
      <c r="G42" s="62"/>
      <c r="H42" s="62"/>
      <c r="I42" s="62"/>
      <c r="J42" s="60"/>
      <c r="K42" s="62"/>
      <c r="L42" s="62"/>
      <c r="M42" s="62"/>
      <c r="N42" s="62"/>
      <c r="O42" s="62"/>
      <c r="P42" s="62"/>
      <c r="Q42" s="60"/>
      <c r="R42" s="62"/>
      <c r="S42" s="62"/>
      <c r="T42" s="62"/>
      <c r="U42" s="62"/>
      <c r="V42" s="62"/>
      <c r="W42" s="62"/>
      <c r="X42" s="60"/>
      <c r="Y42" s="62"/>
      <c r="Z42" s="62"/>
      <c r="AA42" s="62"/>
      <c r="AB42" s="62"/>
      <c r="AC42" s="62"/>
      <c r="AD42" s="62"/>
      <c r="AE42" s="60"/>
      <c r="AF42" s="62"/>
      <c r="AG42" s="63"/>
      <c r="AH42" s="27" t="s">
        <v>8</v>
      </c>
      <c r="AI42" s="31" t="e">
        <f>+AI41/AI40</f>
        <v>#DIV/0!</v>
      </c>
    </row>
    <row r="43" spans="2:36" s="26" customFormat="1" x14ac:dyDescent="0.2">
      <c r="B43" s="70"/>
      <c r="C43" s="71"/>
      <c r="D43" s="62"/>
      <c r="E43" s="62"/>
      <c r="F43" s="62"/>
      <c r="G43" s="62"/>
      <c r="H43" s="62"/>
      <c r="I43" s="62"/>
      <c r="J43" s="60"/>
      <c r="K43" s="62"/>
      <c r="L43" s="62"/>
      <c r="M43" s="62"/>
      <c r="N43" s="62"/>
      <c r="O43" s="62"/>
      <c r="P43" s="62"/>
      <c r="Q43" s="60"/>
      <c r="R43" s="62"/>
      <c r="S43" s="62"/>
      <c r="T43" s="62"/>
      <c r="U43" s="62"/>
      <c r="V43" s="62"/>
      <c r="W43" s="62"/>
      <c r="X43" s="60"/>
      <c r="Y43" s="62"/>
      <c r="Z43" s="62"/>
      <c r="AA43" s="62"/>
      <c r="AB43" s="62"/>
      <c r="AC43" s="62"/>
      <c r="AD43" s="62"/>
      <c r="AE43" s="60"/>
      <c r="AF43" s="62"/>
      <c r="AG43" s="63"/>
      <c r="AH43" s="27" t="s">
        <v>9</v>
      </c>
      <c r="AI43" s="29">
        <f>+COUNTA(C44:AG45)</f>
        <v>0</v>
      </c>
    </row>
    <row r="44" spans="2:36" s="26" customFormat="1" x14ac:dyDescent="0.2">
      <c r="B44" s="64" t="s">
        <v>7</v>
      </c>
      <c r="C44" s="66"/>
      <c r="D44" s="60"/>
      <c r="E44" s="60"/>
      <c r="F44" s="60"/>
      <c r="G44" s="60"/>
      <c r="H44" s="60"/>
      <c r="I44" s="60"/>
      <c r="J44" s="78"/>
      <c r="K44" s="60"/>
      <c r="L44" s="60"/>
      <c r="M44" s="60"/>
      <c r="N44" s="60"/>
      <c r="O44" s="60"/>
      <c r="P44" s="60"/>
      <c r="Q44" s="78"/>
      <c r="R44" s="60"/>
      <c r="S44" s="60"/>
      <c r="T44" s="60"/>
      <c r="U44" s="60"/>
      <c r="V44" s="60"/>
      <c r="W44" s="60"/>
      <c r="X44" s="78"/>
      <c r="Y44" s="60"/>
      <c r="Z44" s="60"/>
      <c r="AA44" s="60"/>
      <c r="AB44" s="60"/>
      <c r="AC44" s="60"/>
      <c r="AD44" s="60"/>
      <c r="AE44" s="78"/>
      <c r="AF44" s="60"/>
      <c r="AG44" s="58"/>
      <c r="AH44" s="32" t="s">
        <v>4</v>
      </c>
      <c r="AI44" s="33" t="e">
        <f>+AI43/AI40</f>
        <v>#DIV/0!</v>
      </c>
    </row>
    <row r="45" spans="2:36" s="26" customFormat="1" x14ac:dyDescent="0.2">
      <c r="B45" s="65"/>
      <c r="C45" s="67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59"/>
      <c r="AH45" s="34" t="s">
        <v>13</v>
      </c>
      <c r="AI45" s="35" t="str">
        <f>IF(7&gt;AI40,"対象外",IF(AI43&gt;=AI38,"OK","NG"))</f>
        <v>対象外</v>
      </c>
      <c r="AJ45" s="30" t="str">
        <f>IF(AI45="対象外","←７日間に満たない期間は達成判定の対象外",IF(AI45="NG","←月単位未達成","←月単位達成"))</f>
        <v>←７日間に満たない期間は達成判定の対象外</v>
      </c>
    </row>
    <row r="46" spans="2:36" hidden="1" x14ac:dyDescent="0.2">
      <c r="B46" s="15"/>
      <c r="C46" s="46" t="e">
        <f t="shared" ref="C46:AG46" si="14">IF(AND(DAY(C38)&gt;=22,DAY(C38)&lt;=28,C39="土"),1,0)</f>
        <v>#VALUE!</v>
      </c>
      <c r="D46" s="46" t="e">
        <f t="shared" si="14"/>
        <v>#VALUE!</v>
      </c>
      <c r="E46" s="46" t="e">
        <f t="shared" si="14"/>
        <v>#VALUE!</v>
      </c>
      <c r="F46" s="46" t="e">
        <f t="shared" si="14"/>
        <v>#VALUE!</v>
      </c>
      <c r="G46" s="46" t="e">
        <f t="shared" si="14"/>
        <v>#VALUE!</v>
      </c>
      <c r="H46" s="46" t="e">
        <f t="shared" si="14"/>
        <v>#VALUE!</v>
      </c>
      <c r="I46" s="46" t="e">
        <f t="shared" si="14"/>
        <v>#VALUE!</v>
      </c>
      <c r="J46" s="46" t="e">
        <f t="shared" si="14"/>
        <v>#VALUE!</v>
      </c>
      <c r="K46" s="46" t="e">
        <f t="shared" si="14"/>
        <v>#VALUE!</v>
      </c>
      <c r="L46" s="46" t="e">
        <f t="shared" si="14"/>
        <v>#VALUE!</v>
      </c>
      <c r="M46" s="46" t="e">
        <f t="shared" si="14"/>
        <v>#VALUE!</v>
      </c>
      <c r="N46" s="46" t="e">
        <f t="shared" si="14"/>
        <v>#VALUE!</v>
      </c>
      <c r="O46" s="46" t="e">
        <f t="shared" si="14"/>
        <v>#VALUE!</v>
      </c>
      <c r="P46" s="46" t="e">
        <f t="shared" si="14"/>
        <v>#VALUE!</v>
      </c>
      <c r="Q46" s="46" t="e">
        <f t="shared" si="14"/>
        <v>#VALUE!</v>
      </c>
      <c r="R46" s="46" t="e">
        <f t="shared" si="14"/>
        <v>#VALUE!</v>
      </c>
      <c r="S46" s="46" t="e">
        <f t="shared" si="14"/>
        <v>#VALUE!</v>
      </c>
      <c r="T46" s="46" t="e">
        <f t="shared" si="14"/>
        <v>#VALUE!</v>
      </c>
      <c r="U46" s="46" t="e">
        <f t="shared" si="14"/>
        <v>#VALUE!</v>
      </c>
      <c r="V46" s="46" t="e">
        <f t="shared" si="14"/>
        <v>#VALUE!</v>
      </c>
      <c r="W46" s="46" t="e">
        <f t="shared" si="14"/>
        <v>#VALUE!</v>
      </c>
      <c r="X46" s="46" t="e">
        <f t="shared" si="14"/>
        <v>#VALUE!</v>
      </c>
      <c r="Y46" s="46" t="e">
        <f t="shared" si="14"/>
        <v>#VALUE!</v>
      </c>
      <c r="Z46" s="46" t="e">
        <f t="shared" si="14"/>
        <v>#VALUE!</v>
      </c>
      <c r="AA46" s="46" t="e">
        <f t="shared" si="14"/>
        <v>#VALUE!</v>
      </c>
      <c r="AB46" s="46" t="e">
        <f t="shared" si="14"/>
        <v>#VALUE!</v>
      </c>
      <c r="AC46" s="46" t="e">
        <f t="shared" si="14"/>
        <v>#VALUE!</v>
      </c>
      <c r="AD46" s="46" t="e">
        <f t="shared" si="14"/>
        <v>#VALUE!</v>
      </c>
      <c r="AE46" s="46" t="e">
        <f t="shared" si="14"/>
        <v>#VALUE!</v>
      </c>
      <c r="AF46" s="46" t="e">
        <f t="shared" si="14"/>
        <v>#VALUE!</v>
      </c>
      <c r="AG46" s="46" t="e">
        <f t="shared" si="14"/>
        <v>#VALUE!</v>
      </c>
      <c r="AH46" s="47" t="s">
        <v>22</v>
      </c>
      <c r="AI46" s="48">
        <f>_xlfn.AGGREGATE(9,6,C46:AG46)</f>
        <v>0</v>
      </c>
      <c r="AJ46" s="30"/>
    </row>
    <row r="47" spans="2:36" hidden="1" x14ac:dyDescent="0.2">
      <c r="B47" s="15"/>
      <c r="C47" s="49" t="e">
        <f t="shared" ref="C47:AG47" si="15">IF(AND(DAY(C38)&gt;=22,DAY(C38)&lt;=28,C39="土",OR(C44="休",C44="雨")),1,0)</f>
        <v>#VALUE!</v>
      </c>
      <c r="D47" s="49" t="e">
        <f t="shared" si="15"/>
        <v>#VALUE!</v>
      </c>
      <c r="E47" s="49" t="e">
        <f t="shared" si="15"/>
        <v>#VALUE!</v>
      </c>
      <c r="F47" s="49" t="e">
        <f t="shared" si="15"/>
        <v>#VALUE!</v>
      </c>
      <c r="G47" s="49" t="e">
        <f t="shared" si="15"/>
        <v>#VALUE!</v>
      </c>
      <c r="H47" s="49" t="e">
        <f t="shared" si="15"/>
        <v>#VALUE!</v>
      </c>
      <c r="I47" s="49" t="e">
        <f t="shared" si="15"/>
        <v>#VALUE!</v>
      </c>
      <c r="J47" s="49" t="e">
        <f t="shared" si="15"/>
        <v>#VALUE!</v>
      </c>
      <c r="K47" s="49" t="e">
        <f t="shared" si="15"/>
        <v>#VALUE!</v>
      </c>
      <c r="L47" s="49" t="e">
        <f t="shared" si="15"/>
        <v>#VALUE!</v>
      </c>
      <c r="M47" s="49" t="e">
        <f t="shared" si="15"/>
        <v>#VALUE!</v>
      </c>
      <c r="N47" s="49" t="e">
        <f t="shared" si="15"/>
        <v>#VALUE!</v>
      </c>
      <c r="O47" s="49" t="e">
        <f t="shared" si="15"/>
        <v>#VALUE!</v>
      </c>
      <c r="P47" s="49" t="e">
        <f t="shared" si="15"/>
        <v>#VALUE!</v>
      </c>
      <c r="Q47" s="49" t="e">
        <f t="shared" si="15"/>
        <v>#VALUE!</v>
      </c>
      <c r="R47" s="49" t="e">
        <f t="shared" si="15"/>
        <v>#VALUE!</v>
      </c>
      <c r="S47" s="49" t="e">
        <f t="shared" si="15"/>
        <v>#VALUE!</v>
      </c>
      <c r="T47" s="49" t="e">
        <f t="shared" si="15"/>
        <v>#VALUE!</v>
      </c>
      <c r="U47" s="49" t="e">
        <f t="shared" si="15"/>
        <v>#VALUE!</v>
      </c>
      <c r="V47" s="49" t="e">
        <f t="shared" si="15"/>
        <v>#VALUE!</v>
      </c>
      <c r="W47" s="49" t="e">
        <f t="shared" si="15"/>
        <v>#VALUE!</v>
      </c>
      <c r="X47" s="49" t="e">
        <f t="shared" si="15"/>
        <v>#VALUE!</v>
      </c>
      <c r="Y47" s="49" t="e">
        <f t="shared" si="15"/>
        <v>#VALUE!</v>
      </c>
      <c r="Z47" s="49" t="e">
        <f t="shared" si="15"/>
        <v>#VALUE!</v>
      </c>
      <c r="AA47" s="49" t="e">
        <f t="shared" si="15"/>
        <v>#VALUE!</v>
      </c>
      <c r="AB47" s="49" t="e">
        <f t="shared" si="15"/>
        <v>#VALUE!</v>
      </c>
      <c r="AC47" s="49" t="e">
        <f t="shared" si="15"/>
        <v>#VALUE!</v>
      </c>
      <c r="AD47" s="49" t="e">
        <f t="shared" si="15"/>
        <v>#VALUE!</v>
      </c>
      <c r="AE47" s="49" t="e">
        <f>IF(AND(DAY(AE38)&gt;=22,DAY(AE38)&lt;=28,AE39="土",OR(AE44="休",AE44="雨")),1,0)</f>
        <v>#VALUE!</v>
      </c>
      <c r="AF47" s="49" t="e">
        <f>IF(AND(DAY(AF38)&gt;=22,DAY(AF38)&lt;=28,AF39="土",OR(AF44="休",AF44="雨")),1,0)</f>
        <v>#VALUE!</v>
      </c>
      <c r="AG47" s="49" t="e">
        <f t="shared" si="15"/>
        <v>#VALUE!</v>
      </c>
      <c r="AH47" s="50" t="s">
        <v>23</v>
      </c>
      <c r="AI47" s="48">
        <f>_xlfn.AGGREGATE(9,6,C47:AG47)</f>
        <v>0</v>
      </c>
      <c r="AJ47" s="30"/>
    </row>
    <row r="48" spans="2:36" s="26" customFormat="1" x14ac:dyDescent="0.2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I48" s="41"/>
    </row>
    <row r="49" spans="2:36" hidden="1" x14ac:dyDescent="0.2">
      <c r="C49" s="2" t="e">
        <f>YEAR(C52)</f>
        <v>#VALUE!</v>
      </c>
      <c r="D49" s="2" t="e">
        <f>MONTH(C52)</f>
        <v>#VALUE!</v>
      </c>
    </row>
    <row r="50" spans="2:36" x14ac:dyDescent="0.2">
      <c r="B50" s="6" t="s">
        <v>14</v>
      </c>
      <c r="C50" s="72" t="e">
        <f>C52</f>
        <v>#VALUE!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4"/>
    </row>
    <row r="51" spans="2:36" hidden="1" x14ac:dyDescent="0.2">
      <c r="B51" s="36"/>
      <c r="C51" s="22" t="e">
        <f>DATE($C49,$D49,1)</f>
        <v>#VALUE!</v>
      </c>
      <c r="D51" s="22" t="e">
        <f t="shared" ref="D51:AG51" si="16">C51+1</f>
        <v>#VALUE!</v>
      </c>
      <c r="E51" s="22" t="e">
        <f t="shared" si="16"/>
        <v>#VALUE!</v>
      </c>
      <c r="F51" s="22" t="e">
        <f t="shared" si="16"/>
        <v>#VALUE!</v>
      </c>
      <c r="G51" s="22" t="e">
        <f t="shared" si="16"/>
        <v>#VALUE!</v>
      </c>
      <c r="H51" s="22" t="e">
        <f t="shared" si="16"/>
        <v>#VALUE!</v>
      </c>
      <c r="I51" s="22" t="e">
        <f t="shared" si="16"/>
        <v>#VALUE!</v>
      </c>
      <c r="J51" s="22" t="e">
        <f t="shared" si="16"/>
        <v>#VALUE!</v>
      </c>
      <c r="K51" s="22" t="e">
        <f t="shared" si="16"/>
        <v>#VALUE!</v>
      </c>
      <c r="L51" s="22" t="e">
        <f t="shared" si="16"/>
        <v>#VALUE!</v>
      </c>
      <c r="M51" s="22" t="e">
        <f t="shared" si="16"/>
        <v>#VALUE!</v>
      </c>
      <c r="N51" s="22" t="e">
        <f t="shared" si="16"/>
        <v>#VALUE!</v>
      </c>
      <c r="O51" s="22" t="e">
        <f t="shared" si="16"/>
        <v>#VALUE!</v>
      </c>
      <c r="P51" s="22" t="e">
        <f t="shared" si="16"/>
        <v>#VALUE!</v>
      </c>
      <c r="Q51" s="22" t="e">
        <f t="shared" si="16"/>
        <v>#VALUE!</v>
      </c>
      <c r="R51" s="22" t="e">
        <f t="shared" si="16"/>
        <v>#VALUE!</v>
      </c>
      <c r="S51" s="22" t="e">
        <f t="shared" si="16"/>
        <v>#VALUE!</v>
      </c>
      <c r="T51" s="22" t="e">
        <f t="shared" si="16"/>
        <v>#VALUE!</v>
      </c>
      <c r="U51" s="22" t="e">
        <f t="shared" si="16"/>
        <v>#VALUE!</v>
      </c>
      <c r="V51" s="22" t="e">
        <f t="shared" si="16"/>
        <v>#VALUE!</v>
      </c>
      <c r="W51" s="22" t="e">
        <f t="shared" si="16"/>
        <v>#VALUE!</v>
      </c>
      <c r="X51" s="22" t="e">
        <f t="shared" si="16"/>
        <v>#VALUE!</v>
      </c>
      <c r="Y51" s="22" t="e">
        <f t="shared" si="16"/>
        <v>#VALUE!</v>
      </c>
      <c r="Z51" s="22" t="e">
        <f t="shared" si="16"/>
        <v>#VALUE!</v>
      </c>
      <c r="AA51" s="22" t="e">
        <f t="shared" si="16"/>
        <v>#VALUE!</v>
      </c>
      <c r="AB51" s="22" t="e">
        <f t="shared" si="16"/>
        <v>#VALUE!</v>
      </c>
      <c r="AC51" s="22" t="e">
        <f t="shared" si="16"/>
        <v>#VALUE!</v>
      </c>
      <c r="AD51" s="22" t="e">
        <f t="shared" si="16"/>
        <v>#VALUE!</v>
      </c>
      <c r="AE51" s="22" t="e">
        <f t="shared" si="16"/>
        <v>#VALUE!</v>
      </c>
      <c r="AF51" s="22" t="e">
        <f t="shared" si="16"/>
        <v>#VALUE!</v>
      </c>
      <c r="AG51" s="22" t="e">
        <f t="shared" si="16"/>
        <v>#VALUE!</v>
      </c>
      <c r="AH51" s="37"/>
      <c r="AI51" s="38"/>
    </row>
    <row r="52" spans="2:36" x14ac:dyDescent="0.2">
      <c r="B52" s="20" t="s">
        <v>15</v>
      </c>
      <c r="C52" s="39" t="e">
        <f>IF(EDATE(C37,1)&gt;$G$5,"",EDATE(C37,1))</f>
        <v>#VALUE!</v>
      </c>
      <c r="D52" s="22" t="e">
        <f t="shared" ref="D52:AG52" si="17">IF(D51&gt;$G$5,"",IF(C52=EOMONTH(DATE($C49,$D49,1),0),"",IF(C52="","",C52+1)))</f>
        <v>#VALUE!</v>
      </c>
      <c r="E52" s="22" t="e">
        <f t="shared" si="17"/>
        <v>#VALUE!</v>
      </c>
      <c r="F52" s="22" t="e">
        <f t="shared" si="17"/>
        <v>#VALUE!</v>
      </c>
      <c r="G52" s="22" t="e">
        <f t="shared" si="17"/>
        <v>#VALUE!</v>
      </c>
      <c r="H52" s="22" t="e">
        <f t="shared" si="17"/>
        <v>#VALUE!</v>
      </c>
      <c r="I52" s="22" t="e">
        <f t="shared" si="17"/>
        <v>#VALUE!</v>
      </c>
      <c r="J52" s="22" t="e">
        <f t="shared" si="17"/>
        <v>#VALUE!</v>
      </c>
      <c r="K52" s="22" t="e">
        <f t="shared" si="17"/>
        <v>#VALUE!</v>
      </c>
      <c r="L52" s="22" t="e">
        <f t="shared" si="17"/>
        <v>#VALUE!</v>
      </c>
      <c r="M52" s="22" t="e">
        <f t="shared" si="17"/>
        <v>#VALUE!</v>
      </c>
      <c r="N52" s="22" t="e">
        <f t="shared" si="17"/>
        <v>#VALUE!</v>
      </c>
      <c r="O52" s="22" t="e">
        <f t="shared" si="17"/>
        <v>#VALUE!</v>
      </c>
      <c r="P52" s="22" t="e">
        <f t="shared" si="17"/>
        <v>#VALUE!</v>
      </c>
      <c r="Q52" s="22" t="e">
        <f t="shared" si="17"/>
        <v>#VALUE!</v>
      </c>
      <c r="R52" s="22" t="e">
        <f t="shared" si="17"/>
        <v>#VALUE!</v>
      </c>
      <c r="S52" s="22" t="e">
        <f t="shared" si="17"/>
        <v>#VALUE!</v>
      </c>
      <c r="T52" s="22" t="e">
        <f t="shared" si="17"/>
        <v>#VALUE!</v>
      </c>
      <c r="U52" s="22" t="e">
        <f t="shared" si="17"/>
        <v>#VALUE!</v>
      </c>
      <c r="V52" s="22" t="e">
        <f t="shared" si="17"/>
        <v>#VALUE!</v>
      </c>
      <c r="W52" s="22" t="e">
        <f t="shared" si="17"/>
        <v>#VALUE!</v>
      </c>
      <c r="X52" s="22" t="e">
        <f t="shared" si="17"/>
        <v>#VALUE!</v>
      </c>
      <c r="Y52" s="22" t="e">
        <f t="shared" si="17"/>
        <v>#VALUE!</v>
      </c>
      <c r="Z52" s="22" t="e">
        <f t="shared" si="17"/>
        <v>#VALUE!</v>
      </c>
      <c r="AA52" s="22" t="e">
        <f t="shared" si="17"/>
        <v>#VALUE!</v>
      </c>
      <c r="AB52" s="22" t="e">
        <f t="shared" si="17"/>
        <v>#VALUE!</v>
      </c>
      <c r="AC52" s="22" t="e">
        <f t="shared" si="17"/>
        <v>#VALUE!</v>
      </c>
      <c r="AD52" s="22" t="e">
        <f t="shared" si="17"/>
        <v>#VALUE!</v>
      </c>
      <c r="AE52" s="22" t="e">
        <f t="shared" si="17"/>
        <v>#VALUE!</v>
      </c>
      <c r="AF52" s="22" t="e">
        <f t="shared" si="17"/>
        <v>#VALUE!</v>
      </c>
      <c r="AG52" s="22" t="e">
        <f t="shared" si="17"/>
        <v>#VALUE!</v>
      </c>
      <c r="AH52" s="23" t="s">
        <v>16</v>
      </c>
      <c r="AI52" s="24">
        <f>+COUNTIFS(C53:AG53,"土",C54:AG54,"")+COUNTIFS(C53:AG53,"日",C54:AG54,"")</f>
        <v>0</v>
      </c>
    </row>
    <row r="53" spans="2:36" s="26" customFormat="1" x14ac:dyDescent="0.2">
      <c r="B53" s="40" t="s">
        <v>5</v>
      </c>
      <c r="C53" s="51" t="str">
        <f>IFERROR(TEXT(WEEKDAY(+C52),"aaa"),"")</f>
        <v/>
      </c>
      <c r="D53" s="51" t="str">
        <f t="shared" ref="D53:AG53" si="18">IFERROR(TEXT(WEEKDAY(+D52),"aaa"),"")</f>
        <v/>
      </c>
      <c r="E53" s="51" t="str">
        <f t="shared" si="18"/>
        <v/>
      </c>
      <c r="F53" s="51" t="str">
        <f t="shared" si="18"/>
        <v/>
      </c>
      <c r="G53" s="51" t="str">
        <f t="shared" si="18"/>
        <v/>
      </c>
      <c r="H53" s="51" t="str">
        <f t="shared" si="18"/>
        <v/>
      </c>
      <c r="I53" s="51" t="str">
        <f t="shared" si="18"/>
        <v/>
      </c>
      <c r="J53" s="51" t="str">
        <f t="shared" si="18"/>
        <v/>
      </c>
      <c r="K53" s="51" t="str">
        <f t="shared" si="18"/>
        <v/>
      </c>
      <c r="L53" s="51" t="str">
        <f t="shared" si="18"/>
        <v/>
      </c>
      <c r="M53" s="51" t="str">
        <f t="shared" si="18"/>
        <v/>
      </c>
      <c r="N53" s="51" t="str">
        <f t="shared" si="18"/>
        <v/>
      </c>
      <c r="O53" s="51" t="str">
        <f t="shared" si="18"/>
        <v/>
      </c>
      <c r="P53" s="51" t="str">
        <f t="shared" si="18"/>
        <v/>
      </c>
      <c r="Q53" s="51" t="str">
        <f t="shared" si="18"/>
        <v/>
      </c>
      <c r="R53" s="51" t="str">
        <f t="shared" si="18"/>
        <v/>
      </c>
      <c r="S53" s="51" t="str">
        <f t="shared" si="18"/>
        <v/>
      </c>
      <c r="T53" s="51" t="str">
        <f t="shared" si="18"/>
        <v/>
      </c>
      <c r="U53" s="51" t="str">
        <f t="shared" si="18"/>
        <v/>
      </c>
      <c r="V53" s="51" t="str">
        <f t="shared" si="18"/>
        <v/>
      </c>
      <c r="W53" s="51" t="str">
        <f t="shared" si="18"/>
        <v/>
      </c>
      <c r="X53" s="51" t="str">
        <f t="shared" si="18"/>
        <v/>
      </c>
      <c r="Y53" s="51" t="str">
        <f t="shared" si="18"/>
        <v/>
      </c>
      <c r="Z53" s="51" t="str">
        <f t="shared" si="18"/>
        <v/>
      </c>
      <c r="AA53" s="51" t="str">
        <f t="shared" si="18"/>
        <v/>
      </c>
      <c r="AB53" s="51" t="str">
        <f t="shared" si="18"/>
        <v/>
      </c>
      <c r="AC53" s="51" t="str">
        <f t="shared" si="18"/>
        <v/>
      </c>
      <c r="AD53" s="51" t="str">
        <f t="shared" si="18"/>
        <v/>
      </c>
      <c r="AE53" s="51" t="str">
        <f t="shared" si="18"/>
        <v/>
      </c>
      <c r="AF53" s="51" t="str">
        <f t="shared" si="18"/>
        <v/>
      </c>
      <c r="AG53" s="51" t="str">
        <f t="shared" si="18"/>
        <v/>
      </c>
      <c r="AH53" s="23" t="s">
        <v>21</v>
      </c>
      <c r="AI53" s="24">
        <f>+COUNTIF(C54:AG54,"夏休")+COUNTIF(C54:AG54,"冬休")+COUNTIF(C54:AG54,"中止")</f>
        <v>0</v>
      </c>
    </row>
    <row r="54" spans="2:36" s="26" customFormat="1" ht="13.5" customHeight="1" x14ac:dyDescent="0.2">
      <c r="B54" s="75" t="s">
        <v>20</v>
      </c>
      <c r="C54" s="7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79"/>
      <c r="AA54" s="79"/>
      <c r="AB54" s="68"/>
      <c r="AC54" s="68"/>
      <c r="AD54" s="68"/>
      <c r="AE54" s="68"/>
      <c r="AF54" s="68"/>
      <c r="AG54" s="69"/>
      <c r="AH54" s="27" t="s">
        <v>2</v>
      </c>
      <c r="AI54" s="28">
        <f>COUNT(C52:AG52)-AI53</f>
        <v>0</v>
      </c>
    </row>
    <row r="55" spans="2:36" s="26" customFormat="1" ht="13.5" customHeight="1" x14ac:dyDescent="0.2">
      <c r="B55" s="76"/>
      <c r="C55" s="7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80"/>
      <c r="AA55" s="80"/>
      <c r="AB55" s="68"/>
      <c r="AC55" s="68"/>
      <c r="AD55" s="68"/>
      <c r="AE55" s="68"/>
      <c r="AF55" s="68"/>
      <c r="AG55" s="69"/>
      <c r="AH55" s="27" t="s">
        <v>6</v>
      </c>
      <c r="AI55" s="29">
        <f>+COUNTIF(C56:AG57,"休")</f>
        <v>0</v>
      </c>
      <c r="AJ55" s="30" t="e">
        <f>IF(AI56&gt;0.285,"",IF(AI55&lt;AI52,"←計画日数が足りません",""))</f>
        <v>#DIV/0!</v>
      </c>
    </row>
    <row r="56" spans="2:36" s="26" customFormat="1" ht="13.5" customHeight="1" x14ac:dyDescent="0.2">
      <c r="B56" s="70" t="s">
        <v>0</v>
      </c>
      <c r="C56" s="71"/>
      <c r="D56" s="62"/>
      <c r="E56" s="62"/>
      <c r="F56" s="62"/>
      <c r="G56" s="62"/>
      <c r="H56" s="60"/>
      <c r="I56" s="62"/>
      <c r="J56" s="62"/>
      <c r="K56" s="62"/>
      <c r="L56" s="62"/>
      <c r="M56" s="62"/>
      <c r="N56" s="62"/>
      <c r="O56" s="60"/>
      <c r="P56" s="62"/>
      <c r="Q56" s="62"/>
      <c r="R56" s="62"/>
      <c r="S56" s="62"/>
      <c r="T56" s="62"/>
      <c r="U56" s="62"/>
      <c r="V56" s="60"/>
      <c r="W56" s="62"/>
      <c r="X56" s="62"/>
      <c r="Y56" s="62"/>
      <c r="Z56" s="62"/>
      <c r="AA56" s="62"/>
      <c r="AB56" s="62"/>
      <c r="AC56" s="60"/>
      <c r="AD56" s="62"/>
      <c r="AE56" s="62"/>
      <c r="AF56" s="62"/>
      <c r="AG56" s="63"/>
      <c r="AH56" s="27" t="s">
        <v>8</v>
      </c>
      <c r="AI56" s="31" t="e">
        <f>+AI55/AI54</f>
        <v>#DIV/0!</v>
      </c>
    </row>
    <row r="57" spans="2:36" s="26" customFormat="1" x14ac:dyDescent="0.2">
      <c r="B57" s="70"/>
      <c r="C57" s="71"/>
      <c r="D57" s="62"/>
      <c r="E57" s="62"/>
      <c r="F57" s="62"/>
      <c r="G57" s="62"/>
      <c r="H57" s="60"/>
      <c r="I57" s="62"/>
      <c r="J57" s="62"/>
      <c r="K57" s="62"/>
      <c r="L57" s="62"/>
      <c r="M57" s="62"/>
      <c r="N57" s="62"/>
      <c r="O57" s="60"/>
      <c r="P57" s="62"/>
      <c r="Q57" s="62"/>
      <c r="R57" s="62"/>
      <c r="S57" s="62"/>
      <c r="T57" s="62"/>
      <c r="U57" s="62"/>
      <c r="V57" s="60"/>
      <c r="W57" s="62"/>
      <c r="X57" s="62"/>
      <c r="Y57" s="62"/>
      <c r="Z57" s="62"/>
      <c r="AA57" s="62"/>
      <c r="AB57" s="62"/>
      <c r="AC57" s="60"/>
      <c r="AD57" s="62"/>
      <c r="AE57" s="62"/>
      <c r="AF57" s="62"/>
      <c r="AG57" s="63"/>
      <c r="AH57" s="27" t="s">
        <v>9</v>
      </c>
      <c r="AI57" s="29">
        <f>+COUNTA(C58:AG59)</f>
        <v>0</v>
      </c>
    </row>
    <row r="58" spans="2:36" s="26" customFormat="1" x14ac:dyDescent="0.2">
      <c r="B58" s="64" t="s">
        <v>7</v>
      </c>
      <c r="C58" s="66"/>
      <c r="D58" s="60"/>
      <c r="E58" s="60"/>
      <c r="F58" s="60"/>
      <c r="G58" s="60"/>
      <c r="H58" s="78"/>
      <c r="I58" s="60"/>
      <c r="J58" s="60"/>
      <c r="K58" s="60"/>
      <c r="L58" s="60"/>
      <c r="M58" s="60"/>
      <c r="N58" s="60"/>
      <c r="O58" s="78"/>
      <c r="P58" s="60"/>
      <c r="Q58" s="60"/>
      <c r="R58" s="60"/>
      <c r="S58" s="60"/>
      <c r="T58" s="60"/>
      <c r="U58" s="60"/>
      <c r="V58" s="78"/>
      <c r="W58" s="60"/>
      <c r="X58" s="60"/>
      <c r="Y58" s="60"/>
      <c r="Z58" s="60"/>
      <c r="AA58" s="60"/>
      <c r="AB58" s="60"/>
      <c r="AC58" s="78"/>
      <c r="AD58" s="60"/>
      <c r="AE58" s="60"/>
      <c r="AF58" s="60"/>
      <c r="AG58" s="58"/>
      <c r="AH58" s="32" t="s">
        <v>4</v>
      </c>
      <c r="AI58" s="33" t="e">
        <f>+AI57/AI54</f>
        <v>#DIV/0!</v>
      </c>
    </row>
    <row r="59" spans="2:36" s="26" customFormat="1" x14ac:dyDescent="0.2">
      <c r="B59" s="65"/>
      <c r="C59" s="67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59"/>
      <c r="AH59" s="34" t="s">
        <v>13</v>
      </c>
      <c r="AI59" s="35" t="str">
        <f>IF(7&gt;AI54,"対象外",IF(AI57&gt;=AI52,"OK","NG"))</f>
        <v>対象外</v>
      </c>
      <c r="AJ59" s="30" t="str">
        <f>IF(AI59="対象外","←７日間に満たない期間は達成判定の対象外",IF(AI59="NG","←月単位未達成","←月単位達成"))</f>
        <v>←７日間に満たない期間は達成判定の対象外</v>
      </c>
    </row>
    <row r="60" spans="2:36" ht="13.5" hidden="1" customHeight="1" x14ac:dyDescent="0.2">
      <c r="B60" s="15"/>
      <c r="C60" s="46" t="e">
        <f t="shared" ref="C60:AG60" si="19">IF(AND(DAY(C52)&gt;=22,DAY(C52)&lt;=28,C53="土"),1,0)</f>
        <v>#VALUE!</v>
      </c>
      <c r="D60" s="46" t="e">
        <f t="shared" si="19"/>
        <v>#VALUE!</v>
      </c>
      <c r="E60" s="46" t="e">
        <f t="shared" si="19"/>
        <v>#VALUE!</v>
      </c>
      <c r="F60" s="46" t="e">
        <f t="shared" si="19"/>
        <v>#VALUE!</v>
      </c>
      <c r="G60" s="46" t="e">
        <f t="shared" si="19"/>
        <v>#VALUE!</v>
      </c>
      <c r="H60" s="46" t="e">
        <f t="shared" si="19"/>
        <v>#VALUE!</v>
      </c>
      <c r="I60" s="46" t="e">
        <f t="shared" si="19"/>
        <v>#VALUE!</v>
      </c>
      <c r="J60" s="46" t="e">
        <f t="shared" si="19"/>
        <v>#VALUE!</v>
      </c>
      <c r="K60" s="46" t="e">
        <f t="shared" si="19"/>
        <v>#VALUE!</v>
      </c>
      <c r="L60" s="46" t="e">
        <f t="shared" si="19"/>
        <v>#VALUE!</v>
      </c>
      <c r="M60" s="46" t="e">
        <f t="shared" si="19"/>
        <v>#VALUE!</v>
      </c>
      <c r="N60" s="46" t="e">
        <f t="shared" si="19"/>
        <v>#VALUE!</v>
      </c>
      <c r="O60" s="46" t="e">
        <f t="shared" si="19"/>
        <v>#VALUE!</v>
      </c>
      <c r="P60" s="46" t="e">
        <f t="shared" si="19"/>
        <v>#VALUE!</v>
      </c>
      <c r="Q60" s="46" t="e">
        <f t="shared" si="19"/>
        <v>#VALUE!</v>
      </c>
      <c r="R60" s="46" t="e">
        <f t="shared" si="19"/>
        <v>#VALUE!</v>
      </c>
      <c r="S60" s="46" t="e">
        <f t="shared" si="19"/>
        <v>#VALUE!</v>
      </c>
      <c r="T60" s="46" t="e">
        <f t="shared" si="19"/>
        <v>#VALUE!</v>
      </c>
      <c r="U60" s="46" t="e">
        <f t="shared" si="19"/>
        <v>#VALUE!</v>
      </c>
      <c r="V60" s="46" t="e">
        <f t="shared" si="19"/>
        <v>#VALUE!</v>
      </c>
      <c r="W60" s="46" t="e">
        <f t="shared" si="19"/>
        <v>#VALUE!</v>
      </c>
      <c r="X60" s="46" t="e">
        <f t="shared" si="19"/>
        <v>#VALUE!</v>
      </c>
      <c r="Y60" s="46" t="e">
        <f t="shared" si="19"/>
        <v>#VALUE!</v>
      </c>
      <c r="Z60" s="46" t="e">
        <f t="shared" si="19"/>
        <v>#VALUE!</v>
      </c>
      <c r="AA60" s="46" t="e">
        <f t="shared" si="19"/>
        <v>#VALUE!</v>
      </c>
      <c r="AB60" s="46" t="e">
        <f t="shared" si="19"/>
        <v>#VALUE!</v>
      </c>
      <c r="AC60" s="46" t="e">
        <f t="shared" si="19"/>
        <v>#VALUE!</v>
      </c>
      <c r="AD60" s="46" t="e">
        <f t="shared" si="19"/>
        <v>#VALUE!</v>
      </c>
      <c r="AE60" s="46" t="e">
        <f t="shared" si="19"/>
        <v>#VALUE!</v>
      </c>
      <c r="AF60" s="46" t="e">
        <f t="shared" si="19"/>
        <v>#VALUE!</v>
      </c>
      <c r="AG60" s="46" t="e">
        <f t="shared" si="19"/>
        <v>#VALUE!</v>
      </c>
      <c r="AH60" s="47" t="s">
        <v>22</v>
      </c>
      <c r="AI60" s="48">
        <f>_xlfn.AGGREGATE(9,6,C60:AG60)</f>
        <v>0</v>
      </c>
      <c r="AJ60" s="30"/>
    </row>
    <row r="61" spans="2:36" ht="13.5" hidden="1" customHeight="1" x14ac:dyDescent="0.2">
      <c r="B61" s="15"/>
      <c r="C61" s="49" t="e">
        <f t="shared" ref="C61:AG61" si="20">IF(AND(DAY(C52)&gt;=22,DAY(C52)&lt;=28,C53="土",OR(C58="休",C58="雨")),1,0)</f>
        <v>#VALUE!</v>
      </c>
      <c r="D61" s="49" t="e">
        <f t="shared" si="20"/>
        <v>#VALUE!</v>
      </c>
      <c r="E61" s="49" t="e">
        <f t="shared" si="20"/>
        <v>#VALUE!</v>
      </c>
      <c r="F61" s="49" t="e">
        <f t="shared" si="20"/>
        <v>#VALUE!</v>
      </c>
      <c r="G61" s="49" t="e">
        <f t="shared" si="20"/>
        <v>#VALUE!</v>
      </c>
      <c r="H61" s="49" t="e">
        <f t="shared" si="20"/>
        <v>#VALUE!</v>
      </c>
      <c r="I61" s="49" t="e">
        <f t="shared" si="20"/>
        <v>#VALUE!</v>
      </c>
      <c r="J61" s="49" t="e">
        <f t="shared" si="20"/>
        <v>#VALUE!</v>
      </c>
      <c r="K61" s="49" t="e">
        <f t="shared" si="20"/>
        <v>#VALUE!</v>
      </c>
      <c r="L61" s="49" t="e">
        <f t="shared" si="20"/>
        <v>#VALUE!</v>
      </c>
      <c r="M61" s="49" t="e">
        <f t="shared" si="20"/>
        <v>#VALUE!</v>
      </c>
      <c r="N61" s="49" t="e">
        <f t="shared" si="20"/>
        <v>#VALUE!</v>
      </c>
      <c r="O61" s="49" t="e">
        <f t="shared" si="20"/>
        <v>#VALUE!</v>
      </c>
      <c r="P61" s="49" t="e">
        <f t="shared" si="20"/>
        <v>#VALUE!</v>
      </c>
      <c r="Q61" s="49" t="e">
        <f t="shared" si="20"/>
        <v>#VALUE!</v>
      </c>
      <c r="R61" s="49" t="e">
        <f t="shared" si="20"/>
        <v>#VALUE!</v>
      </c>
      <c r="S61" s="49" t="e">
        <f t="shared" si="20"/>
        <v>#VALUE!</v>
      </c>
      <c r="T61" s="49" t="e">
        <f t="shared" si="20"/>
        <v>#VALUE!</v>
      </c>
      <c r="U61" s="49" t="e">
        <f t="shared" si="20"/>
        <v>#VALUE!</v>
      </c>
      <c r="V61" s="49" t="e">
        <f t="shared" si="20"/>
        <v>#VALUE!</v>
      </c>
      <c r="W61" s="49" t="e">
        <f t="shared" si="20"/>
        <v>#VALUE!</v>
      </c>
      <c r="X61" s="49" t="e">
        <f t="shared" si="20"/>
        <v>#VALUE!</v>
      </c>
      <c r="Y61" s="49" t="e">
        <f t="shared" si="20"/>
        <v>#VALUE!</v>
      </c>
      <c r="Z61" s="49" t="e">
        <f t="shared" si="20"/>
        <v>#VALUE!</v>
      </c>
      <c r="AA61" s="49" t="e">
        <f t="shared" si="20"/>
        <v>#VALUE!</v>
      </c>
      <c r="AB61" s="49" t="e">
        <f t="shared" si="20"/>
        <v>#VALUE!</v>
      </c>
      <c r="AC61" s="49" t="e">
        <f t="shared" si="20"/>
        <v>#VALUE!</v>
      </c>
      <c r="AD61" s="49" t="e">
        <f t="shared" si="20"/>
        <v>#VALUE!</v>
      </c>
      <c r="AE61" s="49" t="e">
        <f t="shared" si="20"/>
        <v>#VALUE!</v>
      </c>
      <c r="AF61" s="49" t="e">
        <f t="shared" si="20"/>
        <v>#VALUE!</v>
      </c>
      <c r="AG61" s="49" t="e">
        <f t="shared" si="20"/>
        <v>#VALUE!</v>
      </c>
      <c r="AH61" s="50" t="s">
        <v>23</v>
      </c>
      <c r="AI61" s="48">
        <f>_xlfn.AGGREGATE(9,6,C61:AG61)</f>
        <v>0</v>
      </c>
      <c r="AJ61" s="30"/>
    </row>
    <row r="62" spans="2:36" s="26" customFormat="1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I62" s="41"/>
    </row>
    <row r="63" spans="2:36" hidden="1" x14ac:dyDescent="0.2">
      <c r="C63" s="2" t="e">
        <f>YEAR(C66)</f>
        <v>#VALUE!</v>
      </c>
      <c r="D63" s="2" t="e">
        <f>MONTH(C66)</f>
        <v>#VALUE!</v>
      </c>
    </row>
    <row r="64" spans="2:36" x14ac:dyDescent="0.2">
      <c r="B64" s="6" t="s">
        <v>14</v>
      </c>
      <c r="C64" s="72" t="e">
        <f>C66</f>
        <v>#VALUE!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4"/>
    </row>
    <row r="65" spans="2:36" hidden="1" x14ac:dyDescent="0.2">
      <c r="B65" s="36"/>
      <c r="C65" s="22" t="e">
        <f>DATE($C63,$D63,1)</f>
        <v>#VALUE!</v>
      </c>
      <c r="D65" s="22" t="e">
        <f t="shared" ref="D65:AG65" si="21">C65+1</f>
        <v>#VALUE!</v>
      </c>
      <c r="E65" s="22" t="e">
        <f t="shared" si="21"/>
        <v>#VALUE!</v>
      </c>
      <c r="F65" s="22" t="e">
        <f t="shared" si="21"/>
        <v>#VALUE!</v>
      </c>
      <c r="G65" s="22" t="e">
        <f t="shared" si="21"/>
        <v>#VALUE!</v>
      </c>
      <c r="H65" s="22" t="e">
        <f t="shared" si="21"/>
        <v>#VALUE!</v>
      </c>
      <c r="I65" s="22" t="e">
        <f t="shared" si="21"/>
        <v>#VALUE!</v>
      </c>
      <c r="J65" s="22" t="e">
        <f t="shared" si="21"/>
        <v>#VALUE!</v>
      </c>
      <c r="K65" s="22" t="e">
        <f t="shared" si="21"/>
        <v>#VALUE!</v>
      </c>
      <c r="L65" s="22" t="e">
        <f t="shared" si="21"/>
        <v>#VALUE!</v>
      </c>
      <c r="M65" s="22" t="e">
        <f t="shared" si="21"/>
        <v>#VALUE!</v>
      </c>
      <c r="N65" s="22" t="e">
        <f t="shared" si="21"/>
        <v>#VALUE!</v>
      </c>
      <c r="O65" s="22" t="e">
        <f t="shared" si="21"/>
        <v>#VALUE!</v>
      </c>
      <c r="P65" s="22" t="e">
        <f t="shared" si="21"/>
        <v>#VALUE!</v>
      </c>
      <c r="Q65" s="22" t="e">
        <f t="shared" si="21"/>
        <v>#VALUE!</v>
      </c>
      <c r="R65" s="22" t="e">
        <f t="shared" si="21"/>
        <v>#VALUE!</v>
      </c>
      <c r="S65" s="22" t="e">
        <f t="shared" si="21"/>
        <v>#VALUE!</v>
      </c>
      <c r="T65" s="22" t="e">
        <f t="shared" si="21"/>
        <v>#VALUE!</v>
      </c>
      <c r="U65" s="22" t="e">
        <f t="shared" si="21"/>
        <v>#VALUE!</v>
      </c>
      <c r="V65" s="22" t="e">
        <f t="shared" si="21"/>
        <v>#VALUE!</v>
      </c>
      <c r="W65" s="22" t="e">
        <f t="shared" si="21"/>
        <v>#VALUE!</v>
      </c>
      <c r="X65" s="22" t="e">
        <f t="shared" si="21"/>
        <v>#VALUE!</v>
      </c>
      <c r="Y65" s="22" t="e">
        <f t="shared" si="21"/>
        <v>#VALUE!</v>
      </c>
      <c r="Z65" s="22" t="e">
        <f t="shared" si="21"/>
        <v>#VALUE!</v>
      </c>
      <c r="AA65" s="22" t="e">
        <f t="shared" si="21"/>
        <v>#VALUE!</v>
      </c>
      <c r="AB65" s="22" t="e">
        <f t="shared" si="21"/>
        <v>#VALUE!</v>
      </c>
      <c r="AC65" s="22" t="e">
        <f t="shared" si="21"/>
        <v>#VALUE!</v>
      </c>
      <c r="AD65" s="22" t="e">
        <f t="shared" si="21"/>
        <v>#VALUE!</v>
      </c>
      <c r="AE65" s="22" t="e">
        <f t="shared" si="21"/>
        <v>#VALUE!</v>
      </c>
      <c r="AF65" s="22" t="e">
        <f t="shared" si="21"/>
        <v>#VALUE!</v>
      </c>
      <c r="AG65" s="22" t="e">
        <f t="shared" si="21"/>
        <v>#VALUE!</v>
      </c>
      <c r="AH65" s="37"/>
      <c r="AI65" s="38"/>
    </row>
    <row r="66" spans="2:36" x14ac:dyDescent="0.2">
      <c r="B66" s="20" t="s">
        <v>15</v>
      </c>
      <c r="C66" s="39" t="e">
        <f>IF(EDATE(C51,1)&gt;$G$5,"",EDATE(C51,1))</f>
        <v>#VALUE!</v>
      </c>
      <c r="D66" s="22" t="e">
        <f t="shared" ref="D66:AG66" si="22">IF(D65&gt;$G$5,"",IF(C66=EOMONTH(DATE($C63,$D63,1),0),"",IF(C66="","",C66+1)))</f>
        <v>#VALUE!</v>
      </c>
      <c r="E66" s="22" t="e">
        <f t="shared" si="22"/>
        <v>#VALUE!</v>
      </c>
      <c r="F66" s="22" t="e">
        <f t="shared" si="22"/>
        <v>#VALUE!</v>
      </c>
      <c r="G66" s="22" t="e">
        <f t="shared" si="22"/>
        <v>#VALUE!</v>
      </c>
      <c r="H66" s="22" t="e">
        <f t="shared" si="22"/>
        <v>#VALUE!</v>
      </c>
      <c r="I66" s="22" t="e">
        <f t="shared" si="22"/>
        <v>#VALUE!</v>
      </c>
      <c r="J66" s="22" t="e">
        <f t="shared" si="22"/>
        <v>#VALUE!</v>
      </c>
      <c r="K66" s="22" t="e">
        <f t="shared" si="22"/>
        <v>#VALUE!</v>
      </c>
      <c r="L66" s="22" t="e">
        <f t="shared" si="22"/>
        <v>#VALUE!</v>
      </c>
      <c r="M66" s="22" t="e">
        <f t="shared" si="22"/>
        <v>#VALUE!</v>
      </c>
      <c r="N66" s="22" t="e">
        <f t="shared" si="22"/>
        <v>#VALUE!</v>
      </c>
      <c r="O66" s="22" t="e">
        <f t="shared" si="22"/>
        <v>#VALUE!</v>
      </c>
      <c r="P66" s="22" t="e">
        <f t="shared" si="22"/>
        <v>#VALUE!</v>
      </c>
      <c r="Q66" s="22" t="e">
        <f t="shared" si="22"/>
        <v>#VALUE!</v>
      </c>
      <c r="R66" s="22" t="e">
        <f t="shared" si="22"/>
        <v>#VALUE!</v>
      </c>
      <c r="S66" s="22" t="e">
        <f t="shared" si="22"/>
        <v>#VALUE!</v>
      </c>
      <c r="T66" s="22" t="e">
        <f t="shared" si="22"/>
        <v>#VALUE!</v>
      </c>
      <c r="U66" s="22" t="e">
        <f t="shared" si="22"/>
        <v>#VALUE!</v>
      </c>
      <c r="V66" s="22" t="e">
        <f t="shared" si="22"/>
        <v>#VALUE!</v>
      </c>
      <c r="W66" s="22" t="e">
        <f t="shared" si="22"/>
        <v>#VALUE!</v>
      </c>
      <c r="X66" s="22" t="e">
        <f t="shared" si="22"/>
        <v>#VALUE!</v>
      </c>
      <c r="Y66" s="22" t="e">
        <f t="shared" si="22"/>
        <v>#VALUE!</v>
      </c>
      <c r="Z66" s="22" t="e">
        <f t="shared" si="22"/>
        <v>#VALUE!</v>
      </c>
      <c r="AA66" s="22" t="e">
        <f t="shared" si="22"/>
        <v>#VALUE!</v>
      </c>
      <c r="AB66" s="22" t="e">
        <f t="shared" si="22"/>
        <v>#VALUE!</v>
      </c>
      <c r="AC66" s="22" t="e">
        <f t="shared" si="22"/>
        <v>#VALUE!</v>
      </c>
      <c r="AD66" s="22" t="e">
        <f t="shared" si="22"/>
        <v>#VALUE!</v>
      </c>
      <c r="AE66" s="22" t="e">
        <f t="shared" si="22"/>
        <v>#VALUE!</v>
      </c>
      <c r="AF66" s="22" t="e">
        <f t="shared" si="22"/>
        <v>#VALUE!</v>
      </c>
      <c r="AG66" s="22" t="e">
        <f t="shared" si="22"/>
        <v>#VALUE!</v>
      </c>
      <c r="AH66" s="23" t="s">
        <v>16</v>
      </c>
      <c r="AI66" s="24">
        <f>+COUNTIFS(C67:AG67,"土",C68:AG68,"")+COUNTIFS(C67:AG67,"日",C68:AG68,"")</f>
        <v>0</v>
      </c>
    </row>
    <row r="67" spans="2:36" s="26" customFormat="1" x14ac:dyDescent="0.2">
      <c r="B67" s="40" t="s">
        <v>5</v>
      </c>
      <c r="C67" s="51" t="str">
        <f>IFERROR(TEXT(WEEKDAY(+C66),"aaa"),"")</f>
        <v/>
      </c>
      <c r="D67" s="51" t="str">
        <f t="shared" ref="D67:AG67" si="23">IFERROR(TEXT(WEEKDAY(+D66),"aaa"),"")</f>
        <v/>
      </c>
      <c r="E67" s="51" t="str">
        <f t="shared" si="23"/>
        <v/>
      </c>
      <c r="F67" s="51" t="str">
        <f t="shared" si="23"/>
        <v/>
      </c>
      <c r="G67" s="51" t="str">
        <f t="shared" si="23"/>
        <v/>
      </c>
      <c r="H67" s="51" t="str">
        <f t="shared" si="23"/>
        <v/>
      </c>
      <c r="I67" s="51" t="str">
        <f t="shared" si="23"/>
        <v/>
      </c>
      <c r="J67" s="51" t="str">
        <f t="shared" si="23"/>
        <v/>
      </c>
      <c r="K67" s="51" t="str">
        <f t="shared" si="23"/>
        <v/>
      </c>
      <c r="L67" s="51" t="str">
        <f t="shared" si="23"/>
        <v/>
      </c>
      <c r="M67" s="51" t="str">
        <f t="shared" si="23"/>
        <v/>
      </c>
      <c r="N67" s="51" t="str">
        <f t="shared" si="23"/>
        <v/>
      </c>
      <c r="O67" s="51" t="str">
        <f t="shared" si="23"/>
        <v/>
      </c>
      <c r="P67" s="51" t="str">
        <f t="shared" si="23"/>
        <v/>
      </c>
      <c r="Q67" s="51" t="str">
        <f t="shared" si="23"/>
        <v/>
      </c>
      <c r="R67" s="51" t="str">
        <f t="shared" si="23"/>
        <v/>
      </c>
      <c r="S67" s="51" t="str">
        <f t="shared" si="23"/>
        <v/>
      </c>
      <c r="T67" s="51" t="str">
        <f t="shared" si="23"/>
        <v/>
      </c>
      <c r="U67" s="51" t="str">
        <f t="shared" si="23"/>
        <v/>
      </c>
      <c r="V67" s="51" t="str">
        <f t="shared" si="23"/>
        <v/>
      </c>
      <c r="W67" s="51" t="str">
        <f t="shared" si="23"/>
        <v/>
      </c>
      <c r="X67" s="51" t="str">
        <f t="shared" si="23"/>
        <v/>
      </c>
      <c r="Y67" s="51" t="str">
        <f t="shared" si="23"/>
        <v/>
      </c>
      <c r="Z67" s="51" t="str">
        <f t="shared" si="23"/>
        <v/>
      </c>
      <c r="AA67" s="51" t="str">
        <f t="shared" si="23"/>
        <v/>
      </c>
      <c r="AB67" s="51" t="str">
        <f t="shared" si="23"/>
        <v/>
      </c>
      <c r="AC67" s="51" t="str">
        <f t="shared" si="23"/>
        <v/>
      </c>
      <c r="AD67" s="51" t="str">
        <f t="shared" si="23"/>
        <v/>
      </c>
      <c r="AE67" s="51" t="str">
        <f t="shared" si="23"/>
        <v/>
      </c>
      <c r="AF67" s="51" t="str">
        <f t="shared" si="23"/>
        <v/>
      </c>
      <c r="AG67" s="51" t="str">
        <f t="shared" si="23"/>
        <v/>
      </c>
      <c r="AH67" s="23" t="s">
        <v>21</v>
      </c>
      <c r="AI67" s="24">
        <f>+COUNTIF(C68:AG68,"夏休")+COUNTIF(C68:AG68,"冬休")+COUNTIF(C68:AG68,"中止")</f>
        <v>0</v>
      </c>
    </row>
    <row r="68" spans="2:36" s="26" customFormat="1" ht="13.5" customHeight="1" x14ac:dyDescent="0.2">
      <c r="B68" s="75" t="s">
        <v>20</v>
      </c>
      <c r="C68" s="7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9"/>
      <c r="AH68" s="27" t="s">
        <v>2</v>
      </c>
      <c r="AI68" s="28">
        <f>COUNT(C66:AG66)-AI67</f>
        <v>0</v>
      </c>
    </row>
    <row r="69" spans="2:36" s="26" customFormat="1" ht="13.5" customHeight="1" x14ac:dyDescent="0.2">
      <c r="B69" s="76"/>
      <c r="C69" s="7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9"/>
      <c r="AH69" s="27" t="s">
        <v>6</v>
      </c>
      <c r="AI69" s="29">
        <f>+COUNTIF(C70:AG71,"休")</f>
        <v>0</v>
      </c>
      <c r="AJ69" s="30" t="e">
        <f>IF(AI70&gt;0.285,"",IF(AI69&lt;AI66,"←計画日数が足りません",""))</f>
        <v>#DIV/0!</v>
      </c>
    </row>
    <row r="70" spans="2:36" s="26" customFormat="1" ht="13.5" customHeight="1" x14ac:dyDescent="0.2">
      <c r="B70" s="70" t="s">
        <v>0</v>
      </c>
      <c r="C70" s="71"/>
      <c r="D70" s="62"/>
      <c r="E70" s="60"/>
      <c r="F70" s="62"/>
      <c r="G70" s="62"/>
      <c r="H70" s="62"/>
      <c r="I70" s="62"/>
      <c r="J70" s="62"/>
      <c r="K70" s="62"/>
      <c r="L70" s="60"/>
      <c r="M70" s="62"/>
      <c r="N70" s="62"/>
      <c r="O70" s="62"/>
      <c r="P70" s="62"/>
      <c r="Q70" s="62"/>
      <c r="R70" s="62"/>
      <c r="S70" s="60"/>
      <c r="T70" s="62"/>
      <c r="U70" s="62"/>
      <c r="V70" s="62"/>
      <c r="W70" s="62"/>
      <c r="X70" s="62"/>
      <c r="Y70" s="62"/>
      <c r="Z70" s="60"/>
      <c r="AA70" s="62"/>
      <c r="AB70" s="62"/>
      <c r="AC70" s="62"/>
      <c r="AD70" s="62"/>
      <c r="AE70" s="62"/>
      <c r="AF70" s="62"/>
      <c r="AG70" s="63"/>
      <c r="AH70" s="27" t="s">
        <v>8</v>
      </c>
      <c r="AI70" s="31" t="e">
        <f>+AI69/AI68</f>
        <v>#DIV/0!</v>
      </c>
    </row>
    <row r="71" spans="2:36" s="26" customFormat="1" x14ac:dyDescent="0.2">
      <c r="B71" s="70"/>
      <c r="C71" s="71"/>
      <c r="D71" s="62"/>
      <c r="E71" s="60"/>
      <c r="F71" s="62"/>
      <c r="G71" s="62"/>
      <c r="H71" s="62"/>
      <c r="I71" s="62"/>
      <c r="J71" s="62"/>
      <c r="K71" s="62"/>
      <c r="L71" s="60"/>
      <c r="M71" s="62"/>
      <c r="N71" s="62"/>
      <c r="O71" s="62"/>
      <c r="P71" s="62"/>
      <c r="Q71" s="62"/>
      <c r="R71" s="62"/>
      <c r="S71" s="60"/>
      <c r="T71" s="62"/>
      <c r="U71" s="62"/>
      <c r="V71" s="62"/>
      <c r="W71" s="62"/>
      <c r="X71" s="62"/>
      <c r="Y71" s="62"/>
      <c r="Z71" s="60"/>
      <c r="AA71" s="62"/>
      <c r="AB71" s="62"/>
      <c r="AC71" s="62"/>
      <c r="AD71" s="62"/>
      <c r="AE71" s="62"/>
      <c r="AF71" s="62"/>
      <c r="AG71" s="63"/>
      <c r="AH71" s="27" t="s">
        <v>9</v>
      </c>
      <c r="AI71" s="29">
        <f>+COUNTA(C72:AG73)</f>
        <v>0</v>
      </c>
    </row>
    <row r="72" spans="2:36" s="26" customFormat="1" x14ac:dyDescent="0.2">
      <c r="B72" s="64" t="s">
        <v>7</v>
      </c>
      <c r="C72" s="66"/>
      <c r="D72" s="60"/>
      <c r="E72" s="78"/>
      <c r="F72" s="60"/>
      <c r="G72" s="60"/>
      <c r="H72" s="60"/>
      <c r="I72" s="60"/>
      <c r="J72" s="60"/>
      <c r="K72" s="60"/>
      <c r="L72" s="78"/>
      <c r="M72" s="60"/>
      <c r="N72" s="60"/>
      <c r="O72" s="60"/>
      <c r="P72" s="60"/>
      <c r="Q72" s="60"/>
      <c r="R72" s="60"/>
      <c r="S72" s="78"/>
      <c r="T72" s="60"/>
      <c r="U72" s="60"/>
      <c r="V72" s="60"/>
      <c r="W72" s="60"/>
      <c r="X72" s="60"/>
      <c r="Y72" s="60"/>
      <c r="Z72" s="78"/>
      <c r="AA72" s="60"/>
      <c r="AB72" s="60"/>
      <c r="AC72" s="60"/>
      <c r="AD72" s="60"/>
      <c r="AE72" s="60"/>
      <c r="AF72" s="60"/>
      <c r="AG72" s="58"/>
      <c r="AH72" s="32" t="s">
        <v>4</v>
      </c>
      <c r="AI72" s="33" t="e">
        <f>+AI71/AI68</f>
        <v>#DIV/0!</v>
      </c>
    </row>
    <row r="73" spans="2:36" s="26" customFormat="1" x14ac:dyDescent="0.2">
      <c r="B73" s="65"/>
      <c r="C73" s="67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59"/>
      <c r="AH73" s="34" t="s">
        <v>13</v>
      </c>
      <c r="AI73" s="35" t="str">
        <f>IF(7&gt;AI68,"対象外",IF(AI71&gt;=AI66,"OK","NG"))</f>
        <v>対象外</v>
      </c>
      <c r="AJ73" s="30" t="str">
        <f>IF(AI73="対象外","←７日間に満たない期間は達成判定の対象外",IF(AI73="NG","←月単位未達成","←月単位達成"))</f>
        <v>←７日間に満たない期間は達成判定の対象外</v>
      </c>
    </row>
    <row r="74" spans="2:36" hidden="1" x14ac:dyDescent="0.2">
      <c r="B74" s="15"/>
      <c r="C74" s="46" t="e">
        <f t="shared" ref="C74:AG74" si="24">IF(AND(DAY(C66)&gt;=22,DAY(C66)&lt;=28,C67="土"),1,0)</f>
        <v>#VALUE!</v>
      </c>
      <c r="D74" s="46" t="e">
        <f t="shared" si="24"/>
        <v>#VALUE!</v>
      </c>
      <c r="E74" s="46" t="e">
        <f t="shared" si="24"/>
        <v>#VALUE!</v>
      </c>
      <c r="F74" s="46" t="e">
        <f t="shared" si="24"/>
        <v>#VALUE!</v>
      </c>
      <c r="G74" s="46" t="e">
        <f t="shared" si="24"/>
        <v>#VALUE!</v>
      </c>
      <c r="H74" s="46" t="e">
        <f t="shared" si="24"/>
        <v>#VALUE!</v>
      </c>
      <c r="I74" s="46" t="e">
        <f t="shared" si="24"/>
        <v>#VALUE!</v>
      </c>
      <c r="J74" s="46" t="e">
        <f t="shared" si="24"/>
        <v>#VALUE!</v>
      </c>
      <c r="K74" s="46" t="e">
        <f t="shared" si="24"/>
        <v>#VALUE!</v>
      </c>
      <c r="L74" s="46" t="e">
        <f t="shared" si="24"/>
        <v>#VALUE!</v>
      </c>
      <c r="M74" s="46" t="e">
        <f t="shared" si="24"/>
        <v>#VALUE!</v>
      </c>
      <c r="N74" s="46" t="e">
        <f t="shared" si="24"/>
        <v>#VALUE!</v>
      </c>
      <c r="O74" s="46" t="e">
        <f t="shared" si="24"/>
        <v>#VALUE!</v>
      </c>
      <c r="P74" s="46" t="e">
        <f t="shared" si="24"/>
        <v>#VALUE!</v>
      </c>
      <c r="Q74" s="46" t="e">
        <f t="shared" si="24"/>
        <v>#VALUE!</v>
      </c>
      <c r="R74" s="46" t="e">
        <f t="shared" si="24"/>
        <v>#VALUE!</v>
      </c>
      <c r="S74" s="46" t="e">
        <f t="shared" si="24"/>
        <v>#VALUE!</v>
      </c>
      <c r="T74" s="46" t="e">
        <f t="shared" si="24"/>
        <v>#VALUE!</v>
      </c>
      <c r="U74" s="46" t="e">
        <f t="shared" si="24"/>
        <v>#VALUE!</v>
      </c>
      <c r="V74" s="46" t="e">
        <f t="shared" si="24"/>
        <v>#VALUE!</v>
      </c>
      <c r="W74" s="46" t="e">
        <f t="shared" si="24"/>
        <v>#VALUE!</v>
      </c>
      <c r="X74" s="46" t="e">
        <f t="shared" si="24"/>
        <v>#VALUE!</v>
      </c>
      <c r="Y74" s="46" t="e">
        <f t="shared" si="24"/>
        <v>#VALUE!</v>
      </c>
      <c r="Z74" s="46" t="e">
        <f t="shared" si="24"/>
        <v>#VALUE!</v>
      </c>
      <c r="AA74" s="46" t="e">
        <f t="shared" si="24"/>
        <v>#VALUE!</v>
      </c>
      <c r="AB74" s="46" t="e">
        <f t="shared" si="24"/>
        <v>#VALUE!</v>
      </c>
      <c r="AC74" s="46" t="e">
        <f t="shared" si="24"/>
        <v>#VALUE!</v>
      </c>
      <c r="AD74" s="46" t="e">
        <f t="shared" si="24"/>
        <v>#VALUE!</v>
      </c>
      <c r="AE74" s="46" t="e">
        <f t="shared" si="24"/>
        <v>#VALUE!</v>
      </c>
      <c r="AF74" s="46" t="e">
        <f t="shared" si="24"/>
        <v>#VALUE!</v>
      </c>
      <c r="AG74" s="46" t="e">
        <f t="shared" si="24"/>
        <v>#VALUE!</v>
      </c>
      <c r="AH74" s="47" t="s">
        <v>22</v>
      </c>
      <c r="AI74" s="48">
        <f>_xlfn.AGGREGATE(9,6,C74:AG74)</f>
        <v>0</v>
      </c>
      <c r="AJ74" s="30"/>
    </row>
    <row r="75" spans="2:36" hidden="1" x14ac:dyDescent="0.2">
      <c r="B75" s="15"/>
      <c r="C75" s="49" t="e">
        <f t="shared" ref="C75:AG75" si="25">IF(AND(DAY(C66)&gt;=22,DAY(C66)&lt;=28,C67="土",OR(C72="休",C72="雨")),1,0)</f>
        <v>#VALUE!</v>
      </c>
      <c r="D75" s="49" t="e">
        <f t="shared" si="25"/>
        <v>#VALUE!</v>
      </c>
      <c r="E75" s="49" t="e">
        <f t="shared" si="25"/>
        <v>#VALUE!</v>
      </c>
      <c r="F75" s="49" t="e">
        <f t="shared" si="25"/>
        <v>#VALUE!</v>
      </c>
      <c r="G75" s="49" t="e">
        <f t="shared" si="25"/>
        <v>#VALUE!</v>
      </c>
      <c r="H75" s="49" t="e">
        <f t="shared" si="25"/>
        <v>#VALUE!</v>
      </c>
      <c r="I75" s="49" t="e">
        <f t="shared" si="25"/>
        <v>#VALUE!</v>
      </c>
      <c r="J75" s="49" t="e">
        <f t="shared" si="25"/>
        <v>#VALUE!</v>
      </c>
      <c r="K75" s="49" t="e">
        <f t="shared" si="25"/>
        <v>#VALUE!</v>
      </c>
      <c r="L75" s="49" t="e">
        <f t="shared" si="25"/>
        <v>#VALUE!</v>
      </c>
      <c r="M75" s="49" t="e">
        <f t="shared" si="25"/>
        <v>#VALUE!</v>
      </c>
      <c r="N75" s="49" t="e">
        <f t="shared" si="25"/>
        <v>#VALUE!</v>
      </c>
      <c r="O75" s="49" t="e">
        <f t="shared" si="25"/>
        <v>#VALUE!</v>
      </c>
      <c r="P75" s="49" t="e">
        <f t="shared" si="25"/>
        <v>#VALUE!</v>
      </c>
      <c r="Q75" s="49" t="e">
        <f t="shared" si="25"/>
        <v>#VALUE!</v>
      </c>
      <c r="R75" s="49" t="e">
        <f t="shared" si="25"/>
        <v>#VALUE!</v>
      </c>
      <c r="S75" s="49" t="e">
        <f t="shared" si="25"/>
        <v>#VALUE!</v>
      </c>
      <c r="T75" s="49" t="e">
        <f t="shared" si="25"/>
        <v>#VALUE!</v>
      </c>
      <c r="U75" s="49" t="e">
        <f t="shared" si="25"/>
        <v>#VALUE!</v>
      </c>
      <c r="V75" s="49" t="e">
        <f t="shared" si="25"/>
        <v>#VALUE!</v>
      </c>
      <c r="W75" s="49" t="e">
        <f t="shared" si="25"/>
        <v>#VALUE!</v>
      </c>
      <c r="X75" s="49" t="e">
        <f t="shared" si="25"/>
        <v>#VALUE!</v>
      </c>
      <c r="Y75" s="49" t="e">
        <f t="shared" si="25"/>
        <v>#VALUE!</v>
      </c>
      <c r="Z75" s="49" t="e">
        <f t="shared" si="25"/>
        <v>#VALUE!</v>
      </c>
      <c r="AA75" s="49" t="e">
        <f t="shared" si="25"/>
        <v>#VALUE!</v>
      </c>
      <c r="AB75" s="49" t="e">
        <f t="shared" si="25"/>
        <v>#VALUE!</v>
      </c>
      <c r="AC75" s="49" t="e">
        <f t="shared" si="25"/>
        <v>#VALUE!</v>
      </c>
      <c r="AD75" s="49" t="e">
        <f t="shared" si="25"/>
        <v>#VALUE!</v>
      </c>
      <c r="AE75" s="49" t="e">
        <f t="shared" si="25"/>
        <v>#VALUE!</v>
      </c>
      <c r="AF75" s="49" t="e">
        <f t="shared" si="25"/>
        <v>#VALUE!</v>
      </c>
      <c r="AG75" s="49" t="e">
        <f t="shared" si="25"/>
        <v>#VALUE!</v>
      </c>
      <c r="AH75" s="50" t="s">
        <v>23</v>
      </c>
      <c r="AI75" s="48">
        <f>_xlfn.AGGREGATE(9,6,C75:AG75)</f>
        <v>0</v>
      </c>
      <c r="AJ75" s="30"/>
    </row>
    <row r="76" spans="2:36" s="26" customFormat="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I76" s="41"/>
    </row>
    <row r="77" spans="2:36" hidden="1" x14ac:dyDescent="0.2">
      <c r="C77" s="2" t="e">
        <f>YEAR(C80)</f>
        <v>#VALUE!</v>
      </c>
      <c r="D77" s="2" t="e">
        <f>MONTH(C80)</f>
        <v>#VALUE!</v>
      </c>
    </row>
    <row r="78" spans="2:36" x14ac:dyDescent="0.2">
      <c r="B78" s="6" t="s">
        <v>14</v>
      </c>
      <c r="C78" s="72" t="e">
        <f>C80</f>
        <v>#VALUE!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4"/>
    </row>
    <row r="79" spans="2:36" hidden="1" x14ac:dyDescent="0.2">
      <c r="B79" s="36"/>
      <c r="C79" s="22" t="e">
        <f>DATE($C77,$D77,1)</f>
        <v>#VALUE!</v>
      </c>
      <c r="D79" s="22" t="e">
        <f t="shared" ref="D79:AG79" si="26">C79+1</f>
        <v>#VALUE!</v>
      </c>
      <c r="E79" s="22" t="e">
        <f t="shared" si="26"/>
        <v>#VALUE!</v>
      </c>
      <c r="F79" s="22" t="e">
        <f t="shared" si="26"/>
        <v>#VALUE!</v>
      </c>
      <c r="G79" s="22" t="e">
        <f t="shared" si="26"/>
        <v>#VALUE!</v>
      </c>
      <c r="H79" s="22" t="e">
        <f t="shared" si="26"/>
        <v>#VALUE!</v>
      </c>
      <c r="I79" s="22" t="e">
        <f t="shared" si="26"/>
        <v>#VALUE!</v>
      </c>
      <c r="J79" s="22" t="e">
        <f t="shared" si="26"/>
        <v>#VALUE!</v>
      </c>
      <c r="K79" s="22" t="e">
        <f t="shared" si="26"/>
        <v>#VALUE!</v>
      </c>
      <c r="L79" s="22" t="e">
        <f t="shared" si="26"/>
        <v>#VALUE!</v>
      </c>
      <c r="M79" s="22" t="e">
        <f t="shared" si="26"/>
        <v>#VALUE!</v>
      </c>
      <c r="N79" s="22" t="e">
        <f t="shared" si="26"/>
        <v>#VALUE!</v>
      </c>
      <c r="O79" s="22" t="e">
        <f t="shared" si="26"/>
        <v>#VALUE!</v>
      </c>
      <c r="P79" s="22" t="e">
        <f t="shared" si="26"/>
        <v>#VALUE!</v>
      </c>
      <c r="Q79" s="22" t="e">
        <f t="shared" si="26"/>
        <v>#VALUE!</v>
      </c>
      <c r="R79" s="22" t="e">
        <f t="shared" si="26"/>
        <v>#VALUE!</v>
      </c>
      <c r="S79" s="22" t="e">
        <f t="shared" si="26"/>
        <v>#VALUE!</v>
      </c>
      <c r="T79" s="22" t="e">
        <f t="shared" si="26"/>
        <v>#VALUE!</v>
      </c>
      <c r="U79" s="22" t="e">
        <f t="shared" si="26"/>
        <v>#VALUE!</v>
      </c>
      <c r="V79" s="22" t="e">
        <f t="shared" si="26"/>
        <v>#VALUE!</v>
      </c>
      <c r="W79" s="22" t="e">
        <f t="shared" si="26"/>
        <v>#VALUE!</v>
      </c>
      <c r="X79" s="22" t="e">
        <f t="shared" si="26"/>
        <v>#VALUE!</v>
      </c>
      <c r="Y79" s="22" t="e">
        <f t="shared" si="26"/>
        <v>#VALUE!</v>
      </c>
      <c r="Z79" s="22" t="e">
        <f t="shared" si="26"/>
        <v>#VALUE!</v>
      </c>
      <c r="AA79" s="22" t="e">
        <f t="shared" si="26"/>
        <v>#VALUE!</v>
      </c>
      <c r="AB79" s="22" t="e">
        <f t="shared" si="26"/>
        <v>#VALUE!</v>
      </c>
      <c r="AC79" s="22" t="e">
        <f t="shared" si="26"/>
        <v>#VALUE!</v>
      </c>
      <c r="AD79" s="22" t="e">
        <f t="shared" si="26"/>
        <v>#VALUE!</v>
      </c>
      <c r="AE79" s="22" t="e">
        <f t="shared" si="26"/>
        <v>#VALUE!</v>
      </c>
      <c r="AF79" s="22" t="e">
        <f t="shared" si="26"/>
        <v>#VALUE!</v>
      </c>
      <c r="AG79" s="22" t="e">
        <f t="shared" si="26"/>
        <v>#VALUE!</v>
      </c>
      <c r="AH79" s="37"/>
      <c r="AI79" s="38"/>
    </row>
    <row r="80" spans="2:36" x14ac:dyDescent="0.2">
      <c r="B80" s="20" t="s">
        <v>15</v>
      </c>
      <c r="C80" s="39" t="e">
        <f>IF(EDATE(C65,1)&gt;$G$5,"",EDATE(C65,1))</f>
        <v>#VALUE!</v>
      </c>
      <c r="D80" s="22" t="e">
        <f t="shared" ref="D80:AG80" si="27">IF(D79&gt;$G$5,"",IF(C80=EOMONTH(DATE($C77,$D77,1),0),"",IF(C80="","",C80+1)))</f>
        <v>#VALUE!</v>
      </c>
      <c r="E80" s="22" t="e">
        <f t="shared" si="27"/>
        <v>#VALUE!</v>
      </c>
      <c r="F80" s="22" t="e">
        <f t="shared" si="27"/>
        <v>#VALUE!</v>
      </c>
      <c r="G80" s="22" t="e">
        <f t="shared" si="27"/>
        <v>#VALUE!</v>
      </c>
      <c r="H80" s="22" t="e">
        <f t="shared" si="27"/>
        <v>#VALUE!</v>
      </c>
      <c r="I80" s="22" t="e">
        <f t="shared" si="27"/>
        <v>#VALUE!</v>
      </c>
      <c r="J80" s="22" t="e">
        <f t="shared" si="27"/>
        <v>#VALUE!</v>
      </c>
      <c r="K80" s="22" t="e">
        <f t="shared" si="27"/>
        <v>#VALUE!</v>
      </c>
      <c r="L80" s="22" t="e">
        <f t="shared" si="27"/>
        <v>#VALUE!</v>
      </c>
      <c r="M80" s="22" t="e">
        <f t="shared" si="27"/>
        <v>#VALUE!</v>
      </c>
      <c r="N80" s="22" t="e">
        <f t="shared" si="27"/>
        <v>#VALUE!</v>
      </c>
      <c r="O80" s="22" t="e">
        <f t="shared" si="27"/>
        <v>#VALUE!</v>
      </c>
      <c r="P80" s="22" t="e">
        <f t="shared" si="27"/>
        <v>#VALUE!</v>
      </c>
      <c r="Q80" s="22" t="e">
        <f t="shared" si="27"/>
        <v>#VALUE!</v>
      </c>
      <c r="R80" s="22" t="e">
        <f t="shared" si="27"/>
        <v>#VALUE!</v>
      </c>
      <c r="S80" s="22" t="e">
        <f t="shared" si="27"/>
        <v>#VALUE!</v>
      </c>
      <c r="T80" s="22" t="e">
        <f t="shared" si="27"/>
        <v>#VALUE!</v>
      </c>
      <c r="U80" s="22" t="e">
        <f t="shared" si="27"/>
        <v>#VALUE!</v>
      </c>
      <c r="V80" s="22" t="e">
        <f t="shared" si="27"/>
        <v>#VALUE!</v>
      </c>
      <c r="W80" s="22" t="e">
        <f t="shared" si="27"/>
        <v>#VALUE!</v>
      </c>
      <c r="X80" s="22" t="e">
        <f t="shared" si="27"/>
        <v>#VALUE!</v>
      </c>
      <c r="Y80" s="22" t="e">
        <f t="shared" si="27"/>
        <v>#VALUE!</v>
      </c>
      <c r="Z80" s="22" t="e">
        <f t="shared" si="27"/>
        <v>#VALUE!</v>
      </c>
      <c r="AA80" s="22" t="e">
        <f t="shared" si="27"/>
        <v>#VALUE!</v>
      </c>
      <c r="AB80" s="22" t="e">
        <f t="shared" si="27"/>
        <v>#VALUE!</v>
      </c>
      <c r="AC80" s="22" t="e">
        <f t="shared" si="27"/>
        <v>#VALUE!</v>
      </c>
      <c r="AD80" s="22" t="e">
        <f t="shared" si="27"/>
        <v>#VALUE!</v>
      </c>
      <c r="AE80" s="22" t="e">
        <f t="shared" si="27"/>
        <v>#VALUE!</v>
      </c>
      <c r="AF80" s="22" t="e">
        <f t="shared" si="27"/>
        <v>#VALUE!</v>
      </c>
      <c r="AG80" s="22" t="e">
        <f t="shared" si="27"/>
        <v>#VALUE!</v>
      </c>
      <c r="AH80" s="23" t="s">
        <v>16</v>
      </c>
      <c r="AI80" s="24">
        <f>+COUNTIFS(C81:AG81,"土",C82:AG82,"")+COUNTIFS(C81:AG81,"日",C82:AG82,"")</f>
        <v>0</v>
      </c>
    </row>
    <row r="81" spans="2:36" s="26" customFormat="1" x14ac:dyDescent="0.2">
      <c r="B81" s="40" t="s">
        <v>5</v>
      </c>
      <c r="C81" s="51" t="str">
        <f>IFERROR(TEXT(WEEKDAY(+C80),"aaa"),"")</f>
        <v/>
      </c>
      <c r="D81" s="51" t="str">
        <f t="shared" ref="D81:AG81" si="28">IFERROR(TEXT(WEEKDAY(+D80),"aaa"),"")</f>
        <v/>
      </c>
      <c r="E81" s="51" t="str">
        <f t="shared" si="28"/>
        <v/>
      </c>
      <c r="F81" s="51" t="str">
        <f t="shared" si="28"/>
        <v/>
      </c>
      <c r="G81" s="51" t="str">
        <f t="shared" si="28"/>
        <v/>
      </c>
      <c r="H81" s="51" t="str">
        <f t="shared" si="28"/>
        <v/>
      </c>
      <c r="I81" s="51" t="str">
        <f t="shared" si="28"/>
        <v/>
      </c>
      <c r="J81" s="51" t="str">
        <f t="shared" si="28"/>
        <v/>
      </c>
      <c r="K81" s="51" t="str">
        <f t="shared" si="28"/>
        <v/>
      </c>
      <c r="L81" s="51" t="str">
        <f t="shared" si="28"/>
        <v/>
      </c>
      <c r="M81" s="51" t="str">
        <f t="shared" si="28"/>
        <v/>
      </c>
      <c r="N81" s="51" t="str">
        <f t="shared" si="28"/>
        <v/>
      </c>
      <c r="O81" s="51" t="str">
        <f t="shared" si="28"/>
        <v/>
      </c>
      <c r="P81" s="51" t="str">
        <f t="shared" si="28"/>
        <v/>
      </c>
      <c r="Q81" s="51" t="str">
        <f t="shared" si="28"/>
        <v/>
      </c>
      <c r="R81" s="51" t="str">
        <f t="shared" si="28"/>
        <v/>
      </c>
      <c r="S81" s="51" t="str">
        <f t="shared" si="28"/>
        <v/>
      </c>
      <c r="T81" s="51" t="str">
        <f t="shared" si="28"/>
        <v/>
      </c>
      <c r="U81" s="51" t="str">
        <f t="shared" si="28"/>
        <v/>
      </c>
      <c r="V81" s="51" t="str">
        <f t="shared" si="28"/>
        <v/>
      </c>
      <c r="W81" s="51" t="str">
        <f t="shared" si="28"/>
        <v/>
      </c>
      <c r="X81" s="51" t="str">
        <f t="shared" si="28"/>
        <v/>
      </c>
      <c r="Y81" s="51" t="str">
        <f t="shared" si="28"/>
        <v/>
      </c>
      <c r="Z81" s="51" t="str">
        <f t="shared" si="28"/>
        <v/>
      </c>
      <c r="AA81" s="51" t="str">
        <f t="shared" si="28"/>
        <v/>
      </c>
      <c r="AB81" s="51" t="str">
        <f t="shared" si="28"/>
        <v/>
      </c>
      <c r="AC81" s="51" t="str">
        <f t="shared" si="28"/>
        <v/>
      </c>
      <c r="AD81" s="51" t="str">
        <f t="shared" si="28"/>
        <v/>
      </c>
      <c r="AE81" s="51" t="str">
        <f t="shared" si="28"/>
        <v/>
      </c>
      <c r="AF81" s="51" t="str">
        <f t="shared" si="28"/>
        <v/>
      </c>
      <c r="AG81" s="51" t="str">
        <f t="shared" si="28"/>
        <v/>
      </c>
      <c r="AH81" s="23" t="s">
        <v>21</v>
      </c>
      <c r="AI81" s="24">
        <f>+COUNTIF(C82:AG82,"夏休")+COUNTIF(C82:AG82,"冬休")+COUNTIF(C82:AG82,"中止")</f>
        <v>0</v>
      </c>
    </row>
    <row r="82" spans="2:36" s="26" customFormat="1" ht="13.5" customHeight="1" x14ac:dyDescent="0.2">
      <c r="B82" s="75" t="s">
        <v>20</v>
      </c>
      <c r="C82" s="7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9"/>
      <c r="AH82" s="27" t="s">
        <v>2</v>
      </c>
      <c r="AI82" s="28">
        <f>COUNT(C80:AG80)-AI81</f>
        <v>0</v>
      </c>
    </row>
    <row r="83" spans="2:36" s="26" customFormat="1" ht="13.5" customHeight="1" x14ac:dyDescent="0.2">
      <c r="B83" s="76"/>
      <c r="C83" s="77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9"/>
      <c r="AH83" s="27" t="s">
        <v>6</v>
      </c>
      <c r="AI83" s="29">
        <f>+COUNTIF(C84:AG85,"休")</f>
        <v>0</v>
      </c>
      <c r="AJ83" s="30" t="e">
        <f>IF(AI84&gt;0.285,"",IF(AI83&lt;AI80,"←計画日数が足りません",""))</f>
        <v>#DIV/0!</v>
      </c>
    </row>
    <row r="84" spans="2:36" s="26" customFormat="1" ht="13.5" customHeight="1" x14ac:dyDescent="0.2">
      <c r="B84" s="70" t="s">
        <v>0</v>
      </c>
      <c r="C84" s="71"/>
      <c r="D84" s="62"/>
      <c r="E84" s="62"/>
      <c r="F84" s="62"/>
      <c r="G84" s="62"/>
      <c r="H84" s="62"/>
      <c r="I84" s="60"/>
      <c r="J84" s="62"/>
      <c r="K84" s="62"/>
      <c r="L84" s="62"/>
      <c r="M84" s="62"/>
      <c r="N84" s="62"/>
      <c r="O84" s="62"/>
      <c r="P84" s="60"/>
      <c r="Q84" s="62"/>
      <c r="R84" s="62"/>
      <c r="S84" s="62"/>
      <c r="T84" s="62"/>
      <c r="U84" s="62"/>
      <c r="V84" s="62"/>
      <c r="W84" s="60"/>
      <c r="X84" s="62"/>
      <c r="Y84" s="62"/>
      <c r="Z84" s="62"/>
      <c r="AA84" s="62"/>
      <c r="AB84" s="62"/>
      <c r="AC84" s="62"/>
      <c r="AD84" s="60"/>
      <c r="AE84" s="62"/>
      <c r="AF84" s="62"/>
      <c r="AG84" s="63"/>
      <c r="AH84" s="27" t="s">
        <v>8</v>
      </c>
      <c r="AI84" s="31" t="e">
        <f>+AI83/AI82</f>
        <v>#DIV/0!</v>
      </c>
    </row>
    <row r="85" spans="2:36" s="26" customFormat="1" x14ac:dyDescent="0.2">
      <c r="B85" s="70"/>
      <c r="C85" s="71"/>
      <c r="D85" s="62"/>
      <c r="E85" s="62"/>
      <c r="F85" s="62"/>
      <c r="G85" s="62"/>
      <c r="H85" s="62"/>
      <c r="I85" s="60"/>
      <c r="J85" s="62"/>
      <c r="K85" s="62"/>
      <c r="L85" s="62"/>
      <c r="M85" s="62"/>
      <c r="N85" s="62"/>
      <c r="O85" s="62"/>
      <c r="P85" s="60"/>
      <c r="Q85" s="62"/>
      <c r="R85" s="62"/>
      <c r="S85" s="62"/>
      <c r="T85" s="62"/>
      <c r="U85" s="62"/>
      <c r="V85" s="62"/>
      <c r="W85" s="60"/>
      <c r="X85" s="62"/>
      <c r="Y85" s="62"/>
      <c r="Z85" s="62"/>
      <c r="AA85" s="62"/>
      <c r="AB85" s="62"/>
      <c r="AC85" s="62"/>
      <c r="AD85" s="60"/>
      <c r="AE85" s="62"/>
      <c r="AF85" s="62"/>
      <c r="AG85" s="63"/>
      <c r="AH85" s="27" t="s">
        <v>9</v>
      </c>
      <c r="AI85" s="29">
        <f>+COUNTA(C86:AG87)</f>
        <v>0</v>
      </c>
    </row>
    <row r="86" spans="2:36" s="26" customFormat="1" x14ac:dyDescent="0.2">
      <c r="B86" s="64" t="s">
        <v>7</v>
      </c>
      <c r="C86" s="66"/>
      <c r="D86" s="60"/>
      <c r="E86" s="60"/>
      <c r="F86" s="60"/>
      <c r="G86" s="60"/>
      <c r="H86" s="60"/>
      <c r="I86" s="78"/>
      <c r="J86" s="60"/>
      <c r="K86" s="60"/>
      <c r="L86" s="60"/>
      <c r="M86" s="60"/>
      <c r="N86" s="60"/>
      <c r="O86" s="60"/>
      <c r="P86" s="78"/>
      <c r="Q86" s="60"/>
      <c r="R86" s="60"/>
      <c r="S86" s="60"/>
      <c r="T86" s="60"/>
      <c r="U86" s="60"/>
      <c r="V86" s="60"/>
      <c r="W86" s="78"/>
      <c r="X86" s="60"/>
      <c r="Y86" s="60"/>
      <c r="Z86" s="60"/>
      <c r="AA86" s="60"/>
      <c r="AB86" s="60"/>
      <c r="AC86" s="60"/>
      <c r="AD86" s="78"/>
      <c r="AE86" s="60"/>
      <c r="AF86" s="60"/>
      <c r="AG86" s="58"/>
      <c r="AH86" s="32" t="s">
        <v>4</v>
      </c>
      <c r="AI86" s="33" t="e">
        <f>+AI85/AI82</f>
        <v>#DIV/0!</v>
      </c>
    </row>
    <row r="87" spans="2:36" s="26" customFormat="1" x14ac:dyDescent="0.2">
      <c r="B87" s="65"/>
      <c r="C87" s="67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59"/>
      <c r="AH87" s="34" t="s">
        <v>13</v>
      </c>
      <c r="AI87" s="35" t="str">
        <f>IF(7&gt;AI82,"対象外",IF(AI85&gt;=AI80,"OK","NG"))</f>
        <v>対象外</v>
      </c>
      <c r="AJ87" s="30" t="str">
        <f>IF(AI87="対象外","←７日間に満たない期間は達成判定の対象外",IF(AI87="NG","←月単位未達成","←月単位達成"))</f>
        <v>←７日間に満たない期間は達成判定の対象外</v>
      </c>
    </row>
    <row r="88" spans="2:36" hidden="1" x14ac:dyDescent="0.2">
      <c r="B88" s="15"/>
      <c r="C88" s="46" t="e">
        <f t="shared" ref="C88:AG88" si="29">IF(AND(DAY(C80)&gt;=22,DAY(C80)&lt;=28,C81="土"),1,0)</f>
        <v>#VALUE!</v>
      </c>
      <c r="D88" s="46" t="e">
        <f t="shared" si="29"/>
        <v>#VALUE!</v>
      </c>
      <c r="E88" s="46" t="e">
        <f t="shared" si="29"/>
        <v>#VALUE!</v>
      </c>
      <c r="F88" s="46" t="e">
        <f t="shared" si="29"/>
        <v>#VALUE!</v>
      </c>
      <c r="G88" s="46" t="e">
        <f t="shared" si="29"/>
        <v>#VALUE!</v>
      </c>
      <c r="H88" s="46" t="e">
        <f t="shared" si="29"/>
        <v>#VALUE!</v>
      </c>
      <c r="I88" s="46" t="e">
        <f t="shared" si="29"/>
        <v>#VALUE!</v>
      </c>
      <c r="J88" s="46" t="e">
        <f t="shared" si="29"/>
        <v>#VALUE!</v>
      </c>
      <c r="K88" s="46" t="e">
        <f t="shared" si="29"/>
        <v>#VALUE!</v>
      </c>
      <c r="L88" s="46" t="e">
        <f t="shared" si="29"/>
        <v>#VALUE!</v>
      </c>
      <c r="M88" s="46" t="e">
        <f t="shared" si="29"/>
        <v>#VALUE!</v>
      </c>
      <c r="N88" s="46" t="e">
        <f t="shared" si="29"/>
        <v>#VALUE!</v>
      </c>
      <c r="O88" s="46" t="e">
        <f t="shared" si="29"/>
        <v>#VALUE!</v>
      </c>
      <c r="P88" s="46" t="e">
        <f t="shared" si="29"/>
        <v>#VALUE!</v>
      </c>
      <c r="Q88" s="46" t="e">
        <f t="shared" si="29"/>
        <v>#VALUE!</v>
      </c>
      <c r="R88" s="46" t="e">
        <f t="shared" si="29"/>
        <v>#VALUE!</v>
      </c>
      <c r="S88" s="46" t="e">
        <f t="shared" si="29"/>
        <v>#VALUE!</v>
      </c>
      <c r="T88" s="46" t="e">
        <f t="shared" si="29"/>
        <v>#VALUE!</v>
      </c>
      <c r="U88" s="46" t="e">
        <f t="shared" si="29"/>
        <v>#VALUE!</v>
      </c>
      <c r="V88" s="46" t="e">
        <f t="shared" si="29"/>
        <v>#VALUE!</v>
      </c>
      <c r="W88" s="46" t="e">
        <f t="shared" si="29"/>
        <v>#VALUE!</v>
      </c>
      <c r="X88" s="46" t="e">
        <f t="shared" si="29"/>
        <v>#VALUE!</v>
      </c>
      <c r="Y88" s="46" t="e">
        <f t="shared" si="29"/>
        <v>#VALUE!</v>
      </c>
      <c r="Z88" s="46" t="e">
        <f t="shared" si="29"/>
        <v>#VALUE!</v>
      </c>
      <c r="AA88" s="46" t="e">
        <f t="shared" si="29"/>
        <v>#VALUE!</v>
      </c>
      <c r="AB88" s="46" t="e">
        <f t="shared" si="29"/>
        <v>#VALUE!</v>
      </c>
      <c r="AC88" s="46" t="e">
        <f t="shared" si="29"/>
        <v>#VALUE!</v>
      </c>
      <c r="AD88" s="46" t="e">
        <f t="shared" si="29"/>
        <v>#VALUE!</v>
      </c>
      <c r="AE88" s="46" t="e">
        <f t="shared" si="29"/>
        <v>#VALUE!</v>
      </c>
      <c r="AF88" s="46" t="e">
        <f t="shared" si="29"/>
        <v>#VALUE!</v>
      </c>
      <c r="AG88" s="46" t="e">
        <f t="shared" si="29"/>
        <v>#VALUE!</v>
      </c>
      <c r="AH88" s="47" t="s">
        <v>22</v>
      </c>
      <c r="AI88" s="48">
        <f>_xlfn.AGGREGATE(9,6,C88:AG88)</f>
        <v>0</v>
      </c>
      <c r="AJ88" s="30"/>
    </row>
    <row r="89" spans="2:36" hidden="1" x14ac:dyDescent="0.2">
      <c r="B89" s="15"/>
      <c r="C89" s="49" t="e">
        <f t="shared" ref="C89:AG89" si="30">IF(AND(DAY(C80)&gt;=22,DAY(C80)&lt;=28,C81="土",OR(C86="休",C86="雨")),1,0)</f>
        <v>#VALUE!</v>
      </c>
      <c r="D89" s="49" t="e">
        <f t="shared" si="30"/>
        <v>#VALUE!</v>
      </c>
      <c r="E89" s="49" t="e">
        <f t="shared" si="30"/>
        <v>#VALUE!</v>
      </c>
      <c r="F89" s="49" t="e">
        <f t="shared" si="30"/>
        <v>#VALUE!</v>
      </c>
      <c r="G89" s="49" t="e">
        <f t="shared" si="30"/>
        <v>#VALUE!</v>
      </c>
      <c r="H89" s="49" t="e">
        <f t="shared" si="30"/>
        <v>#VALUE!</v>
      </c>
      <c r="I89" s="49" t="e">
        <f t="shared" si="30"/>
        <v>#VALUE!</v>
      </c>
      <c r="J89" s="49" t="e">
        <f t="shared" si="30"/>
        <v>#VALUE!</v>
      </c>
      <c r="K89" s="49" t="e">
        <f t="shared" si="30"/>
        <v>#VALUE!</v>
      </c>
      <c r="L89" s="49" t="e">
        <f t="shared" si="30"/>
        <v>#VALUE!</v>
      </c>
      <c r="M89" s="49" t="e">
        <f t="shared" si="30"/>
        <v>#VALUE!</v>
      </c>
      <c r="N89" s="49" t="e">
        <f t="shared" si="30"/>
        <v>#VALUE!</v>
      </c>
      <c r="O89" s="49" t="e">
        <f t="shared" si="30"/>
        <v>#VALUE!</v>
      </c>
      <c r="P89" s="49" t="e">
        <f t="shared" si="30"/>
        <v>#VALUE!</v>
      </c>
      <c r="Q89" s="49" t="e">
        <f t="shared" si="30"/>
        <v>#VALUE!</v>
      </c>
      <c r="R89" s="49" t="e">
        <f t="shared" si="30"/>
        <v>#VALUE!</v>
      </c>
      <c r="S89" s="49" t="e">
        <f t="shared" si="30"/>
        <v>#VALUE!</v>
      </c>
      <c r="T89" s="49" t="e">
        <f t="shared" si="30"/>
        <v>#VALUE!</v>
      </c>
      <c r="U89" s="49" t="e">
        <f t="shared" si="30"/>
        <v>#VALUE!</v>
      </c>
      <c r="V89" s="49" t="e">
        <f t="shared" si="30"/>
        <v>#VALUE!</v>
      </c>
      <c r="W89" s="49" t="e">
        <f t="shared" si="30"/>
        <v>#VALUE!</v>
      </c>
      <c r="X89" s="49" t="e">
        <f t="shared" si="30"/>
        <v>#VALUE!</v>
      </c>
      <c r="Y89" s="49" t="e">
        <f t="shared" si="30"/>
        <v>#VALUE!</v>
      </c>
      <c r="Z89" s="49" t="e">
        <f t="shared" si="30"/>
        <v>#VALUE!</v>
      </c>
      <c r="AA89" s="49" t="e">
        <f t="shared" si="30"/>
        <v>#VALUE!</v>
      </c>
      <c r="AB89" s="49" t="e">
        <f t="shared" si="30"/>
        <v>#VALUE!</v>
      </c>
      <c r="AC89" s="49" t="e">
        <f t="shared" si="30"/>
        <v>#VALUE!</v>
      </c>
      <c r="AD89" s="49" t="e">
        <f t="shared" si="30"/>
        <v>#VALUE!</v>
      </c>
      <c r="AE89" s="49" t="e">
        <f t="shared" si="30"/>
        <v>#VALUE!</v>
      </c>
      <c r="AF89" s="49" t="e">
        <f t="shared" si="30"/>
        <v>#VALUE!</v>
      </c>
      <c r="AG89" s="49" t="e">
        <f t="shared" si="30"/>
        <v>#VALUE!</v>
      </c>
      <c r="AH89" s="50" t="s">
        <v>23</v>
      </c>
      <c r="AI89" s="48">
        <f>_xlfn.AGGREGATE(9,6,C89:AG89)</f>
        <v>0</v>
      </c>
      <c r="AJ89" s="30"/>
    </row>
    <row r="90" spans="2:36" s="26" customForma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I90" s="41"/>
    </row>
    <row r="91" spans="2:36" hidden="1" x14ac:dyDescent="0.2">
      <c r="C91" s="2" t="e">
        <f>YEAR(C94)</f>
        <v>#VALUE!</v>
      </c>
      <c r="D91" s="2" t="e">
        <f>MONTH(C94)</f>
        <v>#VALUE!</v>
      </c>
    </row>
    <row r="92" spans="2:36" x14ac:dyDescent="0.2">
      <c r="B92" s="6" t="s">
        <v>14</v>
      </c>
      <c r="C92" s="72" t="e">
        <f>C94</f>
        <v>#VALUE!</v>
      </c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4"/>
    </row>
    <row r="93" spans="2:36" hidden="1" x14ac:dyDescent="0.2">
      <c r="B93" s="36"/>
      <c r="C93" s="22" t="e">
        <f>DATE($C91,$D91,1)</f>
        <v>#VALUE!</v>
      </c>
      <c r="D93" s="22" t="e">
        <f t="shared" ref="D93:AG93" si="31">C93+1</f>
        <v>#VALUE!</v>
      </c>
      <c r="E93" s="22" t="e">
        <f t="shared" si="31"/>
        <v>#VALUE!</v>
      </c>
      <c r="F93" s="22" t="e">
        <f t="shared" si="31"/>
        <v>#VALUE!</v>
      </c>
      <c r="G93" s="22" t="e">
        <f t="shared" si="31"/>
        <v>#VALUE!</v>
      </c>
      <c r="H93" s="22" t="e">
        <f t="shared" si="31"/>
        <v>#VALUE!</v>
      </c>
      <c r="I93" s="22" t="e">
        <f t="shared" si="31"/>
        <v>#VALUE!</v>
      </c>
      <c r="J93" s="22" t="e">
        <f t="shared" si="31"/>
        <v>#VALUE!</v>
      </c>
      <c r="K93" s="22" t="e">
        <f t="shared" si="31"/>
        <v>#VALUE!</v>
      </c>
      <c r="L93" s="22" t="e">
        <f t="shared" si="31"/>
        <v>#VALUE!</v>
      </c>
      <c r="M93" s="22" t="e">
        <f t="shared" si="31"/>
        <v>#VALUE!</v>
      </c>
      <c r="N93" s="22" t="e">
        <f t="shared" si="31"/>
        <v>#VALUE!</v>
      </c>
      <c r="O93" s="22" t="e">
        <f t="shared" si="31"/>
        <v>#VALUE!</v>
      </c>
      <c r="P93" s="22" t="e">
        <f t="shared" si="31"/>
        <v>#VALUE!</v>
      </c>
      <c r="Q93" s="22" t="e">
        <f t="shared" si="31"/>
        <v>#VALUE!</v>
      </c>
      <c r="R93" s="22" t="e">
        <f t="shared" si="31"/>
        <v>#VALUE!</v>
      </c>
      <c r="S93" s="22" t="e">
        <f t="shared" si="31"/>
        <v>#VALUE!</v>
      </c>
      <c r="T93" s="22" t="e">
        <f t="shared" si="31"/>
        <v>#VALUE!</v>
      </c>
      <c r="U93" s="22" t="e">
        <f t="shared" si="31"/>
        <v>#VALUE!</v>
      </c>
      <c r="V93" s="22" t="e">
        <f t="shared" si="31"/>
        <v>#VALUE!</v>
      </c>
      <c r="W93" s="22" t="e">
        <f t="shared" si="31"/>
        <v>#VALUE!</v>
      </c>
      <c r="X93" s="22" t="e">
        <f t="shared" si="31"/>
        <v>#VALUE!</v>
      </c>
      <c r="Y93" s="22" t="e">
        <f t="shared" si="31"/>
        <v>#VALUE!</v>
      </c>
      <c r="Z93" s="22" t="e">
        <f t="shared" si="31"/>
        <v>#VALUE!</v>
      </c>
      <c r="AA93" s="22" t="e">
        <f t="shared" si="31"/>
        <v>#VALUE!</v>
      </c>
      <c r="AB93" s="22" t="e">
        <f t="shared" si="31"/>
        <v>#VALUE!</v>
      </c>
      <c r="AC93" s="22" t="e">
        <f t="shared" si="31"/>
        <v>#VALUE!</v>
      </c>
      <c r="AD93" s="22" t="e">
        <f t="shared" si="31"/>
        <v>#VALUE!</v>
      </c>
      <c r="AE93" s="22" t="e">
        <f t="shared" si="31"/>
        <v>#VALUE!</v>
      </c>
      <c r="AF93" s="22" t="e">
        <f t="shared" si="31"/>
        <v>#VALUE!</v>
      </c>
      <c r="AG93" s="22" t="e">
        <f t="shared" si="31"/>
        <v>#VALUE!</v>
      </c>
      <c r="AH93" s="37"/>
      <c r="AI93" s="38"/>
    </row>
    <row r="94" spans="2:36" x14ac:dyDescent="0.2">
      <c r="B94" s="20" t="s">
        <v>15</v>
      </c>
      <c r="C94" s="39" t="e">
        <f>IF(EDATE(C79,1)&gt;$G$5,"",EDATE(C79,1))</f>
        <v>#VALUE!</v>
      </c>
      <c r="D94" s="22" t="e">
        <f t="shared" ref="D94:AG94" si="32">IF(D93&gt;$G$5,"",IF(C94=EOMONTH(DATE($C91,$D91,1),0),"",IF(C94="","",C94+1)))</f>
        <v>#VALUE!</v>
      </c>
      <c r="E94" s="22" t="e">
        <f t="shared" si="32"/>
        <v>#VALUE!</v>
      </c>
      <c r="F94" s="22" t="e">
        <f t="shared" si="32"/>
        <v>#VALUE!</v>
      </c>
      <c r="G94" s="22" t="e">
        <f t="shared" si="32"/>
        <v>#VALUE!</v>
      </c>
      <c r="H94" s="22" t="e">
        <f t="shared" si="32"/>
        <v>#VALUE!</v>
      </c>
      <c r="I94" s="22" t="e">
        <f t="shared" si="32"/>
        <v>#VALUE!</v>
      </c>
      <c r="J94" s="22" t="e">
        <f t="shared" si="32"/>
        <v>#VALUE!</v>
      </c>
      <c r="K94" s="22" t="e">
        <f t="shared" si="32"/>
        <v>#VALUE!</v>
      </c>
      <c r="L94" s="22" t="e">
        <f t="shared" si="32"/>
        <v>#VALUE!</v>
      </c>
      <c r="M94" s="22" t="e">
        <f t="shared" si="32"/>
        <v>#VALUE!</v>
      </c>
      <c r="N94" s="22" t="e">
        <f t="shared" si="32"/>
        <v>#VALUE!</v>
      </c>
      <c r="O94" s="22" t="e">
        <f t="shared" si="32"/>
        <v>#VALUE!</v>
      </c>
      <c r="P94" s="22" t="e">
        <f t="shared" si="32"/>
        <v>#VALUE!</v>
      </c>
      <c r="Q94" s="22" t="e">
        <f t="shared" si="32"/>
        <v>#VALUE!</v>
      </c>
      <c r="R94" s="22" t="e">
        <f t="shared" si="32"/>
        <v>#VALUE!</v>
      </c>
      <c r="S94" s="22" t="e">
        <f t="shared" si="32"/>
        <v>#VALUE!</v>
      </c>
      <c r="T94" s="22" t="e">
        <f t="shared" si="32"/>
        <v>#VALUE!</v>
      </c>
      <c r="U94" s="22" t="e">
        <f t="shared" si="32"/>
        <v>#VALUE!</v>
      </c>
      <c r="V94" s="22" t="e">
        <f t="shared" si="32"/>
        <v>#VALUE!</v>
      </c>
      <c r="W94" s="22" t="e">
        <f t="shared" si="32"/>
        <v>#VALUE!</v>
      </c>
      <c r="X94" s="22" t="e">
        <f t="shared" si="32"/>
        <v>#VALUE!</v>
      </c>
      <c r="Y94" s="22" t="e">
        <f t="shared" si="32"/>
        <v>#VALUE!</v>
      </c>
      <c r="Z94" s="22" t="e">
        <f t="shared" si="32"/>
        <v>#VALUE!</v>
      </c>
      <c r="AA94" s="22" t="e">
        <f t="shared" si="32"/>
        <v>#VALUE!</v>
      </c>
      <c r="AB94" s="22" t="e">
        <f t="shared" si="32"/>
        <v>#VALUE!</v>
      </c>
      <c r="AC94" s="22" t="e">
        <f t="shared" si="32"/>
        <v>#VALUE!</v>
      </c>
      <c r="AD94" s="22" t="e">
        <f t="shared" si="32"/>
        <v>#VALUE!</v>
      </c>
      <c r="AE94" s="22" t="e">
        <f t="shared" si="32"/>
        <v>#VALUE!</v>
      </c>
      <c r="AF94" s="22" t="e">
        <f t="shared" si="32"/>
        <v>#VALUE!</v>
      </c>
      <c r="AG94" s="22" t="e">
        <f t="shared" si="32"/>
        <v>#VALUE!</v>
      </c>
      <c r="AH94" s="23" t="s">
        <v>16</v>
      </c>
      <c r="AI94" s="24">
        <f>+COUNTIFS(C95:AG95,"土",C96:AG96,"")+COUNTIFS(C95:AG95,"日",C96:AG96,"")</f>
        <v>0</v>
      </c>
    </row>
    <row r="95" spans="2:36" s="26" customFormat="1" x14ac:dyDescent="0.2">
      <c r="B95" s="40" t="s">
        <v>5</v>
      </c>
      <c r="C95" s="51" t="str">
        <f>IFERROR(TEXT(WEEKDAY(+C94),"aaa"),"")</f>
        <v/>
      </c>
      <c r="D95" s="51" t="str">
        <f t="shared" ref="D95:AG95" si="33">IFERROR(TEXT(WEEKDAY(+D94),"aaa"),"")</f>
        <v/>
      </c>
      <c r="E95" s="51" t="str">
        <f t="shared" si="33"/>
        <v/>
      </c>
      <c r="F95" s="51" t="str">
        <f t="shared" si="33"/>
        <v/>
      </c>
      <c r="G95" s="51" t="str">
        <f t="shared" si="33"/>
        <v/>
      </c>
      <c r="H95" s="51" t="str">
        <f t="shared" si="33"/>
        <v/>
      </c>
      <c r="I95" s="51" t="str">
        <f t="shared" si="33"/>
        <v/>
      </c>
      <c r="J95" s="51" t="str">
        <f t="shared" si="33"/>
        <v/>
      </c>
      <c r="K95" s="51" t="str">
        <f t="shared" si="33"/>
        <v/>
      </c>
      <c r="L95" s="51" t="str">
        <f t="shared" si="33"/>
        <v/>
      </c>
      <c r="M95" s="51" t="str">
        <f t="shared" si="33"/>
        <v/>
      </c>
      <c r="N95" s="51" t="str">
        <f t="shared" si="33"/>
        <v/>
      </c>
      <c r="O95" s="51" t="str">
        <f t="shared" si="33"/>
        <v/>
      </c>
      <c r="P95" s="51" t="str">
        <f t="shared" si="33"/>
        <v/>
      </c>
      <c r="Q95" s="51" t="str">
        <f t="shared" si="33"/>
        <v/>
      </c>
      <c r="R95" s="51" t="str">
        <f t="shared" si="33"/>
        <v/>
      </c>
      <c r="S95" s="51" t="str">
        <f t="shared" si="33"/>
        <v/>
      </c>
      <c r="T95" s="51" t="str">
        <f t="shared" si="33"/>
        <v/>
      </c>
      <c r="U95" s="51" t="str">
        <f t="shared" si="33"/>
        <v/>
      </c>
      <c r="V95" s="51" t="str">
        <f t="shared" si="33"/>
        <v/>
      </c>
      <c r="W95" s="51" t="str">
        <f t="shared" si="33"/>
        <v/>
      </c>
      <c r="X95" s="51" t="str">
        <f t="shared" si="33"/>
        <v/>
      </c>
      <c r="Y95" s="51" t="str">
        <f t="shared" si="33"/>
        <v/>
      </c>
      <c r="Z95" s="51" t="str">
        <f t="shared" si="33"/>
        <v/>
      </c>
      <c r="AA95" s="51" t="str">
        <f t="shared" si="33"/>
        <v/>
      </c>
      <c r="AB95" s="51" t="str">
        <f t="shared" si="33"/>
        <v/>
      </c>
      <c r="AC95" s="51" t="str">
        <f t="shared" si="33"/>
        <v/>
      </c>
      <c r="AD95" s="51" t="str">
        <f t="shared" si="33"/>
        <v/>
      </c>
      <c r="AE95" s="51" t="str">
        <f t="shared" si="33"/>
        <v/>
      </c>
      <c r="AF95" s="51" t="str">
        <f t="shared" si="33"/>
        <v/>
      </c>
      <c r="AG95" s="51" t="str">
        <f t="shared" si="33"/>
        <v/>
      </c>
      <c r="AH95" s="23" t="s">
        <v>21</v>
      </c>
      <c r="AI95" s="24">
        <f>+COUNTIF(C96:AG96,"夏休")+COUNTIF(C96:AG96,"冬休")+COUNTIF(C96:AG96,"中止")</f>
        <v>0</v>
      </c>
    </row>
    <row r="96" spans="2:36" s="26" customFormat="1" ht="13.5" customHeight="1" x14ac:dyDescent="0.2">
      <c r="B96" s="75" t="s">
        <v>20</v>
      </c>
      <c r="C96" s="77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9"/>
      <c r="AH96" s="27" t="s">
        <v>2</v>
      </c>
      <c r="AI96" s="28">
        <f>COUNT(C94:AG94)-AI95</f>
        <v>0</v>
      </c>
    </row>
    <row r="97" spans="2:36" s="26" customFormat="1" ht="13.5" customHeight="1" x14ac:dyDescent="0.2">
      <c r="B97" s="76"/>
      <c r="C97" s="77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9"/>
      <c r="AH97" s="27" t="s">
        <v>6</v>
      </c>
      <c r="AI97" s="29">
        <f>+COUNTIF(C98:AG99,"休")</f>
        <v>0</v>
      </c>
      <c r="AJ97" s="30" t="e">
        <f>IF(AI98&gt;0.285,"",IF(AI97&lt;AI94,"←計画日数が足りません",""))</f>
        <v>#DIV/0!</v>
      </c>
    </row>
    <row r="98" spans="2:36" s="26" customFormat="1" ht="13.5" customHeight="1" x14ac:dyDescent="0.2">
      <c r="B98" s="70" t="s">
        <v>0</v>
      </c>
      <c r="C98" s="71"/>
      <c r="D98" s="62"/>
      <c r="E98" s="62"/>
      <c r="F98" s="62"/>
      <c r="G98" s="60"/>
      <c r="H98" s="62"/>
      <c r="I98" s="62"/>
      <c r="J98" s="62"/>
      <c r="K98" s="62"/>
      <c r="L98" s="62"/>
      <c r="M98" s="62"/>
      <c r="N98" s="60"/>
      <c r="O98" s="62"/>
      <c r="P98" s="62"/>
      <c r="Q98" s="62"/>
      <c r="R98" s="62"/>
      <c r="S98" s="62"/>
      <c r="T98" s="62"/>
      <c r="U98" s="60"/>
      <c r="V98" s="62"/>
      <c r="W98" s="62"/>
      <c r="X98" s="62"/>
      <c r="Y98" s="62"/>
      <c r="Z98" s="62"/>
      <c r="AA98" s="62"/>
      <c r="AB98" s="60"/>
      <c r="AC98" s="62"/>
      <c r="AD98" s="62"/>
      <c r="AE98" s="62"/>
      <c r="AF98" s="62"/>
      <c r="AG98" s="63"/>
      <c r="AH98" s="27" t="s">
        <v>8</v>
      </c>
      <c r="AI98" s="31" t="e">
        <f>+AI97/AI96</f>
        <v>#DIV/0!</v>
      </c>
    </row>
    <row r="99" spans="2:36" s="26" customFormat="1" x14ac:dyDescent="0.2">
      <c r="B99" s="70"/>
      <c r="C99" s="71"/>
      <c r="D99" s="62"/>
      <c r="E99" s="62"/>
      <c r="F99" s="62"/>
      <c r="G99" s="60"/>
      <c r="H99" s="62"/>
      <c r="I99" s="62"/>
      <c r="J99" s="62"/>
      <c r="K99" s="62"/>
      <c r="L99" s="62"/>
      <c r="M99" s="62"/>
      <c r="N99" s="60"/>
      <c r="O99" s="62"/>
      <c r="P99" s="62"/>
      <c r="Q99" s="62"/>
      <c r="R99" s="62"/>
      <c r="S99" s="62"/>
      <c r="T99" s="62"/>
      <c r="U99" s="60"/>
      <c r="V99" s="62"/>
      <c r="W99" s="62"/>
      <c r="X99" s="62"/>
      <c r="Y99" s="62"/>
      <c r="Z99" s="62"/>
      <c r="AA99" s="62"/>
      <c r="AB99" s="60"/>
      <c r="AC99" s="62"/>
      <c r="AD99" s="62"/>
      <c r="AE99" s="62"/>
      <c r="AF99" s="62"/>
      <c r="AG99" s="63"/>
      <c r="AH99" s="27" t="s">
        <v>9</v>
      </c>
      <c r="AI99" s="29">
        <f>+COUNTA(C100:AG101)</f>
        <v>0</v>
      </c>
    </row>
    <row r="100" spans="2:36" s="26" customFormat="1" x14ac:dyDescent="0.2">
      <c r="B100" s="64" t="s">
        <v>7</v>
      </c>
      <c r="C100" s="66"/>
      <c r="D100" s="60"/>
      <c r="E100" s="60"/>
      <c r="F100" s="60"/>
      <c r="G100" s="78"/>
      <c r="H100" s="60"/>
      <c r="I100" s="60"/>
      <c r="J100" s="60"/>
      <c r="K100" s="60"/>
      <c r="L100" s="60"/>
      <c r="M100" s="60"/>
      <c r="N100" s="78"/>
      <c r="O100" s="60"/>
      <c r="P100" s="60"/>
      <c r="Q100" s="60"/>
      <c r="R100" s="60"/>
      <c r="S100" s="60"/>
      <c r="T100" s="60"/>
      <c r="U100" s="78"/>
      <c r="V100" s="60"/>
      <c r="W100" s="60"/>
      <c r="X100" s="60"/>
      <c r="Y100" s="60"/>
      <c r="Z100" s="60"/>
      <c r="AA100" s="60"/>
      <c r="AB100" s="78"/>
      <c r="AC100" s="60"/>
      <c r="AD100" s="60"/>
      <c r="AE100" s="60"/>
      <c r="AF100" s="60"/>
      <c r="AG100" s="58"/>
      <c r="AH100" s="32" t="s">
        <v>4</v>
      </c>
      <c r="AI100" s="33" t="e">
        <f>+AI99/AI96</f>
        <v>#DIV/0!</v>
      </c>
    </row>
    <row r="101" spans="2:36" s="26" customFormat="1" x14ac:dyDescent="0.2">
      <c r="B101" s="65"/>
      <c r="C101" s="67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59"/>
      <c r="AH101" s="34" t="s">
        <v>13</v>
      </c>
      <c r="AI101" s="35" t="str">
        <f>IF(7&gt;AI96,"対象外",IF(AI99&gt;=AI94,"OK","NG"))</f>
        <v>対象外</v>
      </c>
      <c r="AJ101" s="30" t="str">
        <f>IF(AI101="対象外","←７日間に満たない期間は達成判定の対象外",IF(AI101="NG","←月単位未達成","←月単位達成"))</f>
        <v>←７日間に満たない期間は達成判定の対象外</v>
      </c>
    </row>
    <row r="102" spans="2:36" hidden="1" x14ac:dyDescent="0.2">
      <c r="B102" s="15"/>
      <c r="C102" s="46" t="e">
        <f t="shared" ref="C102:AG102" si="34">IF(AND(DAY(C94)&gt;=22,DAY(C94)&lt;=28,C95="土"),1,0)</f>
        <v>#VALUE!</v>
      </c>
      <c r="D102" s="46" t="e">
        <f t="shared" si="34"/>
        <v>#VALUE!</v>
      </c>
      <c r="E102" s="46" t="e">
        <f t="shared" si="34"/>
        <v>#VALUE!</v>
      </c>
      <c r="F102" s="46" t="e">
        <f t="shared" si="34"/>
        <v>#VALUE!</v>
      </c>
      <c r="G102" s="46" t="e">
        <f t="shared" si="34"/>
        <v>#VALUE!</v>
      </c>
      <c r="H102" s="46" t="e">
        <f t="shared" si="34"/>
        <v>#VALUE!</v>
      </c>
      <c r="I102" s="46" t="e">
        <f t="shared" si="34"/>
        <v>#VALUE!</v>
      </c>
      <c r="J102" s="46" t="e">
        <f t="shared" si="34"/>
        <v>#VALUE!</v>
      </c>
      <c r="K102" s="46" t="e">
        <f t="shared" si="34"/>
        <v>#VALUE!</v>
      </c>
      <c r="L102" s="46" t="e">
        <f t="shared" si="34"/>
        <v>#VALUE!</v>
      </c>
      <c r="M102" s="46" t="e">
        <f t="shared" si="34"/>
        <v>#VALUE!</v>
      </c>
      <c r="N102" s="46" t="e">
        <f t="shared" si="34"/>
        <v>#VALUE!</v>
      </c>
      <c r="O102" s="46" t="e">
        <f t="shared" si="34"/>
        <v>#VALUE!</v>
      </c>
      <c r="P102" s="46" t="e">
        <f t="shared" si="34"/>
        <v>#VALUE!</v>
      </c>
      <c r="Q102" s="46" t="e">
        <f t="shared" si="34"/>
        <v>#VALUE!</v>
      </c>
      <c r="R102" s="46" t="e">
        <f t="shared" si="34"/>
        <v>#VALUE!</v>
      </c>
      <c r="S102" s="46" t="e">
        <f t="shared" si="34"/>
        <v>#VALUE!</v>
      </c>
      <c r="T102" s="46" t="e">
        <f t="shared" si="34"/>
        <v>#VALUE!</v>
      </c>
      <c r="U102" s="46" t="e">
        <f t="shared" si="34"/>
        <v>#VALUE!</v>
      </c>
      <c r="V102" s="46" t="e">
        <f t="shared" si="34"/>
        <v>#VALUE!</v>
      </c>
      <c r="W102" s="46" t="e">
        <f t="shared" si="34"/>
        <v>#VALUE!</v>
      </c>
      <c r="X102" s="46" t="e">
        <f t="shared" si="34"/>
        <v>#VALUE!</v>
      </c>
      <c r="Y102" s="46" t="e">
        <f t="shared" si="34"/>
        <v>#VALUE!</v>
      </c>
      <c r="Z102" s="46" t="e">
        <f t="shared" si="34"/>
        <v>#VALUE!</v>
      </c>
      <c r="AA102" s="46" t="e">
        <f t="shared" si="34"/>
        <v>#VALUE!</v>
      </c>
      <c r="AB102" s="46" t="e">
        <f t="shared" si="34"/>
        <v>#VALUE!</v>
      </c>
      <c r="AC102" s="46" t="e">
        <f t="shared" si="34"/>
        <v>#VALUE!</v>
      </c>
      <c r="AD102" s="46" t="e">
        <f t="shared" si="34"/>
        <v>#VALUE!</v>
      </c>
      <c r="AE102" s="46" t="e">
        <f t="shared" si="34"/>
        <v>#VALUE!</v>
      </c>
      <c r="AF102" s="46" t="e">
        <f t="shared" si="34"/>
        <v>#VALUE!</v>
      </c>
      <c r="AG102" s="46" t="e">
        <f t="shared" si="34"/>
        <v>#VALUE!</v>
      </c>
      <c r="AH102" s="47" t="s">
        <v>22</v>
      </c>
      <c r="AI102" s="48">
        <f>_xlfn.AGGREGATE(9,6,C102:AG102)</f>
        <v>0</v>
      </c>
      <c r="AJ102" s="30"/>
    </row>
    <row r="103" spans="2:36" hidden="1" x14ac:dyDescent="0.2">
      <c r="B103" s="15"/>
      <c r="C103" s="49" t="e">
        <f t="shared" ref="C103:AG103" si="35">IF(AND(DAY(C94)&gt;=22,DAY(C94)&lt;=28,C95="土",OR(C100="休",C100="雨")),1,0)</f>
        <v>#VALUE!</v>
      </c>
      <c r="D103" s="49" t="e">
        <f t="shared" si="35"/>
        <v>#VALUE!</v>
      </c>
      <c r="E103" s="49" t="e">
        <f t="shared" si="35"/>
        <v>#VALUE!</v>
      </c>
      <c r="F103" s="49" t="e">
        <f t="shared" si="35"/>
        <v>#VALUE!</v>
      </c>
      <c r="G103" s="49" t="e">
        <f t="shared" si="35"/>
        <v>#VALUE!</v>
      </c>
      <c r="H103" s="49" t="e">
        <f t="shared" si="35"/>
        <v>#VALUE!</v>
      </c>
      <c r="I103" s="49" t="e">
        <f t="shared" si="35"/>
        <v>#VALUE!</v>
      </c>
      <c r="J103" s="49" t="e">
        <f t="shared" si="35"/>
        <v>#VALUE!</v>
      </c>
      <c r="K103" s="49" t="e">
        <f t="shared" si="35"/>
        <v>#VALUE!</v>
      </c>
      <c r="L103" s="49" t="e">
        <f t="shared" si="35"/>
        <v>#VALUE!</v>
      </c>
      <c r="M103" s="49" t="e">
        <f t="shared" si="35"/>
        <v>#VALUE!</v>
      </c>
      <c r="N103" s="49" t="e">
        <f t="shared" si="35"/>
        <v>#VALUE!</v>
      </c>
      <c r="O103" s="49" t="e">
        <f t="shared" si="35"/>
        <v>#VALUE!</v>
      </c>
      <c r="P103" s="49" t="e">
        <f t="shared" si="35"/>
        <v>#VALUE!</v>
      </c>
      <c r="Q103" s="49" t="e">
        <f t="shared" si="35"/>
        <v>#VALUE!</v>
      </c>
      <c r="R103" s="49" t="e">
        <f t="shared" si="35"/>
        <v>#VALUE!</v>
      </c>
      <c r="S103" s="49" t="e">
        <f t="shared" si="35"/>
        <v>#VALUE!</v>
      </c>
      <c r="T103" s="49" t="e">
        <f t="shared" si="35"/>
        <v>#VALUE!</v>
      </c>
      <c r="U103" s="49" t="e">
        <f t="shared" si="35"/>
        <v>#VALUE!</v>
      </c>
      <c r="V103" s="49" t="e">
        <f t="shared" si="35"/>
        <v>#VALUE!</v>
      </c>
      <c r="W103" s="49" t="e">
        <f t="shared" si="35"/>
        <v>#VALUE!</v>
      </c>
      <c r="X103" s="49" t="e">
        <f t="shared" si="35"/>
        <v>#VALUE!</v>
      </c>
      <c r="Y103" s="49" t="e">
        <f t="shared" si="35"/>
        <v>#VALUE!</v>
      </c>
      <c r="Z103" s="49" t="e">
        <f t="shared" si="35"/>
        <v>#VALUE!</v>
      </c>
      <c r="AA103" s="49" t="e">
        <f t="shared" si="35"/>
        <v>#VALUE!</v>
      </c>
      <c r="AB103" s="49" t="e">
        <f t="shared" si="35"/>
        <v>#VALUE!</v>
      </c>
      <c r="AC103" s="49" t="e">
        <f t="shared" si="35"/>
        <v>#VALUE!</v>
      </c>
      <c r="AD103" s="49" t="e">
        <f t="shared" si="35"/>
        <v>#VALUE!</v>
      </c>
      <c r="AE103" s="49" t="e">
        <f t="shared" si="35"/>
        <v>#VALUE!</v>
      </c>
      <c r="AF103" s="49" t="e">
        <f t="shared" si="35"/>
        <v>#VALUE!</v>
      </c>
      <c r="AG103" s="49" t="e">
        <f t="shared" si="35"/>
        <v>#VALUE!</v>
      </c>
      <c r="AH103" s="50" t="s">
        <v>23</v>
      </c>
      <c r="AI103" s="48">
        <f>_xlfn.AGGREGATE(9,6,C103:AG103)</f>
        <v>0</v>
      </c>
      <c r="AJ103" s="30"/>
    </row>
    <row r="104" spans="2:36" s="26" customForma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I104" s="41"/>
    </row>
    <row r="105" spans="2:36" hidden="1" x14ac:dyDescent="0.2">
      <c r="C105" s="2" t="e">
        <f>YEAR(C108)</f>
        <v>#VALUE!</v>
      </c>
      <c r="D105" s="2" t="e">
        <f>MONTH(C108)</f>
        <v>#VALUE!</v>
      </c>
    </row>
    <row r="106" spans="2:36" x14ac:dyDescent="0.2">
      <c r="B106" s="6" t="s">
        <v>14</v>
      </c>
      <c r="C106" s="72" t="e">
        <f>C108</f>
        <v>#VALUE!</v>
      </c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4"/>
    </row>
    <row r="107" spans="2:36" hidden="1" x14ac:dyDescent="0.2">
      <c r="B107" s="36"/>
      <c r="C107" s="22" t="e">
        <f>DATE($C105,$D105,1)</f>
        <v>#VALUE!</v>
      </c>
      <c r="D107" s="22" t="e">
        <f t="shared" ref="D107:AG107" si="36">C107+1</f>
        <v>#VALUE!</v>
      </c>
      <c r="E107" s="22" t="e">
        <f t="shared" si="36"/>
        <v>#VALUE!</v>
      </c>
      <c r="F107" s="22" t="e">
        <f t="shared" si="36"/>
        <v>#VALUE!</v>
      </c>
      <c r="G107" s="22" t="e">
        <f t="shared" si="36"/>
        <v>#VALUE!</v>
      </c>
      <c r="H107" s="22" t="e">
        <f t="shared" si="36"/>
        <v>#VALUE!</v>
      </c>
      <c r="I107" s="22" t="e">
        <f t="shared" si="36"/>
        <v>#VALUE!</v>
      </c>
      <c r="J107" s="22" t="e">
        <f t="shared" si="36"/>
        <v>#VALUE!</v>
      </c>
      <c r="K107" s="22" t="e">
        <f t="shared" si="36"/>
        <v>#VALUE!</v>
      </c>
      <c r="L107" s="22" t="e">
        <f t="shared" si="36"/>
        <v>#VALUE!</v>
      </c>
      <c r="M107" s="22" t="e">
        <f t="shared" si="36"/>
        <v>#VALUE!</v>
      </c>
      <c r="N107" s="22" t="e">
        <f t="shared" si="36"/>
        <v>#VALUE!</v>
      </c>
      <c r="O107" s="22" t="e">
        <f t="shared" si="36"/>
        <v>#VALUE!</v>
      </c>
      <c r="P107" s="22" t="e">
        <f t="shared" si="36"/>
        <v>#VALUE!</v>
      </c>
      <c r="Q107" s="22" t="e">
        <f t="shared" si="36"/>
        <v>#VALUE!</v>
      </c>
      <c r="R107" s="22" t="e">
        <f t="shared" si="36"/>
        <v>#VALUE!</v>
      </c>
      <c r="S107" s="22" t="e">
        <f t="shared" si="36"/>
        <v>#VALUE!</v>
      </c>
      <c r="T107" s="22" t="e">
        <f t="shared" si="36"/>
        <v>#VALUE!</v>
      </c>
      <c r="U107" s="22" t="e">
        <f t="shared" si="36"/>
        <v>#VALUE!</v>
      </c>
      <c r="V107" s="22" t="e">
        <f t="shared" si="36"/>
        <v>#VALUE!</v>
      </c>
      <c r="W107" s="22" t="e">
        <f t="shared" si="36"/>
        <v>#VALUE!</v>
      </c>
      <c r="X107" s="22" t="e">
        <f t="shared" si="36"/>
        <v>#VALUE!</v>
      </c>
      <c r="Y107" s="22" t="e">
        <f t="shared" si="36"/>
        <v>#VALUE!</v>
      </c>
      <c r="Z107" s="22" t="e">
        <f t="shared" si="36"/>
        <v>#VALUE!</v>
      </c>
      <c r="AA107" s="22" t="e">
        <f t="shared" si="36"/>
        <v>#VALUE!</v>
      </c>
      <c r="AB107" s="22" t="e">
        <f t="shared" si="36"/>
        <v>#VALUE!</v>
      </c>
      <c r="AC107" s="22" t="e">
        <f t="shared" si="36"/>
        <v>#VALUE!</v>
      </c>
      <c r="AD107" s="22" t="e">
        <f t="shared" si="36"/>
        <v>#VALUE!</v>
      </c>
      <c r="AE107" s="22" t="e">
        <f t="shared" si="36"/>
        <v>#VALUE!</v>
      </c>
      <c r="AF107" s="22" t="e">
        <f t="shared" si="36"/>
        <v>#VALUE!</v>
      </c>
      <c r="AG107" s="22" t="e">
        <f t="shared" si="36"/>
        <v>#VALUE!</v>
      </c>
      <c r="AH107" s="37"/>
      <c r="AI107" s="38"/>
    </row>
    <row r="108" spans="2:36" x14ac:dyDescent="0.2">
      <c r="B108" s="20" t="s">
        <v>15</v>
      </c>
      <c r="C108" s="39" t="e">
        <f>IF(EDATE(C93,1)&gt;$G$5,"",EDATE(C93,1))</f>
        <v>#VALUE!</v>
      </c>
      <c r="D108" s="22" t="e">
        <f t="shared" ref="D108:AG108" si="37">IF(D107&gt;$G$5,"",IF(C108=EOMONTH(DATE($C105,$D105,1),0),"",IF(C108="","",C108+1)))</f>
        <v>#VALUE!</v>
      </c>
      <c r="E108" s="22" t="e">
        <f t="shared" si="37"/>
        <v>#VALUE!</v>
      </c>
      <c r="F108" s="22" t="e">
        <f t="shared" si="37"/>
        <v>#VALUE!</v>
      </c>
      <c r="G108" s="22" t="e">
        <f t="shared" si="37"/>
        <v>#VALUE!</v>
      </c>
      <c r="H108" s="22" t="e">
        <f t="shared" si="37"/>
        <v>#VALUE!</v>
      </c>
      <c r="I108" s="22" t="e">
        <f t="shared" si="37"/>
        <v>#VALUE!</v>
      </c>
      <c r="J108" s="22" t="e">
        <f t="shared" si="37"/>
        <v>#VALUE!</v>
      </c>
      <c r="K108" s="22" t="e">
        <f t="shared" si="37"/>
        <v>#VALUE!</v>
      </c>
      <c r="L108" s="22" t="e">
        <f t="shared" si="37"/>
        <v>#VALUE!</v>
      </c>
      <c r="M108" s="22" t="e">
        <f t="shared" si="37"/>
        <v>#VALUE!</v>
      </c>
      <c r="N108" s="22" t="e">
        <f t="shared" si="37"/>
        <v>#VALUE!</v>
      </c>
      <c r="O108" s="22" t="e">
        <f t="shared" si="37"/>
        <v>#VALUE!</v>
      </c>
      <c r="P108" s="22" t="e">
        <f t="shared" si="37"/>
        <v>#VALUE!</v>
      </c>
      <c r="Q108" s="22" t="e">
        <f t="shared" si="37"/>
        <v>#VALUE!</v>
      </c>
      <c r="R108" s="22" t="e">
        <f t="shared" si="37"/>
        <v>#VALUE!</v>
      </c>
      <c r="S108" s="22" t="e">
        <f t="shared" si="37"/>
        <v>#VALUE!</v>
      </c>
      <c r="T108" s="22" t="e">
        <f t="shared" si="37"/>
        <v>#VALUE!</v>
      </c>
      <c r="U108" s="22" t="e">
        <f t="shared" si="37"/>
        <v>#VALUE!</v>
      </c>
      <c r="V108" s="22" t="e">
        <f t="shared" si="37"/>
        <v>#VALUE!</v>
      </c>
      <c r="W108" s="22" t="e">
        <f t="shared" si="37"/>
        <v>#VALUE!</v>
      </c>
      <c r="X108" s="22" t="e">
        <f t="shared" si="37"/>
        <v>#VALUE!</v>
      </c>
      <c r="Y108" s="22" t="e">
        <f t="shared" si="37"/>
        <v>#VALUE!</v>
      </c>
      <c r="Z108" s="22" t="e">
        <f t="shared" si="37"/>
        <v>#VALUE!</v>
      </c>
      <c r="AA108" s="22" t="e">
        <f t="shared" si="37"/>
        <v>#VALUE!</v>
      </c>
      <c r="AB108" s="22" t="e">
        <f t="shared" si="37"/>
        <v>#VALUE!</v>
      </c>
      <c r="AC108" s="22" t="e">
        <f t="shared" si="37"/>
        <v>#VALUE!</v>
      </c>
      <c r="AD108" s="22" t="e">
        <f t="shared" si="37"/>
        <v>#VALUE!</v>
      </c>
      <c r="AE108" s="22" t="e">
        <f t="shared" si="37"/>
        <v>#VALUE!</v>
      </c>
      <c r="AF108" s="22" t="e">
        <f t="shared" si="37"/>
        <v>#VALUE!</v>
      </c>
      <c r="AG108" s="22" t="e">
        <f t="shared" si="37"/>
        <v>#VALUE!</v>
      </c>
      <c r="AH108" s="23" t="s">
        <v>16</v>
      </c>
      <c r="AI108" s="24">
        <f>+COUNTIFS(C109:AG109,"土",C110:AG110,"")+COUNTIFS(C109:AG109,"日",C110:AG110,"")</f>
        <v>0</v>
      </c>
    </row>
    <row r="109" spans="2:36" s="26" customFormat="1" x14ac:dyDescent="0.2">
      <c r="B109" s="40" t="s">
        <v>5</v>
      </c>
      <c r="C109" s="51" t="str">
        <f>IFERROR(TEXT(WEEKDAY(+C108),"aaa"),"")</f>
        <v/>
      </c>
      <c r="D109" s="51" t="str">
        <f t="shared" ref="D109:AG109" si="38">IFERROR(TEXT(WEEKDAY(+D108),"aaa"),"")</f>
        <v/>
      </c>
      <c r="E109" s="51" t="str">
        <f t="shared" si="38"/>
        <v/>
      </c>
      <c r="F109" s="51" t="str">
        <f t="shared" si="38"/>
        <v/>
      </c>
      <c r="G109" s="51" t="str">
        <f t="shared" si="38"/>
        <v/>
      </c>
      <c r="H109" s="51" t="str">
        <f t="shared" si="38"/>
        <v/>
      </c>
      <c r="I109" s="51" t="str">
        <f t="shared" si="38"/>
        <v/>
      </c>
      <c r="J109" s="51" t="str">
        <f t="shared" si="38"/>
        <v/>
      </c>
      <c r="K109" s="51" t="str">
        <f t="shared" si="38"/>
        <v/>
      </c>
      <c r="L109" s="51" t="str">
        <f t="shared" si="38"/>
        <v/>
      </c>
      <c r="M109" s="51" t="str">
        <f t="shared" si="38"/>
        <v/>
      </c>
      <c r="N109" s="51" t="str">
        <f t="shared" si="38"/>
        <v/>
      </c>
      <c r="O109" s="51" t="str">
        <f t="shared" si="38"/>
        <v/>
      </c>
      <c r="P109" s="51" t="str">
        <f t="shared" si="38"/>
        <v/>
      </c>
      <c r="Q109" s="51" t="str">
        <f t="shared" si="38"/>
        <v/>
      </c>
      <c r="R109" s="51" t="str">
        <f t="shared" si="38"/>
        <v/>
      </c>
      <c r="S109" s="51" t="str">
        <f t="shared" si="38"/>
        <v/>
      </c>
      <c r="T109" s="51" t="str">
        <f t="shared" si="38"/>
        <v/>
      </c>
      <c r="U109" s="51" t="str">
        <f t="shared" si="38"/>
        <v/>
      </c>
      <c r="V109" s="51" t="str">
        <f t="shared" si="38"/>
        <v/>
      </c>
      <c r="W109" s="51" t="str">
        <f t="shared" si="38"/>
        <v/>
      </c>
      <c r="X109" s="51" t="str">
        <f t="shared" si="38"/>
        <v/>
      </c>
      <c r="Y109" s="51" t="str">
        <f t="shared" si="38"/>
        <v/>
      </c>
      <c r="Z109" s="51" t="str">
        <f t="shared" si="38"/>
        <v/>
      </c>
      <c r="AA109" s="51" t="str">
        <f t="shared" si="38"/>
        <v/>
      </c>
      <c r="AB109" s="51" t="str">
        <f t="shared" si="38"/>
        <v/>
      </c>
      <c r="AC109" s="51" t="str">
        <f t="shared" si="38"/>
        <v/>
      </c>
      <c r="AD109" s="51" t="str">
        <f t="shared" si="38"/>
        <v/>
      </c>
      <c r="AE109" s="51" t="str">
        <f t="shared" si="38"/>
        <v/>
      </c>
      <c r="AF109" s="51" t="str">
        <f t="shared" si="38"/>
        <v/>
      </c>
      <c r="AG109" s="51" t="str">
        <f t="shared" si="38"/>
        <v/>
      </c>
      <c r="AH109" s="23" t="s">
        <v>21</v>
      </c>
      <c r="AI109" s="24">
        <f>+COUNTIF(C110:AG110,"夏休")+COUNTIF(C110:AG110,"冬休")+COUNTIF(C110:AG110,"中止")</f>
        <v>0</v>
      </c>
    </row>
    <row r="110" spans="2:36" s="26" customFormat="1" ht="13.5" customHeight="1" x14ac:dyDescent="0.2">
      <c r="B110" s="75" t="s">
        <v>20</v>
      </c>
      <c r="C110" s="77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9"/>
      <c r="AH110" s="27" t="s">
        <v>2</v>
      </c>
      <c r="AI110" s="28">
        <f>COUNT(C108:AG108)-AI109</f>
        <v>0</v>
      </c>
    </row>
    <row r="111" spans="2:36" s="26" customFormat="1" ht="13.5" customHeight="1" x14ac:dyDescent="0.2">
      <c r="B111" s="76"/>
      <c r="C111" s="77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9"/>
      <c r="AH111" s="27" t="s">
        <v>6</v>
      </c>
      <c r="AI111" s="29">
        <f>+COUNTIF(C112:AG113,"休")</f>
        <v>0</v>
      </c>
      <c r="AJ111" s="30" t="e">
        <f>IF(AI112&gt;0.285,"",IF(AI111&lt;AI108,"←計画日数が足りません",""))</f>
        <v>#DIV/0!</v>
      </c>
    </row>
    <row r="112" spans="2:36" s="26" customFormat="1" ht="13.5" customHeight="1" x14ac:dyDescent="0.2">
      <c r="B112" s="70" t="s">
        <v>0</v>
      </c>
      <c r="C112" s="71"/>
      <c r="D112" s="60"/>
      <c r="E112" s="62"/>
      <c r="F112" s="62"/>
      <c r="G112" s="62"/>
      <c r="H112" s="62"/>
      <c r="I112" s="62"/>
      <c r="J112" s="62"/>
      <c r="K112" s="60"/>
      <c r="L112" s="62"/>
      <c r="M112" s="62"/>
      <c r="N112" s="62"/>
      <c r="O112" s="62"/>
      <c r="P112" s="62"/>
      <c r="Q112" s="62"/>
      <c r="R112" s="60"/>
      <c r="S112" s="62"/>
      <c r="T112" s="62"/>
      <c r="U112" s="62"/>
      <c r="V112" s="62"/>
      <c r="W112" s="62"/>
      <c r="X112" s="62"/>
      <c r="Y112" s="60"/>
      <c r="Z112" s="62"/>
      <c r="AA112" s="62"/>
      <c r="AB112" s="62"/>
      <c r="AC112" s="62"/>
      <c r="AD112" s="62"/>
      <c r="AE112" s="62"/>
      <c r="AF112" s="62"/>
      <c r="AG112" s="63"/>
      <c r="AH112" s="27" t="s">
        <v>8</v>
      </c>
      <c r="AI112" s="31" t="e">
        <f>+AI111/AI110</f>
        <v>#DIV/0!</v>
      </c>
    </row>
    <row r="113" spans="2:36" s="26" customFormat="1" x14ac:dyDescent="0.2">
      <c r="B113" s="70"/>
      <c r="C113" s="71"/>
      <c r="D113" s="60"/>
      <c r="E113" s="62"/>
      <c r="F113" s="62"/>
      <c r="G113" s="62"/>
      <c r="H113" s="62"/>
      <c r="I113" s="62"/>
      <c r="J113" s="62"/>
      <c r="K113" s="60"/>
      <c r="L113" s="62"/>
      <c r="M113" s="62"/>
      <c r="N113" s="62"/>
      <c r="O113" s="62"/>
      <c r="P113" s="62"/>
      <c r="Q113" s="62"/>
      <c r="R113" s="60"/>
      <c r="S113" s="62"/>
      <c r="T113" s="62"/>
      <c r="U113" s="62"/>
      <c r="V113" s="62"/>
      <c r="W113" s="62"/>
      <c r="X113" s="62"/>
      <c r="Y113" s="60"/>
      <c r="Z113" s="62"/>
      <c r="AA113" s="62"/>
      <c r="AB113" s="62"/>
      <c r="AC113" s="62"/>
      <c r="AD113" s="62"/>
      <c r="AE113" s="62"/>
      <c r="AF113" s="62"/>
      <c r="AG113" s="63"/>
      <c r="AH113" s="27" t="s">
        <v>9</v>
      </c>
      <c r="AI113" s="29">
        <f>+COUNTA(C114:AG115)</f>
        <v>0</v>
      </c>
    </row>
    <row r="114" spans="2:36" s="26" customFormat="1" x14ac:dyDescent="0.2">
      <c r="B114" s="64" t="s">
        <v>7</v>
      </c>
      <c r="C114" s="66"/>
      <c r="D114" s="78"/>
      <c r="E114" s="60"/>
      <c r="F114" s="60"/>
      <c r="G114" s="60"/>
      <c r="H114" s="60"/>
      <c r="I114" s="60"/>
      <c r="J114" s="60"/>
      <c r="K114" s="78"/>
      <c r="L114" s="60"/>
      <c r="M114" s="60"/>
      <c r="N114" s="60"/>
      <c r="O114" s="60"/>
      <c r="P114" s="60"/>
      <c r="Q114" s="60"/>
      <c r="R114" s="78"/>
      <c r="S114" s="60"/>
      <c r="T114" s="60"/>
      <c r="U114" s="60"/>
      <c r="V114" s="60"/>
      <c r="W114" s="60"/>
      <c r="X114" s="60"/>
      <c r="Y114" s="78"/>
      <c r="Z114" s="60"/>
      <c r="AA114" s="60"/>
      <c r="AB114" s="60"/>
      <c r="AC114" s="60"/>
      <c r="AD114" s="60"/>
      <c r="AE114" s="60"/>
      <c r="AF114" s="60"/>
      <c r="AG114" s="58"/>
      <c r="AH114" s="32" t="s">
        <v>4</v>
      </c>
      <c r="AI114" s="33" t="e">
        <f>+AI113/AI110</f>
        <v>#DIV/0!</v>
      </c>
    </row>
    <row r="115" spans="2:36" s="26" customFormat="1" x14ac:dyDescent="0.2">
      <c r="B115" s="65"/>
      <c r="C115" s="67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59"/>
      <c r="AH115" s="34" t="s">
        <v>13</v>
      </c>
      <c r="AI115" s="35" t="str">
        <f>IF(7&gt;AI110,"対象外",IF(AI113&gt;=AI108,"OK","NG"))</f>
        <v>対象外</v>
      </c>
      <c r="AJ115" s="30" t="str">
        <f>IF(AI115="対象外","←７日間に満たない期間は達成判定の対象外",IF(AI115="NG","←月単位未達成","←月単位達成"))</f>
        <v>←７日間に満たない期間は達成判定の対象外</v>
      </c>
    </row>
    <row r="116" spans="2:36" hidden="1" x14ac:dyDescent="0.2">
      <c r="B116" s="15"/>
      <c r="C116" s="46" t="e">
        <f t="shared" ref="C116:AG116" si="39">IF(AND(DAY(C108)&gt;=22,DAY(C108)&lt;=28,C109="土"),1,0)</f>
        <v>#VALUE!</v>
      </c>
      <c r="D116" s="46" t="e">
        <f t="shared" si="39"/>
        <v>#VALUE!</v>
      </c>
      <c r="E116" s="46" t="e">
        <f t="shared" si="39"/>
        <v>#VALUE!</v>
      </c>
      <c r="F116" s="46" t="e">
        <f t="shared" si="39"/>
        <v>#VALUE!</v>
      </c>
      <c r="G116" s="46" t="e">
        <f t="shared" si="39"/>
        <v>#VALUE!</v>
      </c>
      <c r="H116" s="46" t="e">
        <f t="shared" si="39"/>
        <v>#VALUE!</v>
      </c>
      <c r="I116" s="46" t="e">
        <f t="shared" si="39"/>
        <v>#VALUE!</v>
      </c>
      <c r="J116" s="46" t="e">
        <f t="shared" si="39"/>
        <v>#VALUE!</v>
      </c>
      <c r="K116" s="46" t="e">
        <f t="shared" si="39"/>
        <v>#VALUE!</v>
      </c>
      <c r="L116" s="46" t="e">
        <f t="shared" si="39"/>
        <v>#VALUE!</v>
      </c>
      <c r="M116" s="46" t="e">
        <f t="shared" si="39"/>
        <v>#VALUE!</v>
      </c>
      <c r="N116" s="46" t="e">
        <f t="shared" si="39"/>
        <v>#VALUE!</v>
      </c>
      <c r="O116" s="46" t="e">
        <f t="shared" si="39"/>
        <v>#VALUE!</v>
      </c>
      <c r="P116" s="46" t="e">
        <f t="shared" si="39"/>
        <v>#VALUE!</v>
      </c>
      <c r="Q116" s="46" t="e">
        <f t="shared" si="39"/>
        <v>#VALUE!</v>
      </c>
      <c r="R116" s="46" t="e">
        <f t="shared" si="39"/>
        <v>#VALUE!</v>
      </c>
      <c r="S116" s="46" t="e">
        <f t="shared" si="39"/>
        <v>#VALUE!</v>
      </c>
      <c r="T116" s="46" t="e">
        <f t="shared" si="39"/>
        <v>#VALUE!</v>
      </c>
      <c r="U116" s="46" t="e">
        <f t="shared" si="39"/>
        <v>#VALUE!</v>
      </c>
      <c r="V116" s="46" t="e">
        <f t="shared" si="39"/>
        <v>#VALUE!</v>
      </c>
      <c r="W116" s="46" t="e">
        <f t="shared" si="39"/>
        <v>#VALUE!</v>
      </c>
      <c r="X116" s="46" t="e">
        <f t="shared" si="39"/>
        <v>#VALUE!</v>
      </c>
      <c r="Y116" s="46" t="e">
        <f t="shared" si="39"/>
        <v>#VALUE!</v>
      </c>
      <c r="Z116" s="46" t="e">
        <f t="shared" si="39"/>
        <v>#VALUE!</v>
      </c>
      <c r="AA116" s="46" t="e">
        <f t="shared" si="39"/>
        <v>#VALUE!</v>
      </c>
      <c r="AB116" s="46" t="e">
        <f t="shared" si="39"/>
        <v>#VALUE!</v>
      </c>
      <c r="AC116" s="46" t="e">
        <f t="shared" si="39"/>
        <v>#VALUE!</v>
      </c>
      <c r="AD116" s="46" t="e">
        <f t="shared" si="39"/>
        <v>#VALUE!</v>
      </c>
      <c r="AE116" s="46" t="e">
        <f t="shared" si="39"/>
        <v>#VALUE!</v>
      </c>
      <c r="AF116" s="46" t="e">
        <f t="shared" si="39"/>
        <v>#VALUE!</v>
      </c>
      <c r="AG116" s="46" t="e">
        <f t="shared" si="39"/>
        <v>#VALUE!</v>
      </c>
      <c r="AH116" s="47" t="s">
        <v>22</v>
      </c>
      <c r="AI116" s="48">
        <f>_xlfn.AGGREGATE(9,6,C116:AG116)</f>
        <v>0</v>
      </c>
      <c r="AJ116" s="30"/>
    </row>
    <row r="117" spans="2:36" hidden="1" x14ac:dyDescent="0.2">
      <c r="B117" s="15"/>
      <c r="C117" s="49" t="e">
        <f t="shared" ref="C117:AG117" si="40">IF(AND(DAY(C108)&gt;=22,DAY(C108)&lt;=28,C109="土",OR(C114="休",C114="雨")),1,0)</f>
        <v>#VALUE!</v>
      </c>
      <c r="D117" s="49" t="e">
        <f t="shared" si="40"/>
        <v>#VALUE!</v>
      </c>
      <c r="E117" s="49" t="e">
        <f t="shared" si="40"/>
        <v>#VALUE!</v>
      </c>
      <c r="F117" s="49" t="e">
        <f t="shared" si="40"/>
        <v>#VALUE!</v>
      </c>
      <c r="G117" s="49" t="e">
        <f t="shared" si="40"/>
        <v>#VALUE!</v>
      </c>
      <c r="H117" s="49" t="e">
        <f t="shared" si="40"/>
        <v>#VALUE!</v>
      </c>
      <c r="I117" s="49" t="e">
        <f t="shared" si="40"/>
        <v>#VALUE!</v>
      </c>
      <c r="J117" s="49" t="e">
        <f t="shared" si="40"/>
        <v>#VALUE!</v>
      </c>
      <c r="K117" s="49" t="e">
        <f t="shared" si="40"/>
        <v>#VALUE!</v>
      </c>
      <c r="L117" s="49" t="e">
        <f t="shared" si="40"/>
        <v>#VALUE!</v>
      </c>
      <c r="M117" s="49" t="e">
        <f t="shared" si="40"/>
        <v>#VALUE!</v>
      </c>
      <c r="N117" s="49" t="e">
        <f t="shared" si="40"/>
        <v>#VALUE!</v>
      </c>
      <c r="O117" s="49" t="e">
        <f t="shared" si="40"/>
        <v>#VALUE!</v>
      </c>
      <c r="P117" s="49" t="e">
        <f t="shared" si="40"/>
        <v>#VALUE!</v>
      </c>
      <c r="Q117" s="49" t="e">
        <f t="shared" si="40"/>
        <v>#VALUE!</v>
      </c>
      <c r="R117" s="49" t="e">
        <f t="shared" si="40"/>
        <v>#VALUE!</v>
      </c>
      <c r="S117" s="49" t="e">
        <f t="shared" si="40"/>
        <v>#VALUE!</v>
      </c>
      <c r="T117" s="49" t="e">
        <f t="shared" si="40"/>
        <v>#VALUE!</v>
      </c>
      <c r="U117" s="49" t="e">
        <f t="shared" si="40"/>
        <v>#VALUE!</v>
      </c>
      <c r="V117" s="49" t="e">
        <f t="shared" si="40"/>
        <v>#VALUE!</v>
      </c>
      <c r="W117" s="49" t="e">
        <f t="shared" si="40"/>
        <v>#VALUE!</v>
      </c>
      <c r="X117" s="49" t="e">
        <f t="shared" si="40"/>
        <v>#VALUE!</v>
      </c>
      <c r="Y117" s="49" t="e">
        <f t="shared" si="40"/>
        <v>#VALUE!</v>
      </c>
      <c r="Z117" s="49" t="e">
        <f t="shared" si="40"/>
        <v>#VALUE!</v>
      </c>
      <c r="AA117" s="49" t="e">
        <f t="shared" si="40"/>
        <v>#VALUE!</v>
      </c>
      <c r="AB117" s="49" t="e">
        <f t="shared" si="40"/>
        <v>#VALUE!</v>
      </c>
      <c r="AC117" s="49" t="e">
        <f t="shared" si="40"/>
        <v>#VALUE!</v>
      </c>
      <c r="AD117" s="49" t="e">
        <f t="shared" si="40"/>
        <v>#VALUE!</v>
      </c>
      <c r="AE117" s="49" t="e">
        <f t="shared" si="40"/>
        <v>#VALUE!</v>
      </c>
      <c r="AF117" s="49" t="e">
        <f t="shared" si="40"/>
        <v>#VALUE!</v>
      </c>
      <c r="AG117" s="49" t="e">
        <f t="shared" si="40"/>
        <v>#VALUE!</v>
      </c>
      <c r="AH117" s="50" t="s">
        <v>23</v>
      </c>
      <c r="AI117" s="48">
        <f>_xlfn.AGGREGATE(9,6,C117:AG117)</f>
        <v>0</v>
      </c>
      <c r="AJ117" s="30"/>
    </row>
    <row r="118" spans="2:36" s="26" customForma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I118" s="41"/>
    </row>
    <row r="119" spans="2:36" hidden="1" x14ac:dyDescent="0.2">
      <c r="C119" s="2" t="e">
        <f>YEAR(C122)</f>
        <v>#VALUE!</v>
      </c>
      <c r="D119" s="2" t="e">
        <f>MONTH(C122)</f>
        <v>#VALUE!</v>
      </c>
    </row>
    <row r="120" spans="2:36" x14ac:dyDescent="0.2">
      <c r="B120" s="6" t="s">
        <v>14</v>
      </c>
      <c r="C120" s="72" t="e">
        <f>C122</f>
        <v>#VALUE!</v>
      </c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4"/>
    </row>
    <row r="121" spans="2:36" hidden="1" x14ac:dyDescent="0.2">
      <c r="B121" s="36"/>
      <c r="C121" s="22" t="e">
        <f>DATE($C119,$D119,1)</f>
        <v>#VALUE!</v>
      </c>
      <c r="D121" s="22" t="e">
        <f t="shared" ref="D121:AG121" si="41">C121+1</f>
        <v>#VALUE!</v>
      </c>
      <c r="E121" s="22" t="e">
        <f t="shared" si="41"/>
        <v>#VALUE!</v>
      </c>
      <c r="F121" s="22" t="e">
        <f t="shared" si="41"/>
        <v>#VALUE!</v>
      </c>
      <c r="G121" s="22" t="e">
        <f t="shared" si="41"/>
        <v>#VALUE!</v>
      </c>
      <c r="H121" s="22" t="e">
        <f t="shared" si="41"/>
        <v>#VALUE!</v>
      </c>
      <c r="I121" s="22" t="e">
        <f t="shared" si="41"/>
        <v>#VALUE!</v>
      </c>
      <c r="J121" s="22" t="e">
        <f t="shared" si="41"/>
        <v>#VALUE!</v>
      </c>
      <c r="K121" s="22" t="e">
        <f t="shared" si="41"/>
        <v>#VALUE!</v>
      </c>
      <c r="L121" s="22" t="e">
        <f t="shared" si="41"/>
        <v>#VALUE!</v>
      </c>
      <c r="M121" s="22" t="e">
        <f t="shared" si="41"/>
        <v>#VALUE!</v>
      </c>
      <c r="N121" s="22" t="e">
        <f t="shared" si="41"/>
        <v>#VALUE!</v>
      </c>
      <c r="O121" s="22" t="e">
        <f t="shared" si="41"/>
        <v>#VALUE!</v>
      </c>
      <c r="P121" s="22" t="e">
        <f t="shared" si="41"/>
        <v>#VALUE!</v>
      </c>
      <c r="Q121" s="22" t="e">
        <f t="shared" si="41"/>
        <v>#VALUE!</v>
      </c>
      <c r="R121" s="22" t="e">
        <f t="shared" si="41"/>
        <v>#VALUE!</v>
      </c>
      <c r="S121" s="22" t="e">
        <f t="shared" si="41"/>
        <v>#VALUE!</v>
      </c>
      <c r="T121" s="22" t="e">
        <f t="shared" si="41"/>
        <v>#VALUE!</v>
      </c>
      <c r="U121" s="22" t="e">
        <f t="shared" si="41"/>
        <v>#VALUE!</v>
      </c>
      <c r="V121" s="22" t="e">
        <f t="shared" si="41"/>
        <v>#VALUE!</v>
      </c>
      <c r="W121" s="22" t="e">
        <f t="shared" si="41"/>
        <v>#VALUE!</v>
      </c>
      <c r="X121" s="22" t="e">
        <f t="shared" si="41"/>
        <v>#VALUE!</v>
      </c>
      <c r="Y121" s="22" t="e">
        <f t="shared" si="41"/>
        <v>#VALUE!</v>
      </c>
      <c r="Z121" s="22" t="e">
        <f t="shared" si="41"/>
        <v>#VALUE!</v>
      </c>
      <c r="AA121" s="22" t="e">
        <f t="shared" si="41"/>
        <v>#VALUE!</v>
      </c>
      <c r="AB121" s="22" t="e">
        <f t="shared" si="41"/>
        <v>#VALUE!</v>
      </c>
      <c r="AC121" s="22" t="e">
        <f t="shared" si="41"/>
        <v>#VALUE!</v>
      </c>
      <c r="AD121" s="22" t="e">
        <f t="shared" si="41"/>
        <v>#VALUE!</v>
      </c>
      <c r="AE121" s="22" t="e">
        <f t="shared" si="41"/>
        <v>#VALUE!</v>
      </c>
      <c r="AF121" s="22" t="e">
        <f t="shared" si="41"/>
        <v>#VALUE!</v>
      </c>
      <c r="AG121" s="22" t="e">
        <f t="shared" si="41"/>
        <v>#VALUE!</v>
      </c>
      <c r="AH121" s="37"/>
      <c r="AI121" s="38"/>
    </row>
    <row r="122" spans="2:36" x14ac:dyDescent="0.2">
      <c r="B122" s="20" t="s">
        <v>15</v>
      </c>
      <c r="C122" s="39" t="e">
        <f>IF(EDATE(C107,1)&gt;$G$5,"",EDATE(C107,1))</f>
        <v>#VALUE!</v>
      </c>
      <c r="D122" s="22" t="e">
        <f t="shared" ref="D122:AG122" si="42">IF(D121&gt;$G$5,"",IF(C122=EOMONTH(DATE($C119,$D119,1),0),"",IF(C122="","",C122+1)))</f>
        <v>#VALUE!</v>
      </c>
      <c r="E122" s="22" t="e">
        <f t="shared" si="42"/>
        <v>#VALUE!</v>
      </c>
      <c r="F122" s="22" t="e">
        <f t="shared" si="42"/>
        <v>#VALUE!</v>
      </c>
      <c r="G122" s="22" t="e">
        <f t="shared" si="42"/>
        <v>#VALUE!</v>
      </c>
      <c r="H122" s="22" t="e">
        <f t="shared" si="42"/>
        <v>#VALUE!</v>
      </c>
      <c r="I122" s="22" t="e">
        <f t="shared" si="42"/>
        <v>#VALUE!</v>
      </c>
      <c r="J122" s="22" t="e">
        <f t="shared" si="42"/>
        <v>#VALUE!</v>
      </c>
      <c r="K122" s="22" t="e">
        <f t="shared" si="42"/>
        <v>#VALUE!</v>
      </c>
      <c r="L122" s="22" t="e">
        <f t="shared" si="42"/>
        <v>#VALUE!</v>
      </c>
      <c r="M122" s="22" t="e">
        <f t="shared" si="42"/>
        <v>#VALUE!</v>
      </c>
      <c r="N122" s="22" t="e">
        <f t="shared" si="42"/>
        <v>#VALUE!</v>
      </c>
      <c r="O122" s="22" t="e">
        <f t="shared" si="42"/>
        <v>#VALUE!</v>
      </c>
      <c r="P122" s="22" t="e">
        <f t="shared" si="42"/>
        <v>#VALUE!</v>
      </c>
      <c r="Q122" s="22" t="e">
        <f t="shared" si="42"/>
        <v>#VALUE!</v>
      </c>
      <c r="R122" s="22" t="e">
        <f t="shared" si="42"/>
        <v>#VALUE!</v>
      </c>
      <c r="S122" s="22" t="e">
        <f t="shared" si="42"/>
        <v>#VALUE!</v>
      </c>
      <c r="T122" s="22" t="e">
        <f t="shared" si="42"/>
        <v>#VALUE!</v>
      </c>
      <c r="U122" s="22" t="e">
        <f t="shared" si="42"/>
        <v>#VALUE!</v>
      </c>
      <c r="V122" s="22" t="e">
        <f t="shared" si="42"/>
        <v>#VALUE!</v>
      </c>
      <c r="W122" s="22" t="e">
        <f t="shared" si="42"/>
        <v>#VALUE!</v>
      </c>
      <c r="X122" s="22" t="e">
        <f t="shared" si="42"/>
        <v>#VALUE!</v>
      </c>
      <c r="Y122" s="22" t="e">
        <f t="shared" si="42"/>
        <v>#VALUE!</v>
      </c>
      <c r="Z122" s="22" t="e">
        <f t="shared" si="42"/>
        <v>#VALUE!</v>
      </c>
      <c r="AA122" s="22" t="e">
        <f t="shared" si="42"/>
        <v>#VALUE!</v>
      </c>
      <c r="AB122" s="22" t="e">
        <f t="shared" si="42"/>
        <v>#VALUE!</v>
      </c>
      <c r="AC122" s="22" t="e">
        <f t="shared" si="42"/>
        <v>#VALUE!</v>
      </c>
      <c r="AD122" s="22" t="e">
        <f t="shared" si="42"/>
        <v>#VALUE!</v>
      </c>
      <c r="AE122" s="22" t="e">
        <f t="shared" si="42"/>
        <v>#VALUE!</v>
      </c>
      <c r="AF122" s="22" t="e">
        <f t="shared" si="42"/>
        <v>#VALUE!</v>
      </c>
      <c r="AG122" s="22" t="e">
        <f t="shared" si="42"/>
        <v>#VALUE!</v>
      </c>
      <c r="AH122" s="23" t="s">
        <v>16</v>
      </c>
      <c r="AI122" s="24">
        <f>+COUNTIFS(C123:AG123,"土",C124:AG124,"")+COUNTIFS(C123:AG123,"日",C124:AG124,"")</f>
        <v>0</v>
      </c>
    </row>
    <row r="123" spans="2:36" s="26" customFormat="1" x14ac:dyDescent="0.2">
      <c r="B123" s="40" t="s">
        <v>5</v>
      </c>
      <c r="C123" s="51" t="str">
        <f>IFERROR(TEXT(WEEKDAY(+C122),"aaa"),"")</f>
        <v/>
      </c>
      <c r="D123" s="51" t="str">
        <f t="shared" ref="D123:AG123" si="43">IFERROR(TEXT(WEEKDAY(+D122),"aaa"),"")</f>
        <v/>
      </c>
      <c r="E123" s="51" t="str">
        <f t="shared" si="43"/>
        <v/>
      </c>
      <c r="F123" s="51" t="str">
        <f t="shared" si="43"/>
        <v/>
      </c>
      <c r="G123" s="51" t="str">
        <f t="shared" si="43"/>
        <v/>
      </c>
      <c r="H123" s="51" t="str">
        <f t="shared" si="43"/>
        <v/>
      </c>
      <c r="I123" s="51" t="str">
        <f t="shared" si="43"/>
        <v/>
      </c>
      <c r="J123" s="51" t="str">
        <f t="shared" si="43"/>
        <v/>
      </c>
      <c r="K123" s="51" t="str">
        <f t="shared" si="43"/>
        <v/>
      </c>
      <c r="L123" s="51" t="str">
        <f t="shared" si="43"/>
        <v/>
      </c>
      <c r="M123" s="51" t="str">
        <f t="shared" si="43"/>
        <v/>
      </c>
      <c r="N123" s="51" t="str">
        <f t="shared" si="43"/>
        <v/>
      </c>
      <c r="O123" s="51" t="str">
        <f t="shared" si="43"/>
        <v/>
      </c>
      <c r="P123" s="51" t="str">
        <f t="shared" si="43"/>
        <v/>
      </c>
      <c r="Q123" s="51" t="str">
        <f t="shared" si="43"/>
        <v/>
      </c>
      <c r="R123" s="51" t="str">
        <f t="shared" si="43"/>
        <v/>
      </c>
      <c r="S123" s="51" t="str">
        <f t="shared" si="43"/>
        <v/>
      </c>
      <c r="T123" s="51" t="str">
        <f t="shared" si="43"/>
        <v/>
      </c>
      <c r="U123" s="51" t="str">
        <f t="shared" si="43"/>
        <v/>
      </c>
      <c r="V123" s="51" t="str">
        <f t="shared" si="43"/>
        <v/>
      </c>
      <c r="W123" s="51" t="str">
        <f t="shared" si="43"/>
        <v/>
      </c>
      <c r="X123" s="51" t="str">
        <f t="shared" si="43"/>
        <v/>
      </c>
      <c r="Y123" s="51" t="str">
        <f t="shared" si="43"/>
        <v/>
      </c>
      <c r="Z123" s="51" t="str">
        <f t="shared" si="43"/>
        <v/>
      </c>
      <c r="AA123" s="51" t="str">
        <f t="shared" si="43"/>
        <v/>
      </c>
      <c r="AB123" s="51" t="str">
        <f t="shared" si="43"/>
        <v/>
      </c>
      <c r="AC123" s="51" t="str">
        <f t="shared" si="43"/>
        <v/>
      </c>
      <c r="AD123" s="51" t="str">
        <f t="shared" si="43"/>
        <v/>
      </c>
      <c r="AE123" s="51" t="str">
        <f t="shared" si="43"/>
        <v/>
      </c>
      <c r="AF123" s="51" t="str">
        <f t="shared" si="43"/>
        <v/>
      </c>
      <c r="AG123" s="51" t="str">
        <f t="shared" si="43"/>
        <v/>
      </c>
      <c r="AH123" s="23" t="s">
        <v>21</v>
      </c>
      <c r="AI123" s="24">
        <f>+COUNTIF(C124:AG124,"夏休")+COUNTIF(C124:AG124,"冬休")+COUNTIF(C124:AG124,"中止")</f>
        <v>0</v>
      </c>
    </row>
    <row r="124" spans="2:36" s="26" customFormat="1" ht="13.5" customHeight="1" x14ac:dyDescent="0.2">
      <c r="B124" s="75" t="s">
        <v>20</v>
      </c>
      <c r="C124" s="77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9"/>
      <c r="AH124" s="27" t="s">
        <v>2</v>
      </c>
      <c r="AI124" s="28">
        <f>COUNT(C122:AG122)-AI123</f>
        <v>0</v>
      </c>
    </row>
    <row r="125" spans="2:36" s="26" customFormat="1" ht="13.5" customHeight="1" x14ac:dyDescent="0.2">
      <c r="B125" s="76"/>
      <c r="C125" s="7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9"/>
      <c r="AH125" s="27" t="s">
        <v>6</v>
      </c>
      <c r="AI125" s="29">
        <f>+COUNTIF(C126:AG127,"休")</f>
        <v>0</v>
      </c>
      <c r="AJ125" s="30" t="e">
        <f>IF(AI126&gt;0.285,"",IF(AI125&lt;AI122,"←計画日数が足りません",""))</f>
        <v>#DIV/0!</v>
      </c>
    </row>
    <row r="126" spans="2:36" s="26" customFormat="1" ht="13.5" customHeight="1" x14ac:dyDescent="0.2">
      <c r="B126" s="70" t="s">
        <v>0</v>
      </c>
      <c r="C126" s="62"/>
      <c r="D126" s="62"/>
      <c r="E126" s="62"/>
      <c r="F126" s="62"/>
      <c r="G126" s="62"/>
      <c r="H126" s="62"/>
      <c r="I126" s="60"/>
      <c r="J126" s="62"/>
      <c r="K126" s="62"/>
      <c r="L126" s="62"/>
      <c r="M126" s="62"/>
      <c r="N126" s="62"/>
      <c r="O126" s="62"/>
      <c r="P126" s="60"/>
      <c r="Q126" s="62"/>
      <c r="R126" s="62"/>
      <c r="S126" s="62"/>
      <c r="T126" s="62"/>
      <c r="U126" s="62"/>
      <c r="V126" s="62"/>
      <c r="W126" s="60"/>
      <c r="X126" s="62"/>
      <c r="Y126" s="62"/>
      <c r="Z126" s="62"/>
      <c r="AA126" s="62"/>
      <c r="AB126" s="62"/>
      <c r="AC126" s="62"/>
      <c r="AD126" s="60"/>
      <c r="AE126" s="62"/>
      <c r="AF126" s="62"/>
      <c r="AG126" s="63"/>
      <c r="AH126" s="27" t="s">
        <v>8</v>
      </c>
      <c r="AI126" s="31" t="e">
        <f>+AI125/AI124</f>
        <v>#DIV/0!</v>
      </c>
    </row>
    <row r="127" spans="2:36" s="26" customFormat="1" x14ac:dyDescent="0.2">
      <c r="B127" s="70"/>
      <c r="C127" s="62"/>
      <c r="D127" s="62"/>
      <c r="E127" s="62"/>
      <c r="F127" s="62"/>
      <c r="G127" s="62"/>
      <c r="H127" s="62"/>
      <c r="I127" s="60"/>
      <c r="J127" s="62"/>
      <c r="K127" s="62"/>
      <c r="L127" s="62"/>
      <c r="M127" s="62"/>
      <c r="N127" s="62"/>
      <c r="O127" s="62"/>
      <c r="P127" s="60"/>
      <c r="Q127" s="62"/>
      <c r="R127" s="62"/>
      <c r="S127" s="62"/>
      <c r="T127" s="62"/>
      <c r="U127" s="62"/>
      <c r="V127" s="62"/>
      <c r="W127" s="60"/>
      <c r="X127" s="62"/>
      <c r="Y127" s="62"/>
      <c r="Z127" s="62"/>
      <c r="AA127" s="62"/>
      <c r="AB127" s="62"/>
      <c r="AC127" s="62"/>
      <c r="AD127" s="60"/>
      <c r="AE127" s="62"/>
      <c r="AF127" s="62"/>
      <c r="AG127" s="63"/>
      <c r="AH127" s="27" t="s">
        <v>9</v>
      </c>
      <c r="AI127" s="29">
        <f>+COUNTA(C128:AG129)</f>
        <v>0</v>
      </c>
    </row>
    <row r="128" spans="2:36" s="26" customFormat="1" x14ac:dyDescent="0.2">
      <c r="B128" s="64" t="s">
        <v>7</v>
      </c>
      <c r="C128" s="60"/>
      <c r="D128" s="60"/>
      <c r="E128" s="60"/>
      <c r="F128" s="60"/>
      <c r="G128" s="60"/>
      <c r="H128" s="60"/>
      <c r="I128" s="78"/>
      <c r="J128" s="60"/>
      <c r="K128" s="60"/>
      <c r="L128" s="60"/>
      <c r="M128" s="60"/>
      <c r="N128" s="60"/>
      <c r="O128" s="60"/>
      <c r="P128" s="78"/>
      <c r="Q128" s="60"/>
      <c r="R128" s="60"/>
      <c r="S128" s="60"/>
      <c r="T128" s="60"/>
      <c r="U128" s="60"/>
      <c r="V128" s="60"/>
      <c r="W128" s="78"/>
      <c r="X128" s="60"/>
      <c r="Y128" s="60"/>
      <c r="Z128" s="60"/>
      <c r="AA128" s="60"/>
      <c r="AB128" s="60"/>
      <c r="AC128" s="60"/>
      <c r="AD128" s="78"/>
      <c r="AE128" s="60"/>
      <c r="AF128" s="60"/>
      <c r="AG128" s="58"/>
      <c r="AH128" s="32" t="s">
        <v>4</v>
      </c>
      <c r="AI128" s="33" t="e">
        <f>+AI127/AI124</f>
        <v>#DIV/0!</v>
      </c>
    </row>
    <row r="129" spans="2:36" s="26" customFormat="1" x14ac:dyDescent="0.2">
      <c r="B129" s="65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59"/>
      <c r="AH129" s="34" t="s">
        <v>13</v>
      </c>
      <c r="AI129" s="35" t="str">
        <f>IF(7&gt;AI124,"対象外",IF(AI127&gt;=AI122,"OK","NG"))</f>
        <v>対象外</v>
      </c>
      <c r="AJ129" s="30" t="str">
        <f>IF(AI129="対象外","←７日間に満たない期間は達成判定の対象外",IF(AI129="NG","←月単位未達成","←月単位達成"))</f>
        <v>←７日間に満たない期間は達成判定の対象外</v>
      </c>
    </row>
    <row r="130" spans="2:36" hidden="1" x14ac:dyDescent="0.2">
      <c r="B130" s="15"/>
      <c r="C130" s="46" t="e">
        <f t="shared" ref="C130:AG130" si="44">IF(AND(DAY(C122)&gt;=22,DAY(C122)&lt;=28,C123="土"),1,0)</f>
        <v>#VALUE!</v>
      </c>
      <c r="D130" s="46" t="e">
        <f t="shared" si="44"/>
        <v>#VALUE!</v>
      </c>
      <c r="E130" s="46" t="e">
        <f t="shared" si="44"/>
        <v>#VALUE!</v>
      </c>
      <c r="F130" s="46" t="e">
        <f t="shared" si="44"/>
        <v>#VALUE!</v>
      </c>
      <c r="G130" s="46" t="e">
        <f t="shared" si="44"/>
        <v>#VALUE!</v>
      </c>
      <c r="H130" s="46" t="e">
        <f t="shared" si="44"/>
        <v>#VALUE!</v>
      </c>
      <c r="I130" s="46" t="e">
        <f t="shared" si="44"/>
        <v>#VALUE!</v>
      </c>
      <c r="J130" s="46" t="e">
        <f t="shared" si="44"/>
        <v>#VALUE!</v>
      </c>
      <c r="K130" s="46" t="e">
        <f t="shared" si="44"/>
        <v>#VALUE!</v>
      </c>
      <c r="L130" s="46" t="e">
        <f t="shared" si="44"/>
        <v>#VALUE!</v>
      </c>
      <c r="M130" s="46" t="e">
        <f t="shared" si="44"/>
        <v>#VALUE!</v>
      </c>
      <c r="N130" s="46" t="e">
        <f t="shared" si="44"/>
        <v>#VALUE!</v>
      </c>
      <c r="O130" s="46" t="e">
        <f t="shared" si="44"/>
        <v>#VALUE!</v>
      </c>
      <c r="P130" s="46" t="e">
        <f t="shared" si="44"/>
        <v>#VALUE!</v>
      </c>
      <c r="Q130" s="46" t="e">
        <f t="shared" si="44"/>
        <v>#VALUE!</v>
      </c>
      <c r="R130" s="46" t="e">
        <f t="shared" si="44"/>
        <v>#VALUE!</v>
      </c>
      <c r="S130" s="46" t="e">
        <f t="shared" si="44"/>
        <v>#VALUE!</v>
      </c>
      <c r="T130" s="46" t="e">
        <f t="shared" si="44"/>
        <v>#VALUE!</v>
      </c>
      <c r="U130" s="46" t="e">
        <f t="shared" si="44"/>
        <v>#VALUE!</v>
      </c>
      <c r="V130" s="46" t="e">
        <f t="shared" si="44"/>
        <v>#VALUE!</v>
      </c>
      <c r="W130" s="46" t="e">
        <f t="shared" si="44"/>
        <v>#VALUE!</v>
      </c>
      <c r="X130" s="46" t="e">
        <f t="shared" si="44"/>
        <v>#VALUE!</v>
      </c>
      <c r="Y130" s="46" t="e">
        <f t="shared" si="44"/>
        <v>#VALUE!</v>
      </c>
      <c r="Z130" s="46" t="e">
        <f t="shared" si="44"/>
        <v>#VALUE!</v>
      </c>
      <c r="AA130" s="46" t="e">
        <f t="shared" si="44"/>
        <v>#VALUE!</v>
      </c>
      <c r="AB130" s="46" t="e">
        <f t="shared" si="44"/>
        <v>#VALUE!</v>
      </c>
      <c r="AC130" s="46" t="e">
        <f t="shared" si="44"/>
        <v>#VALUE!</v>
      </c>
      <c r="AD130" s="46" t="e">
        <f t="shared" si="44"/>
        <v>#VALUE!</v>
      </c>
      <c r="AE130" s="46" t="e">
        <f t="shared" si="44"/>
        <v>#VALUE!</v>
      </c>
      <c r="AF130" s="46" t="e">
        <f t="shared" si="44"/>
        <v>#VALUE!</v>
      </c>
      <c r="AG130" s="46" t="e">
        <f t="shared" si="44"/>
        <v>#VALUE!</v>
      </c>
      <c r="AH130" s="47" t="s">
        <v>22</v>
      </c>
      <c r="AI130" s="48">
        <f>_xlfn.AGGREGATE(9,6,C130:AG130)</f>
        <v>0</v>
      </c>
      <c r="AJ130" s="30"/>
    </row>
    <row r="131" spans="2:36" hidden="1" x14ac:dyDescent="0.2">
      <c r="B131" s="15"/>
      <c r="C131" s="49" t="e">
        <f t="shared" ref="C131:AG131" si="45">IF(AND(DAY(C122)&gt;=22,DAY(C122)&lt;=28,C123="土",OR(C128="休",C128="雨")),1,0)</f>
        <v>#VALUE!</v>
      </c>
      <c r="D131" s="49" t="e">
        <f t="shared" si="45"/>
        <v>#VALUE!</v>
      </c>
      <c r="E131" s="49" t="e">
        <f t="shared" si="45"/>
        <v>#VALUE!</v>
      </c>
      <c r="F131" s="49" t="e">
        <f t="shared" si="45"/>
        <v>#VALUE!</v>
      </c>
      <c r="G131" s="49" t="e">
        <f t="shared" si="45"/>
        <v>#VALUE!</v>
      </c>
      <c r="H131" s="49" t="e">
        <f t="shared" si="45"/>
        <v>#VALUE!</v>
      </c>
      <c r="I131" s="49" t="e">
        <f t="shared" si="45"/>
        <v>#VALUE!</v>
      </c>
      <c r="J131" s="49" t="e">
        <f t="shared" si="45"/>
        <v>#VALUE!</v>
      </c>
      <c r="K131" s="49" t="e">
        <f t="shared" si="45"/>
        <v>#VALUE!</v>
      </c>
      <c r="L131" s="49" t="e">
        <f t="shared" si="45"/>
        <v>#VALUE!</v>
      </c>
      <c r="M131" s="49" t="e">
        <f t="shared" si="45"/>
        <v>#VALUE!</v>
      </c>
      <c r="N131" s="49" t="e">
        <f t="shared" si="45"/>
        <v>#VALUE!</v>
      </c>
      <c r="O131" s="49" t="e">
        <f t="shared" si="45"/>
        <v>#VALUE!</v>
      </c>
      <c r="P131" s="49" t="e">
        <f t="shared" si="45"/>
        <v>#VALUE!</v>
      </c>
      <c r="Q131" s="49" t="e">
        <f t="shared" si="45"/>
        <v>#VALUE!</v>
      </c>
      <c r="R131" s="49" t="e">
        <f t="shared" si="45"/>
        <v>#VALUE!</v>
      </c>
      <c r="S131" s="49" t="e">
        <f t="shared" si="45"/>
        <v>#VALUE!</v>
      </c>
      <c r="T131" s="49" t="e">
        <f t="shared" si="45"/>
        <v>#VALUE!</v>
      </c>
      <c r="U131" s="49" t="e">
        <f t="shared" si="45"/>
        <v>#VALUE!</v>
      </c>
      <c r="V131" s="49" t="e">
        <f t="shared" si="45"/>
        <v>#VALUE!</v>
      </c>
      <c r="W131" s="49" t="e">
        <f t="shared" si="45"/>
        <v>#VALUE!</v>
      </c>
      <c r="X131" s="49" t="e">
        <f t="shared" si="45"/>
        <v>#VALUE!</v>
      </c>
      <c r="Y131" s="49" t="e">
        <f t="shared" si="45"/>
        <v>#VALUE!</v>
      </c>
      <c r="Z131" s="49" t="e">
        <f t="shared" si="45"/>
        <v>#VALUE!</v>
      </c>
      <c r="AA131" s="49" t="e">
        <f t="shared" si="45"/>
        <v>#VALUE!</v>
      </c>
      <c r="AB131" s="49" t="e">
        <f t="shared" si="45"/>
        <v>#VALUE!</v>
      </c>
      <c r="AC131" s="49" t="e">
        <f t="shared" si="45"/>
        <v>#VALUE!</v>
      </c>
      <c r="AD131" s="49" t="e">
        <f t="shared" si="45"/>
        <v>#VALUE!</v>
      </c>
      <c r="AE131" s="49" t="e">
        <f>IF(AND(DAY(AE122)&gt;=22,DAY(AE122)&lt;=28,AE123="土",OR(AE128="休",AE128="雨")),1,0)</f>
        <v>#VALUE!</v>
      </c>
      <c r="AF131" s="49" t="e">
        <f t="shared" si="45"/>
        <v>#VALUE!</v>
      </c>
      <c r="AG131" s="49" t="e">
        <f t="shared" si="45"/>
        <v>#VALUE!</v>
      </c>
      <c r="AH131" s="50" t="s">
        <v>23</v>
      </c>
      <c r="AI131" s="48">
        <f>_xlfn.AGGREGATE(9,6,C131:AG131)</f>
        <v>0</v>
      </c>
      <c r="AJ131" s="30"/>
    </row>
    <row r="132" spans="2:36" s="26" customForma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I132" s="41"/>
    </row>
    <row r="133" spans="2:36" hidden="1" x14ac:dyDescent="0.2">
      <c r="C133" s="2" t="e">
        <f>YEAR(C136)</f>
        <v>#VALUE!</v>
      </c>
      <c r="D133" s="2" t="e">
        <f>MONTH(C136)</f>
        <v>#VALUE!</v>
      </c>
    </row>
    <row r="134" spans="2:36" x14ac:dyDescent="0.2">
      <c r="B134" s="6" t="s">
        <v>14</v>
      </c>
      <c r="C134" s="72" t="e">
        <f>C136</f>
        <v>#VALUE!</v>
      </c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4"/>
    </row>
    <row r="135" spans="2:36" hidden="1" x14ac:dyDescent="0.2">
      <c r="B135" s="36"/>
      <c r="C135" s="22" t="e">
        <f>DATE($C133,$D133,1)</f>
        <v>#VALUE!</v>
      </c>
      <c r="D135" s="22" t="e">
        <f t="shared" ref="D135:AG135" si="46">C135+1</f>
        <v>#VALUE!</v>
      </c>
      <c r="E135" s="22" t="e">
        <f t="shared" si="46"/>
        <v>#VALUE!</v>
      </c>
      <c r="F135" s="22" t="e">
        <f t="shared" si="46"/>
        <v>#VALUE!</v>
      </c>
      <c r="G135" s="22" t="e">
        <f t="shared" si="46"/>
        <v>#VALUE!</v>
      </c>
      <c r="H135" s="22" t="e">
        <f t="shared" si="46"/>
        <v>#VALUE!</v>
      </c>
      <c r="I135" s="22" t="e">
        <f t="shared" si="46"/>
        <v>#VALUE!</v>
      </c>
      <c r="J135" s="22" t="e">
        <f t="shared" si="46"/>
        <v>#VALUE!</v>
      </c>
      <c r="K135" s="22" t="e">
        <f t="shared" si="46"/>
        <v>#VALUE!</v>
      </c>
      <c r="L135" s="22" t="e">
        <f t="shared" si="46"/>
        <v>#VALUE!</v>
      </c>
      <c r="M135" s="22" t="e">
        <f t="shared" si="46"/>
        <v>#VALUE!</v>
      </c>
      <c r="N135" s="22" t="e">
        <f t="shared" si="46"/>
        <v>#VALUE!</v>
      </c>
      <c r="O135" s="22" t="e">
        <f t="shared" si="46"/>
        <v>#VALUE!</v>
      </c>
      <c r="P135" s="22" t="e">
        <f t="shared" si="46"/>
        <v>#VALUE!</v>
      </c>
      <c r="Q135" s="22" t="e">
        <f t="shared" si="46"/>
        <v>#VALUE!</v>
      </c>
      <c r="R135" s="22" t="e">
        <f t="shared" si="46"/>
        <v>#VALUE!</v>
      </c>
      <c r="S135" s="22" t="e">
        <f t="shared" si="46"/>
        <v>#VALUE!</v>
      </c>
      <c r="T135" s="22" t="e">
        <f t="shared" si="46"/>
        <v>#VALUE!</v>
      </c>
      <c r="U135" s="22" t="e">
        <f t="shared" si="46"/>
        <v>#VALUE!</v>
      </c>
      <c r="V135" s="22" t="e">
        <f t="shared" si="46"/>
        <v>#VALUE!</v>
      </c>
      <c r="W135" s="22" t="e">
        <f t="shared" si="46"/>
        <v>#VALUE!</v>
      </c>
      <c r="X135" s="22" t="e">
        <f t="shared" si="46"/>
        <v>#VALUE!</v>
      </c>
      <c r="Y135" s="22" t="e">
        <f t="shared" si="46"/>
        <v>#VALUE!</v>
      </c>
      <c r="Z135" s="22" t="e">
        <f t="shared" si="46"/>
        <v>#VALUE!</v>
      </c>
      <c r="AA135" s="22" t="e">
        <f t="shared" si="46"/>
        <v>#VALUE!</v>
      </c>
      <c r="AB135" s="22" t="e">
        <f t="shared" si="46"/>
        <v>#VALUE!</v>
      </c>
      <c r="AC135" s="22" t="e">
        <f t="shared" si="46"/>
        <v>#VALUE!</v>
      </c>
      <c r="AD135" s="22" t="e">
        <f t="shared" si="46"/>
        <v>#VALUE!</v>
      </c>
      <c r="AE135" s="22" t="e">
        <f t="shared" si="46"/>
        <v>#VALUE!</v>
      </c>
      <c r="AF135" s="22" t="e">
        <f t="shared" si="46"/>
        <v>#VALUE!</v>
      </c>
      <c r="AG135" s="22" t="e">
        <f t="shared" si="46"/>
        <v>#VALUE!</v>
      </c>
      <c r="AH135" s="37"/>
      <c r="AI135" s="38"/>
    </row>
    <row r="136" spans="2:36" x14ac:dyDescent="0.2">
      <c r="B136" s="20" t="s">
        <v>15</v>
      </c>
      <c r="C136" s="39" t="e">
        <f>IF(EDATE(C121,1)&gt;$G$5,"",EDATE(C121,1))</f>
        <v>#VALUE!</v>
      </c>
      <c r="D136" s="22" t="e">
        <f t="shared" ref="D136:AG136" si="47">IF(D135&gt;$G$5,"",IF(C136=EOMONTH(DATE($C133,$D133,1),0),"",IF(C136="","",C136+1)))</f>
        <v>#VALUE!</v>
      </c>
      <c r="E136" s="22" t="e">
        <f t="shared" si="47"/>
        <v>#VALUE!</v>
      </c>
      <c r="F136" s="22" t="e">
        <f t="shared" si="47"/>
        <v>#VALUE!</v>
      </c>
      <c r="G136" s="22" t="e">
        <f t="shared" si="47"/>
        <v>#VALUE!</v>
      </c>
      <c r="H136" s="22" t="e">
        <f t="shared" si="47"/>
        <v>#VALUE!</v>
      </c>
      <c r="I136" s="22" t="e">
        <f t="shared" si="47"/>
        <v>#VALUE!</v>
      </c>
      <c r="J136" s="22" t="e">
        <f t="shared" si="47"/>
        <v>#VALUE!</v>
      </c>
      <c r="K136" s="22" t="e">
        <f t="shared" si="47"/>
        <v>#VALUE!</v>
      </c>
      <c r="L136" s="22" t="e">
        <f t="shared" si="47"/>
        <v>#VALUE!</v>
      </c>
      <c r="M136" s="22" t="e">
        <f t="shared" si="47"/>
        <v>#VALUE!</v>
      </c>
      <c r="N136" s="22" t="e">
        <f t="shared" si="47"/>
        <v>#VALUE!</v>
      </c>
      <c r="O136" s="22" t="e">
        <f t="shared" si="47"/>
        <v>#VALUE!</v>
      </c>
      <c r="P136" s="22" t="e">
        <f t="shared" si="47"/>
        <v>#VALUE!</v>
      </c>
      <c r="Q136" s="22" t="e">
        <f t="shared" si="47"/>
        <v>#VALUE!</v>
      </c>
      <c r="R136" s="22" t="e">
        <f t="shared" si="47"/>
        <v>#VALUE!</v>
      </c>
      <c r="S136" s="22" t="e">
        <f t="shared" si="47"/>
        <v>#VALUE!</v>
      </c>
      <c r="T136" s="22" t="e">
        <f t="shared" si="47"/>
        <v>#VALUE!</v>
      </c>
      <c r="U136" s="22" t="e">
        <f t="shared" si="47"/>
        <v>#VALUE!</v>
      </c>
      <c r="V136" s="22" t="e">
        <f t="shared" si="47"/>
        <v>#VALUE!</v>
      </c>
      <c r="W136" s="22" t="e">
        <f t="shared" si="47"/>
        <v>#VALUE!</v>
      </c>
      <c r="X136" s="22" t="e">
        <f t="shared" si="47"/>
        <v>#VALUE!</v>
      </c>
      <c r="Y136" s="22" t="e">
        <f t="shared" si="47"/>
        <v>#VALUE!</v>
      </c>
      <c r="Z136" s="22" t="e">
        <f t="shared" si="47"/>
        <v>#VALUE!</v>
      </c>
      <c r="AA136" s="22" t="e">
        <f t="shared" si="47"/>
        <v>#VALUE!</v>
      </c>
      <c r="AB136" s="22" t="e">
        <f t="shared" si="47"/>
        <v>#VALUE!</v>
      </c>
      <c r="AC136" s="22" t="e">
        <f t="shared" si="47"/>
        <v>#VALUE!</v>
      </c>
      <c r="AD136" s="22" t="e">
        <f t="shared" si="47"/>
        <v>#VALUE!</v>
      </c>
      <c r="AE136" s="22" t="e">
        <f t="shared" si="47"/>
        <v>#VALUE!</v>
      </c>
      <c r="AF136" s="22" t="e">
        <f t="shared" si="47"/>
        <v>#VALUE!</v>
      </c>
      <c r="AG136" s="22" t="e">
        <f t="shared" si="47"/>
        <v>#VALUE!</v>
      </c>
      <c r="AH136" s="23" t="s">
        <v>16</v>
      </c>
      <c r="AI136" s="24">
        <f>+COUNTIFS(C137:AG137,"土",C138:AG138,"")+COUNTIFS(C137:AG137,"日",C138:AG138,"")</f>
        <v>0</v>
      </c>
    </row>
    <row r="137" spans="2:36" s="26" customFormat="1" x14ac:dyDescent="0.2">
      <c r="B137" s="40" t="s">
        <v>5</v>
      </c>
      <c r="C137" s="51" t="str">
        <f>IFERROR(TEXT(WEEKDAY(+C136),"aaa"),"")</f>
        <v/>
      </c>
      <c r="D137" s="51" t="str">
        <f t="shared" ref="D137:AG137" si="48">IFERROR(TEXT(WEEKDAY(+D136),"aaa"),"")</f>
        <v/>
      </c>
      <c r="E137" s="51" t="str">
        <f t="shared" si="48"/>
        <v/>
      </c>
      <c r="F137" s="51" t="str">
        <f t="shared" si="48"/>
        <v/>
      </c>
      <c r="G137" s="51" t="str">
        <f t="shared" si="48"/>
        <v/>
      </c>
      <c r="H137" s="51" t="str">
        <f t="shared" si="48"/>
        <v/>
      </c>
      <c r="I137" s="51" t="str">
        <f t="shared" si="48"/>
        <v/>
      </c>
      <c r="J137" s="51" t="str">
        <f t="shared" si="48"/>
        <v/>
      </c>
      <c r="K137" s="51" t="str">
        <f t="shared" si="48"/>
        <v/>
      </c>
      <c r="L137" s="51" t="str">
        <f t="shared" si="48"/>
        <v/>
      </c>
      <c r="M137" s="51" t="str">
        <f t="shared" si="48"/>
        <v/>
      </c>
      <c r="N137" s="51" t="str">
        <f t="shared" si="48"/>
        <v/>
      </c>
      <c r="O137" s="51" t="str">
        <f t="shared" si="48"/>
        <v/>
      </c>
      <c r="P137" s="51" t="str">
        <f t="shared" si="48"/>
        <v/>
      </c>
      <c r="Q137" s="51" t="str">
        <f t="shared" si="48"/>
        <v/>
      </c>
      <c r="R137" s="51" t="str">
        <f t="shared" si="48"/>
        <v/>
      </c>
      <c r="S137" s="51" t="str">
        <f t="shared" si="48"/>
        <v/>
      </c>
      <c r="T137" s="51" t="str">
        <f t="shared" si="48"/>
        <v/>
      </c>
      <c r="U137" s="51" t="str">
        <f t="shared" si="48"/>
        <v/>
      </c>
      <c r="V137" s="51" t="str">
        <f t="shared" si="48"/>
        <v/>
      </c>
      <c r="W137" s="51" t="str">
        <f t="shared" si="48"/>
        <v/>
      </c>
      <c r="X137" s="51" t="str">
        <f t="shared" si="48"/>
        <v/>
      </c>
      <c r="Y137" s="51" t="str">
        <f t="shared" si="48"/>
        <v/>
      </c>
      <c r="Z137" s="51" t="str">
        <f t="shared" si="48"/>
        <v/>
      </c>
      <c r="AA137" s="51" t="str">
        <f t="shared" si="48"/>
        <v/>
      </c>
      <c r="AB137" s="51" t="str">
        <f t="shared" si="48"/>
        <v/>
      </c>
      <c r="AC137" s="51" t="str">
        <f t="shared" si="48"/>
        <v/>
      </c>
      <c r="AD137" s="51" t="str">
        <f t="shared" si="48"/>
        <v/>
      </c>
      <c r="AE137" s="51" t="str">
        <f t="shared" si="48"/>
        <v/>
      </c>
      <c r="AF137" s="51" t="str">
        <f t="shared" si="48"/>
        <v/>
      </c>
      <c r="AG137" s="51" t="str">
        <f t="shared" si="48"/>
        <v/>
      </c>
      <c r="AH137" s="23" t="s">
        <v>21</v>
      </c>
      <c r="AI137" s="24">
        <f>+COUNTIF(C138:AG138,"夏休")+COUNTIF(C138:AG138,"冬休")+COUNTIF(C138:AG138,"中止")</f>
        <v>0</v>
      </c>
    </row>
    <row r="138" spans="2:36" s="26" customFormat="1" ht="13.5" customHeight="1" x14ac:dyDescent="0.2">
      <c r="B138" s="75" t="s">
        <v>20</v>
      </c>
      <c r="C138" s="77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9"/>
      <c r="AH138" s="27" t="s">
        <v>2</v>
      </c>
      <c r="AI138" s="28">
        <f>COUNT(C136:AG136)-AI137</f>
        <v>0</v>
      </c>
    </row>
    <row r="139" spans="2:36" s="26" customFormat="1" ht="13.5" customHeight="1" x14ac:dyDescent="0.2">
      <c r="B139" s="76"/>
      <c r="C139" s="7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9"/>
      <c r="AH139" s="27" t="s">
        <v>6</v>
      </c>
      <c r="AI139" s="29">
        <f>+COUNTIF(C140:AG141,"休")</f>
        <v>0</v>
      </c>
      <c r="AJ139" s="30" t="e">
        <f>IF(AI140&gt;0.285,"",IF(AI139&lt;AI136,"←計画日数が足りません",""))</f>
        <v>#DIV/0!</v>
      </c>
    </row>
    <row r="140" spans="2:36" s="26" customFormat="1" ht="13.5" customHeight="1" x14ac:dyDescent="0.2">
      <c r="B140" s="70" t="s">
        <v>0</v>
      </c>
      <c r="C140" s="71"/>
      <c r="D140" s="62"/>
      <c r="E140" s="62"/>
      <c r="F140" s="60"/>
      <c r="G140" s="62"/>
      <c r="H140" s="62"/>
      <c r="I140" s="62"/>
      <c r="J140" s="62"/>
      <c r="K140" s="62"/>
      <c r="L140" s="62"/>
      <c r="M140" s="60"/>
      <c r="N140" s="62"/>
      <c r="O140" s="62"/>
      <c r="P140" s="62"/>
      <c r="Q140" s="62"/>
      <c r="R140" s="62"/>
      <c r="S140" s="62"/>
      <c r="T140" s="60"/>
      <c r="U140" s="62"/>
      <c r="V140" s="62"/>
      <c r="W140" s="62"/>
      <c r="X140" s="62"/>
      <c r="Y140" s="62"/>
      <c r="Z140" s="62"/>
      <c r="AA140" s="60"/>
      <c r="AB140" s="62"/>
      <c r="AC140" s="62"/>
      <c r="AD140" s="62"/>
      <c r="AE140" s="62"/>
      <c r="AF140" s="62"/>
      <c r="AG140" s="63"/>
      <c r="AH140" s="27" t="s">
        <v>8</v>
      </c>
      <c r="AI140" s="31" t="e">
        <f>+AI139/AI138</f>
        <v>#DIV/0!</v>
      </c>
    </row>
    <row r="141" spans="2:36" s="26" customFormat="1" x14ac:dyDescent="0.2">
      <c r="B141" s="70"/>
      <c r="C141" s="71"/>
      <c r="D141" s="62"/>
      <c r="E141" s="62"/>
      <c r="F141" s="60"/>
      <c r="G141" s="62"/>
      <c r="H141" s="62"/>
      <c r="I141" s="62"/>
      <c r="J141" s="62"/>
      <c r="K141" s="62"/>
      <c r="L141" s="62"/>
      <c r="M141" s="60"/>
      <c r="N141" s="62"/>
      <c r="O141" s="62"/>
      <c r="P141" s="62"/>
      <c r="Q141" s="62"/>
      <c r="R141" s="62"/>
      <c r="S141" s="62"/>
      <c r="T141" s="60"/>
      <c r="U141" s="62"/>
      <c r="V141" s="62"/>
      <c r="W141" s="62"/>
      <c r="X141" s="62"/>
      <c r="Y141" s="62"/>
      <c r="Z141" s="62"/>
      <c r="AA141" s="60"/>
      <c r="AB141" s="62"/>
      <c r="AC141" s="62"/>
      <c r="AD141" s="62"/>
      <c r="AE141" s="62"/>
      <c r="AF141" s="62"/>
      <c r="AG141" s="63"/>
      <c r="AH141" s="27" t="s">
        <v>9</v>
      </c>
      <c r="AI141" s="29">
        <f>+COUNTA(C142:AG143)</f>
        <v>0</v>
      </c>
    </row>
    <row r="142" spans="2:36" s="26" customFormat="1" x14ac:dyDescent="0.2">
      <c r="B142" s="64" t="s">
        <v>7</v>
      </c>
      <c r="C142" s="66"/>
      <c r="D142" s="60"/>
      <c r="E142" s="60"/>
      <c r="F142" s="78"/>
      <c r="G142" s="60"/>
      <c r="H142" s="60"/>
      <c r="I142" s="60"/>
      <c r="J142" s="60"/>
      <c r="K142" s="60"/>
      <c r="L142" s="60"/>
      <c r="M142" s="78"/>
      <c r="N142" s="60"/>
      <c r="O142" s="60"/>
      <c r="P142" s="60"/>
      <c r="Q142" s="60"/>
      <c r="R142" s="60"/>
      <c r="S142" s="60"/>
      <c r="T142" s="78"/>
      <c r="U142" s="60"/>
      <c r="V142" s="60"/>
      <c r="W142" s="60"/>
      <c r="X142" s="60"/>
      <c r="Y142" s="60"/>
      <c r="Z142" s="60"/>
      <c r="AA142" s="78"/>
      <c r="AB142" s="60"/>
      <c r="AC142" s="60"/>
      <c r="AD142" s="60"/>
      <c r="AE142" s="60"/>
      <c r="AF142" s="60"/>
      <c r="AG142" s="58"/>
      <c r="AH142" s="32" t="s">
        <v>4</v>
      </c>
      <c r="AI142" s="33" t="e">
        <f>+AI141/AI138</f>
        <v>#DIV/0!</v>
      </c>
    </row>
    <row r="143" spans="2:36" s="26" customFormat="1" x14ac:dyDescent="0.2">
      <c r="B143" s="65"/>
      <c r="C143" s="67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59"/>
      <c r="AH143" s="34" t="s">
        <v>13</v>
      </c>
      <c r="AI143" s="35" t="str">
        <f>IF(7&gt;AI138,"対象外",IF(AI141&gt;=AI136,"OK","NG"))</f>
        <v>対象外</v>
      </c>
      <c r="AJ143" s="30" t="str">
        <f>IF(AI143="対象外","←７日間に満たない期間は達成判定の対象外",IF(AI143="NG","←月単位未達成","←月単位達成"))</f>
        <v>←７日間に満たない期間は達成判定の対象外</v>
      </c>
    </row>
    <row r="144" spans="2:36" hidden="1" x14ac:dyDescent="0.2">
      <c r="B144" s="15"/>
      <c r="C144" s="46" t="e">
        <f t="shared" ref="C144:AG144" si="49">IF(AND(DAY(C136)&gt;=22,DAY(C136)&lt;=28,C137="土"),1,0)</f>
        <v>#VALUE!</v>
      </c>
      <c r="D144" s="46" t="e">
        <f t="shared" si="49"/>
        <v>#VALUE!</v>
      </c>
      <c r="E144" s="46" t="e">
        <f t="shared" si="49"/>
        <v>#VALUE!</v>
      </c>
      <c r="F144" s="46" t="e">
        <f t="shared" si="49"/>
        <v>#VALUE!</v>
      </c>
      <c r="G144" s="46" t="e">
        <f t="shared" si="49"/>
        <v>#VALUE!</v>
      </c>
      <c r="H144" s="46" t="e">
        <f t="shared" si="49"/>
        <v>#VALUE!</v>
      </c>
      <c r="I144" s="46" t="e">
        <f t="shared" si="49"/>
        <v>#VALUE!</v>
      </c>
      <c r="J144" s="46" t="e">
        <f t="shared" si="49"/>
        <v>#VALUE!</v>
      </c>
      <c r="K144" s="46" t="e">
        <f t="shared" si="49"/>
        <v>#VALUE!</v>
      </c>
      <c r="L144" s="46" t="e">
        <f t="shared" si="49"/>
        <v>#VALUE!</v>
      </c>
      <c r="M144" s="46" t="e">
        <f t="shared" si="49"/>
        <v>#VALUE!</v>
      </c>
      <c r="N144" s="46" t="e">
        <f t="shared" si="49"/>
        <v>#VALUE!</v>
      </c>
      <c r="O144" s="46" t="e">
        <f t="shared" si="49"/>
        <v>#VALUE!</v>
      </c>
      <c r="P144" s="46" t="e">
        <f t="shared" si="49"/>
        <v>#VALUE!</v>
      </c>
      <c r="Q144" s="46" t="e">
        <f t="shared" si="49"/>
        <v>#VALUE!</v>
      </c>
      <c r="R144" s="46" t="e">
        <f t="shared" si="49"/>
        <v>#VALUE!</v>
      </c>
      <c r="S144" s="46" t="e">
        <f t="shared" si="49"/>
        <v>#VALUE!</v>
      </c>
      <c r="T144" s="46" t="e">
        <f t="shared" si="49"/>
        <v>#VALUE!</v>
      </c>
      <c r="U144" s="46" t="e">
        <f t="shared" si="49"/>
        <v>#VALUE!</v>
      </c>
      <c r="V144" s="46" t="e">
        <f t="shared" si="49"/>
        <v>#VALUE!</v>
      </c>
      <c r="W144" s="46" t="e">
        <f t="shared" si="49"/>
        <v>#VALUE!</v>
      </c>
      <c r="X144" s="46" t="e">
        <f t="shared" si="49"/>
        <v>#VALUE!</v>
      </c>
      <c r="Y144" s="46" t="e">
        <f t="shared" si="49"/>
        <v>#VALUE!</v>
      </c>
      <c r="Z144" s="46" t="e">
        <f t="shared" si="49"/>
        <v>#VALUE!</v>
      </c>
      <c r="AA144" s="46" t="e">
        <f t="shared" si="49"/>
        <v>#VALUE!</v>
      </c>
      <c r="AB144" s="46" t="e">
        <f t="shared" si="49"/>
        <v>#VALUE!</v>
      </c>
      <c r="AC144" s="46" t="e">
        <f t="shared" si="49"/>
        <v>#VALUE!</v>
      </c>
      <c r="AD144" s="46" t="e">
        <f t="shared" si="49"/>
        <v>#VALUE!</v>
      </c>
      <c r="AE144" s="46" t="e">
        <f t="shared" si="49"/>
        <v>#VALUE!</v>
      </c>
      <c r="AF144" s="46" t="e">
        <f t="shared" si="49"/>
        <v>#VALUE!</v>
      </c>
      <c r="AG144" s="46" t="e">
        <f t="shared" si="49"/>
        <v>#VALUE!</v>
      </c>
      <c r="AH144" s="47" t="s">
        <v>22</v>
      </c>
      <c r="AI144" s="48">
        <f>_xlfn.AGGREGATE(9,6,C144:AG144)</f>
        <v>0</v>
      </c>
      <c r="AJ144" s="30"/>
    </row>
    <row r="145" spans="2:36" hidden="1" x14ac:dyDescent="0.2">
      <c r="B145" s="15"/>
      <c r="C145" s="49" t="e">
        <f t="shared" ref="C145:AG145" si="50">IF(AND(DAY(C136)&gt;=22,DAY(C136)&lt;=28,C137="土",OR(C142="休",C142="雨")),1,0)</f>
        <v>#VALUE!</v>
      </c>
      <c r="D145" s="49" t="e">
        <f t="shared" si="50"/>
        <v>#VALUE!</v>
      </c>
      <c r="E145" s="49" t="e">
        <f t="shared" si="50"/>
        <v>#VALUE!</v>
      </c>
      <c r="F145" s="49" t="e">
        <f t="shared" si="50"/>
        <v>#VALUE!</v>
      </c>
      <c r="G145" s="49" t="e">
        <f t="shared" si="50"/>
        <v>#VALUE!</v>
      </c>
      <c r="H145" s="49" t="e">
        <f t="shared" si="50"/>
        <v>#VALUE!</v>
      </c>
      <c r="I145" s="49" t="e">
        <f t="shared" si="50"/>
        <v>#VALUE!</v>
      </c>
      <c r="J145" s="49" t="e">
        <f t="shared" si="50"/>
        <v>#VALUE!</v>
      </c>
      <c r="K145" s="49" t="e">
        <f t="shared" si="50"/>
        <v>#VALUE!</v>
      </c>
      <c r="L145" s="49" t="e">
        <f t="shared" si="50"/>
        <v>#VALUE!</v>
      </c>
      <c r="M145" s="49" t="e">
        <f t="shared" si="50"/>
        <v>#VALUE!</v>
      </c>
      <c r="N145" s="49" t="e">
        <f t="shared" si="50"/>
        <v>#VALUE!</v>
      </c>
      <c r="O145" s="49" t="e">
        <f t="shared" si="50"/>
        <v>#VALUE!</v>
      </c>
      <c r="P145" s="49" t="e">
        <f t="shared" si="50"/>
        <v>#VALUE!</v>
      </c>
      <c r="Q145" s="49" t="e">
        <f t="shared" si="50"/>
        <v>#VALUE!</v>
      </c>
      <c r="R145" s="49" t="e">
        <f t="shared" si="50"/>
        <v>#VALUE!</v>
      </c>
      <c r="S145" s="49" t="e">
        <f t="shared" si="50"/>
        <v>#VALUE!</v>
      </c>
      <c r="T145" s="49" t="e">
        <f t="shared" si="50"/>
        <v>#VALUE!</v>
      </c>
      <c r="U145" s="49" t="e">
        <f t="shared" si="50"/>
        <v>#VALUE!</v>
      </c>
      <c r="V145" s="49" t="e">
        <f t="shared" si="50"/>
        <v>#VALUE!</v>
      </c>
      <c r="W145" s="49" t="e">
        <f t="shared" si="50"/>
        <v>#VALUE!</v>
      </c>
      <c r="X145" s="49" t="e">
        <f t="shared" si="50"/>
        <v>#VALUE!</v>
      </c>
      <c r="Y145" s="49" t="e">
        <f t="shared" si="50"/>
        <v>#VALUE!</v>
      </c>
      <c r="Z145" s="49" t="e">
        <f t="shared" si="50"/>
        <v>#VALUE!</v>
      </c>
      <c r="AA145" s="49" t="e">
        <f t="shared" si="50"/>
        <v>#VALUE!</v>
      </c>
      <c r="AB145" s="49" t="e">
        <f t="shared" si="50"/>
        <v>#VALUE!</v>
      </c>
      <c r="AC145" s="49" t="e">
        <f t="shared" si="50"/>
        <v>#VALUE!</v>
      </c>
      <c r="AD145" s="49" t="e">
        <f t="shared" si="50"/>
        <v>#VALUE!</v>
      </c>
      <c r="AE145" s="49" t="e">
        <f t="shared" si="50"/>
        <v>#VALUE!</v>
      </c>
      <c r="AF145" s="49" t="e">
        <f t="shared" si="50"/>
        <v>#VALUE!</v>
      </c>
      <c r="AG145" s="49" t="e">
        <f t="shared" si="50"/>
        <v>#VALUE!</v>
      </c>
      <c r="AH145" s="50" t="s">
        <v>23</v>
      </c>
      <c r="AI145" s="48">
        <f>_xlfn.AGGREGATE(9,6,C145:AG145)</f>
        <v>0</v>
      </c>
      <c r="AJ145" s="30"/>
    </row>
    <row r="146" spans="2:36" s="26" customForma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I146" s="41"/>
    </row>
    <row r="147" spans="2:36" hidden="1" x14ac:dyDescent="0.2">
      <c r="C147" s="2" t="e">
        <f>YEAR(C150)</f>
        <v>#VALUE!</v>
      </c>
      <c r="D147" s="2" t="e">
        <f>MONTH(C150)</f>
        <v>#VALUE!</v>
      </c>
    </row>
    <row r="148" spans="2:36" x14ac:dyDescent="0.2">
      <c r="B148" s="6" t="s">
        <v>14</v>
      </c>
      <c r="C148" s="72" t="e">
        <f>C150</f>
        <v>#VALUE!</v>
      </c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4"/>
    </row>
    <row r="149" spans="2:36" hidden="1" x14ac:dyDescent="0.2">
      <c r="B149" s="36"/>
      <c r="C149" s="22" t="e">
        <f>DATE($C147,$D147,1)</f>
        <v>#VALUE!</v>
      </c>
      <c r="D149" s="22" t="e">
        <f t="shared" ref="D149:AG149" si="51">C149+1</f>
        <v>#VALUE!</v>
      </c>
      <c r="E149" s="22" t="e">
        <f t="shared" si="51"/>
        <v>#VALUE!</v>
      </c>
      <c r="F149" s="22" t="e">
        <f t="shared" si="51"/>
        <v>#VALUE!</v>
      </c>
      <c r="G149" s="22" t="e">
        <f t="shared" si="51"/>
        <v>#VALUE!</v>
      </c>
      <c r="H149" s="22" t="e">
        <f t="shared" si="51"/>
        <v>#VALUE!</v>
      </c>
      <c r="I149" s="22" t="e">
        <f t="shared" si="51"/>
        <v>#VALUE!</v>
      </c>
      <c r="J149" s="22" t="e">
        <f t="shared" si="51"/>
        <v>#VALUE!</v>
      </c>
      <c r="K149" s="22" t="e">
        <f t="shared" si="51"/>
        <v>#VALUE!</v>
      </c>
      <c r="L149" s="22" t="e">
        <f t="shared" si="51"/>
        <v>#VALUE!</v>
      </c>
      <c r="M149" s="22" t="e">
        <f t="shared" si="51"/>
        <v>#VALUE!</v>
      </c>
      <c r="N149" s="22" t="e">
        <f t="shared" si="51"/>
        <v>#VALUE!</v>
      </c>
      <c r="O149" s="22" t="e">
        <f t="shared" si="51"/>
        <v>#VALUE!</v>
      </c>
      <c r="P149" s="22" t="e">
        <f t="shared" si="51"/>
        <v>#VALUE!</v>
      </c>
      <c r="Q149" s="22" t="e">
        <f t="shared" si="51"/>
        <v>#VALUE!</v>
      </c>
      <c r="R149" s="22" t="e">
        <f t="shared" si="51"/>
        <v>#VALUE!</v>
      </c>
      <c r="S149" s="22" t="e">
        <f t="shared" si="51"/>
        <v>#VALUE!</v>
      </c>
      <c r="T149" s="22" t="e">
        <f t="shared" si="51"/>
        <v>#VALUE!</v>
      </c>
      <c r="U149" s="22" t="e">
        <f t="shared" si="51"/>
        <v>#VALUE!</v>
      </c>
      <c r="V149" s="22" t="e">
        <f t="shared" si="51"/>
        <v>#VALUE!</v>
      </c>
      <c r="W149" s="22" t="e">
        <f t="shared" si="51"/>
        <v>#VALUE!</v>
      </c>
      <c r="X149" s="22" t="e">
        <f t="shared" si="51"/>
        <v>#VALUE!</v>
      </c>
      <c r="Y149" s="22" t="e">
        <f t="shared" si="51"/>
        <v>#VALUE!</v>
      </c>
      <c r="Z149" s="22" t="e">
        <f t="shared" si="51"/>
        <v>#VALUE!</v>
      </c>
      <c r="AA149" s="22" t="e">
        <f t="shared" si="51"/>
        <v>#VALUE!</v>
      </c>
      <c r="AB149" s="22" t="e">
        <f t="shared" si="51"/>
        <v>#VALUE!</v>
      </c>
      <c r="AC149" s="22" t="e">
        <f t="shared" si="51"/>
        <v>#VALUE!</v>
      </c>
      <c r="AD149" s="22" t="e">
        <f t="shared" si="51"/>
        <v>#VALUE!</v>
      </c>
      <c r="AE149" s="22" t="e">
        <f t="shared" si="51"/>
        <v>#VALUE!</v>
      </c>
      <c r="AF149" s="22" t="e">
        <f t="shared" si="51"/>
        <v>#VALUE!</v>
      </c>
      <c r="AG149" s="22" t="e">
        <f t="shared" si="51"/>
        <v>#VALUE!</v>
      </c>
      <c r="AH149" s="37"/>
      <c r="AI149" s="38"/>
    </row>
    <row r="150" spans="2:36" x14ac:dyDescent="0.2">
      <c r="B150" s="20" t="s">
        <v>15</v>
      </c>
      <c r="C150" s="39" t="e">
        <f>IF(EDATE(C135,1)&gt;$G$5,"",EDATE(C135,1))</f>
        <v>#VALUE!</v>
      </c>
      <c r="D150" s="22" t="e">
        <f t="shared" ref="D150:AG150" si="52">IF(D149&gt;$G$5,"",IF(C150=EOMONTH(DATE($C147,$D147,1),0),"",IF(C150="","",C150+1)))</f>
        <v>#VALUE!</v>
      </c>
      <c r="E150" s="22" t="e">
        <f t="shared" si="52"/>
        <v>#VALUE!</v>
      </c>
      <c r="F150" s="22" t="e">
        <f t="shared" si="52"/>
        <v>#VALUE!</v>
      </c>
      <c r="G150" s="22" t="e">
        <f t="shared" si="52"/>
        <v>#VALUE!</v>
      </c>
      <c r="H150" s="22" t="e">
        <f t="shared" si="52"/>
        <v>#VALUE!</v>
      </c>
      <c r="I150" s="22" t="e">
        <f t="shared" si="52"/>
        <v>#VALUE!</v>
      </c>
      <c r="J150" s="22" t="e">
        <f t="shared" si="52"/>
        <v>#VALUE!</v>
      </c>
      <c r="K150" s="22" t="e">
        <f t="shared" si="52"/>
        <v>#VALUE!</v>
      </c>
      <c r="L150" s="22" t="e">
        <f t="shared" si="52"/>
        <v>#VALUE!</v>
      </c>
      <c r="M150" s="22" t="e">
        <f t="shared" si="52"/>
        <v>#VALUE!</v>
      </c>
      <c r="N150" s="22" t="e">
        <f t="shared" si="52"/>
        <v>#VALUE!</v>
      </c>
      <c r="O150" s="22" t="e">
        <f t="shared" si="52"/>
        <v>#VALUE!</v>
      </c>
      <c r="P150" s="22" t="e">
        <f t="shared" si="52"/>
        <v>#VALUE!</v>
      </c>
      <c r="Q150" s="22" t="e">
        <f t="shared" si="52"/>
        <v>#VALUE!</v>
      </c>
      <c r="R150" s="22" t="e">
        <f t="shared" si="52"/>
        <v>#VALUE!</v>
      </c>
      <c r="S150" s="22" t="e">
        <f t="shared" si="52"/>
        <v>#VALUE!</v>
      </c>
      <c r="T150" s="22" t="e">
        <f t="shared" si="52"/>
        <v>#VALUE!</v>
      </c>
      <c r="U150" s="22" t="e">
        <f t="shared" si="52"/>
        <v>#VALUE!</v>
      </c>
      <c r="V150" s="22" t="e">
        <f t="shared" si="52"/>
        <v>#VALUE!</v>
      </c>
      <c r="W150" s="22" t="e">
        <f t="shared" si="52"/>
        <v>#VALUE!</v>
      </c>
      <c r="X150" s="22" t="e">
        <f t="shared" si="52"/>
        <v>#VALUE!</v>
      </c>
      <c r="Y150" s="22" t="e">
        <f t="shared" si="52"/>
        <v>#VALUE!</v>
      </c>
      <c r="Z150" s="22" t="e">
        <f t="shared" si="52"/>
        <v>#VALUE!</v>
      </c>
      <c r="AA150" s="22" t="e">
        <f t="shared" si="52"/>
        <v>#VALUE!</v>
      </c>
      <c r="AB150" s="22" t="e">
        <f t="shared" si="52"/>
        <v>#VALUE!</v>
      </c>
      <c r="AC150" s="22" t="e">
        <f t="shared" si="52"/>
        <v>#VALUE!</v>
      </c>
      <c r="AD150" s="22" t="e">
        <f t="shared" si="52"/>
        <v>#VALUE!</v>
      </c>
      <c r="AE150" s="22" t="e">
        <f t="shared" si="52"/>
        <v>#VALUE!</v>
      </c>
      <c r="AF150" s="22" t="e">
        <f t="shared" si="52"/>
        <v>#VALUE!</v>
      </c>
      <c r="AG150" s="22" t="e">
        <f t="shared" si="52"/>
        <v>#VALUE!</v>
      </c>
      <c r="AH150" s="23" t="s">
        <v>16</v>
      </c>
      <c r="AI150" s="24">
        <f>+COUNTIFS(C151:AG151,"土",C152:AG152,"")+COUNTIFS(C151:AG151,"日",C152:AG152,"")</f>
        <v>0</v>
      </c>
    </row>
    <row r="151" spans="2:36" s="26" customFormat="1" x14ac:dyDescent="0.2">
      <c r="B151" s="40" t="s">
        <v>5</v>
      </c>
      <c r="C151" s="51" t="str">
        <f>IFERROR(TEXT(WEEKDAY(+C150),"aaa"),"")</f>
        <v/>
      </c>
      <c r="D151" s="51" t="str">
        <f t="shared" ref="D151:AG151" si="53">IFERROR(TEXT(WEEKDAY(+D150),"aaa"),"")</f>
        <v/>
      </c>
      <c r="E151" s="51" t="str">
        <f t="shared" si="53"/>
        <v/>
      </c>
      <c r="F151" s="51" t="str">
        <f t="shared" si="53"/>
        <v/>
      </c>
      <c r="G151" s="51" t="str">
        <f t="shared" si="53"/>
        <v/>
      </c>
      <c r="H151" s="51" t="str">
        <f t="shared" si="53"/>
        <v/>
      </c>
      <c r="I151" s="51" t="str">
        <f t="shared" si="53"/>
        <v/>
      </c>
      <c r="J151" s="51" t="str">
        <f t="shared" si="53"/>
        <v/>
      </c>
      <c r="K151" s="51" t="str">
        <f t="shared" si="53"/>
        <v/>
      </c>
      <c r="L151" s="51" t="str">
        <f t="shared" si="53"/>
        <v/>
      </c>
      <c r="M151" s="51" t="str">
        <f t="shared" si="53"/>
        <v/>
      </c>
      <c r="N151" s="51" t="str">
        <f t="shared" si="53"/>
        <v/>
      </c>
      <c r="O151" s="51" t="str">
        <f t="shared" si="53"/>
        <v/>
      </c>
      <c r="P151" s="51" t="str">
        <f t="shared" si="53"/>
        <v/>
      </c>
      <c r="Q151" s="51" t="str">
        <f t="shared" si="53"/>
        <v/>
      </c>
      <c r="R151" s="51" t="str">
        <f t="shared" si="53"/>
        <v/>
      </c>
      <c r="S151" s="51" t="str">
        <f t="shared" si="53"/>
        <v/>
      </c>
      <c r="T151" s="51" t="str">
        <f t="shared" si="53"/>
        <v/>
      </c>
      <c r="U151" s="51" t="str">
        <f t="shared" si="53"/>
        <v/>
      </c>
      <c r="V151" s="51" t="str">
        <f t="shared" si="53"/>
        <v/>
      </c>
      <c r="W151" s="51" t="str">
        <f t="shared" si="53"/>
        <v/>
      </c>
      <c r="X151" s="51" t="str">
        <f t="shared" si="53"/>
        <v/>
      </c>
      <c r="Y151" s="51" t="str">
        <f t="shared" si="53"/>
        <v/>
      </c>
      <c r="Z151" s="51" t="str">
        <f t="shared" si="53"/>
        <v/>
      </c>
      <c r="AA151" s="51" t="str">
        <f t="shared" si="53"/>
        <v/>
      </c>
      <c r="AB151" s="51" t="str">
        <f t="shared" si="53"/>
        <v/>
      </c>
      <c r="AC151" s="51" t="str">
        <f t="shared" si="53"/>
        <v/>
      </c>
      <c r="AD151" s="51" t="str">
        <f t="shared" si="53"/>
        <v/>
      </c>
      <c r="AE151" s="51" t="str">
        <f t="shared" si="53"/>
        <v/>
      </c>
      <c r="AF151" s="51" t="str">
        <f t="shared" si="53"/>
        <v/>
      </c>
      <c r="AG151" s="51" t="str">
        <f t="shared" si="53"/>
        <v/>
      </c>
      <c r="AH151" s="23" t="s">
        <v>21</v>
      </c>
      <c r="AI151" s="24">
        <f>+COUNTIF(C152:AG152,"夏休")+COUNTIF(C152:AG152,"冬休")+COUNTIF(C152:AG152,"中止")</f>
        <v>0</v>
      </c>
    </row>
    <row r="152" spans="2:36" s="26" customFormat="1" ht="13.5" customHeight="1" x14ac:dyDescent="0.2">
      <c r="B152" s="75" t="s">
        <v>20</v>
      </c>
      <c r="C152" s="77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9"/>
      <c r="AH152" s="27" t="s">
        <v>2</v>
      </c>
      <c r="AI152" s="28">
        <f>COUNT(C150:AG150)-AI151</f>
        <v>0</v>
      </c>
    </row>
    <row r="153" spans="2:36" s="26" customFormat="1" ht="13.5" customHeight="1" x14ac:dyDescent="0.2">
      <c r="B153" s="76"/>
      <c r="C153" s="77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9"/>
      <c r="AH153" s="27" t="s">
        <v>6</v>
      </c>
      <c r="AI153" s="29">
        <f>+COUNTIF(C154:AG155,"休")</f>
        <v>0</v>
      </c>
      <c r="AJ153" s="30" t="e">
        <f>IF(AI154&gt;0.285,"",IF(AI153&lt;AI150,"←計画日数が足りません",""))</f>
        <v>#DIV/0!</v>
      </c>
    </row>
    <row r="154" spans="2:36" s="26" customFormat="1" ht="13.5" customHeight="1" x14ac:dyDescent="0.2">
      <c r="B154" s="70" t="s">
        <v>0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3"/>
      <c r="AH154" s="27" t="s">
        <v>8</v>
      </c>
      <c r="AI154" s="31" t="e">
        <f>+AI153/AI152</f>
        <v>#DIV/0!</v>
      </c>
    </row>
    <row r="155" spans="2:36" s="26" customFormat="1" x14ac:dyDescent="0.2">
      <c r="B155" s="70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3"/>
      <c r="AH155" s="27" t="s">
        <v>9</v>
      </c>
      <c r="AI155" s="29">
        <f>+COUNTA(C156:AG157)</f>
        <v>0</v>
      </c>
    </row>
    <row r="156" spans="2:36" s="26" customFormat="1" x14ac:dyDescent="0.2">
      <c r="B156" s="64" t="s">
        <v>7</v>
      </c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58"/>
      <c r="AH156" s="32" t="s">
        <v>4</v>
      </c>
      <c r="AI156" s="33" t="e">
        <f>+AI155/AI152</f>
        <v>#DIV/0!</v>
      </c>
    </row>
    <row r="157" spans="2:36" s="26" customFormat="1" x14ac:dyDescent="0.2">
      <c r="B157" s="65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59"/>
      <c r="AH157" s="34" t="s">
        <v>13</v>
      </c>
      <c r="AI157" s="35" t="str">
        <f>IF(7&gt;AI152,"対象外",IF(AI155&gt;=AI150,"OK","NG"))</f>
        <v>対象外</v>
      </c>
      <c r="AJ157" s="30" t="str">
        <f>IF(AI157="対象外","←７日間に満たない期間は達成判定の対象外",IF(AI157="NG","←月単位未達成","←月単位達成"))</f>
        <v>←７日間に満たない期間は達成判定の対象外</v>
      </c>
    </row>
    <row r="158" spans="2:36" hidden="1" x14ac:dyDescent="0.2">
      <c r="B158" s="15"/>
      <c r="C158" s="46" t="e">
        <f t="shared" ref="C158:AG158" si="54">IF(AND(DAY(C150)&gt;=22,DAY(C150)&lt;=28,C151="土"),1,0)</f>
        <v>#VALUE!</v>
      </c>
      <c r="D158" s="46" t="e">
        <f t="shared" si="54"/>
        <v>#VALUE!</v>
      </c>
      <c r="E158" s="46" t="e">
        <f t="shared" si="54"/>
        <v>#VALUE!</v>
      </c>
      <c r="F158" s="46" t="e">
        <f t="shared" si="54"/>
        <v>#VALUE!</v>
      </c>
      <c r="G158" s="46" t="e">
        <f t="shared" si="54"/>
        <v>#VALUE!</v>
      </c>
      <c r="H158" s="46" t="e">
        <f t="shared" si="54"/>
        <v>#VALUE!</v>
      </c>
      <c r="I158" s="46" t="e">
        <f t="shared" si="54"/>
        <v>#VALUE!</v>
      </c>
      <c r="J158" s="46" t="e">
        <f t="shared" si="54"/>
        <v>#VALUE!</v>
      </c>
      <c r="K158" s="46" t="e">
        <f t="shared" si="54"/>
        <v>#VALUE!</v>
      </c>
      <c r="L158" s="46" t="e">
        <f t="shared" si="54"/>
        <v>#VALUE!</v>
      </c>
      <c r="M158" s="46" t="e">
        <f t="shared" si="54"/>
        <v>#VALUE!</v>
      </c>
      <c r="N158" s="46" t="e">
        <f t="shared" si="54"/>
        <v>#VALUE!</v>
      </c>
      <c r="O158" s="46" t="e">
        <f t="shared" si="54"/>
        <v>#VALUE!</v>
      </c>
      <c r="P158" s="46" t="e">
        <f t="shared" si="54"/>
        <v>#VALUE!</v>
      </c>
      <c r="Q158" s="46" t="e">
        <f t="shared" si="54"/>
        <v>#VALUE!</v>
      </c>
      <c r="R158" s="46" t="e">
        <f t="shared" si="54"/>
        <v>#VALUE!</v>
      </c>
      <c r="S158" s="46" t="e">
        <f t="shared" si="54"/>
        <v>#VALUE!</v>
      </c>
      <c r="T158" s="46" t="e">
        <f t="shared" si="54"/>
        <v>#VALUE!</v>
      </c>
      <c r="U158" s="46" t="e">
        <f t="shared" si="54"/>
        <v>#VALUE!</v>
      </c>
      <c r="V158" s="46" t="e">
        <f t="shared" si="54"/>
        <v>#VALUE!</v>
      </c>
      <c r="W158" s="46" t="e">
        <f t="shared" si="54"/>
        <v>#VALUE!</v>
      </c>
      <c r="X158" s="46" t="e">
        <f t="shared" si="54"/>
        <v>#VALUE!</v>
      </c>
      <c r="Y158" s="46" t="e">
        <f t="shared" si="54"/>
        <v>#VALUE!</v>
      </c>
      <c r="Z158" s="46" t="e">
        <f t="shared" si="54"/>
        <v>#VALUE!</v>
      </c>
      <c r="AA158" s="46" t="e">
        <f t="shared" si="54"/>
        <v>#VALUE!</v>
      </c>
      <c r="AB158" s="46" t="e">
        <f t="shared" si="54"/>
        <v>#VALUE!</v>
      </c>
      <c r="AC158" s="46" t="e">
        <f t="shared" si="54"/>
        <v>#VALUE!</v>
      </c>
      <c r="AD158" s="46" t="e">
        <f t="shared" si="54"/>
        <v>#VALUE!</v>
      </c>
      <c r="AE158" s="46" t="e">
        <f t="shared" si="54"/>
        <v>#VALUE!</v>
      </c>
      <c r="AF158" s="46" t="e">
        <f t="shared" si="54"/>
        <v>#VALUE!</v>
      </c>
      <c r="AG158" s="46" t="e">
        <f t="shared" si="54"/>
        <v>#VALUE!</v>
      </c>
      <c r="AH158" s="47" t="s">
        <v>22</v>
      </c>
      <c r="AI158" s="48">
        <f>_xlfn.AGGREGATE(9,6,C158:AG158)</f>
        <v>0</v>
      </c>
      <c r="AJ158" s="30"/>
    </row>
    <row r="159" spans="2:36" hidden="1" x14ac:dyDescent="0.2">
      <c r="B159" s="15"/>
      <c r="C159" s="49" t="e">
        <f t="shared" ref="C159:AG159" si="55">IF(AND(DAY(C150)&gt;=22,DAY(C150)&lt;=28,C151="土",OR(C156="休",C156="雨")),1,0)</f>
        <v>#VALUE!</v>
      </c>
      <c r="D159" s="49" t="e">
        <f t="shared" si="55"/>
        <v>#VALUE!</v>
      </c>
      <c r="E159" s="49" t="e">
        <f t="shared" si="55"/>
        <v>#VALUE!</v>
      </c>
      <c r="F159" s="49" t="e">
        <f t="shared" si="55"/>
        <v>#VALUE!</v>
      </c>
      <c r="G159" s="49" t="e">
        <f t="shared" si="55"/>
        <v>#VALUE!</v>
      </c>
      <c r="H159" s="49" t="e">
        <f t="shared" si="55"/>
        <v>#VALUE!</v>
      </c>
      <c r="I159" s="49" t="e">
        <f t="shared" si="55"/>
        <v>#VALUE!</v>
      </c>
      <c r="J159" s="49" t="e">
        <f t="shared" si="55"/>
        <v>#VALUE!</v>
      </c>
      <c r="K159" s="49" t="e">
        <f t="shared" si="55"/>
        <v>#VALUE!</v>
      </c>
      <c r="L159" s="49" t="e">
        <f t="shared" si="55"/>
        <v>#VALUE!</v>
      </c>
      <c r="M159" s="49" t="e">
        <f t="shared" si="55"/>
        <v>#VALUE!</v>
      </c>
      <c r="N159" s="49" t="e">
        <f t="shared" si="55"/>
        <v>#VALUE!</v>
      </c>
      <c r="O159" s="49" t="e">
        <f t="shared" si="55"/>
        <v>#VALUE!</v>
      </c>
      <c r="P159" s="49" t="e">
        <f t="shared" si="55"/>
        <v>#VALUE!</v>
      </c>
      <c r="Q159" s="49" t="e">
        <f t="shared" si="55"/>
        <v>#VALUE!</v>
      </c>
      <c r="R159" s="49" t="e">
        <f t="shared" si="55"/>
        <v>#VALUE!</v>
      </c>
      <c r="S159" s="49" t="e">
        <f t="shared" si="55"/>
        <v>#VALUE!</v>
      </c>
      <c r="T159" s="49" t="e">
        <f t="shared" si="55"/>
        <v>#VALUE!</v>
      </c>
      <c r="U159" s="49" t="e">
        <f t="shared" si="55"/>
        <v>#VALUE!</v>
      </c>
      <c r="V159" s="49" t="e">
        <f t="shared" si="55"/>
        <v>#VALUE!</v>
      </c>
      <c r="W159" s="49" t="e">
        <f t="shared" si="55"/>
        <v>#VALUE!</v>
      </c>
      <c r="X159" s="49" t="e">
        <f t="shared" si="55"/>
        <v>#VALUE!</v>
      </c>
      <c r="Y159" s="49" t="e">
        <f t="shared" si="55"/>
        <v>#VALUE!</v>
      </c>
      <c r="Z159" s="49" t="e">
        <f t="shared" si="55"/>
        <v>#VALUE!</v>
      </c>
      <c r="AA159" s="49" t="e">
        <f t="shared" si="55"/>
        <v>#VALUE!</v>
      </c>
      <c r="AB159" s="49" t="e">
        <f t="shared" si="55"/>
        <v>#VALUE!</v>
      </c>
      <c r="AC159" s="49" t="e">
        <f t="shared" si="55"/>
        <v>#VALUE!</v>
      </c>
      <c r="AD159" s="49" t="e">
        <f t="shared" si="55"/>
        <v>#VALUE!</v>
      </c>
      <c r="AE159" s="49" t="e">
        <f t="shared" si="55"/>
        <v>#VALUE!</v>
      </c>
      <c r="AF159" s="49" t="e">
        <f t="shared" si="55"/>
        <v>#VALUE!</v>
      </c>
      <c r="AG159" s="49" t="e">
        <f t="shared" si="55"/>
        <v>#VALUE!</v>
      </c>
      <c r="AH159" s="50" t="s">
        <v>23</v>
      </c>
      <c r="AI159" s="48">
        <f>_xlfn.AGGREGATE(9,6,C159:AG159)</f>
        <v>0</v>
      </c>
      <c r="AJ159" s="30"/>
    </row>
    <row r="160" spans="2:36" s="26" customFormat="1" x14ac:dyDescent="0.2">
      <c r="B160" s="41"/>
      <c r="C160" s="41"/>
      <c r="D160" s="41"/>
      <c r="E160" s="41"/>
      <c r="F160" s="46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I160" s="41"/>
    </row>
    <row r="161" spans="2:36" hidden="1" x14ac:dyDescent="0.2">
      <c r="C161" s="2" t="e">
        <f>YEAR(C164)</f>
        <v>#VALUE!</v>
      </c>
      <c r="D161" s="2" t="e">
        <f>MONTH(C164)</f>
        <v>#VALUE!</v>
      </c>
    </row>
    <row r="162" spans="2:36" x14ac:dyDescent="0.2">
      <c r="B162" s="6" t="s">
        <v>14</v>
      </c>
      <c r="C162" s="72" t="e">
        <f>C164</f>
        <v>#VALUE!</v>
      </c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4"/>
    </row>
    <row r="163" spans="2:36" hidden="1" x14ac:dyDescent="0.2">
      <c r="B163" s="36"/>
      <c r="C163" s="22" t="e">
        <f>DATE($C161,$D161,1)</f>
        <v>#VALUE!</v>
      </c>
      <c r="D163" s="22" t="e">
        <f t="shared" ref="D163:AG163" si="56">C163+1</f>
        <v>#VALUE!</v>
      </c>
      <c r="E163" s="22" t="e">
        <f t="shared" si="56"/>
        <v>#VALUE!</v>
      </c>
      <c r="F163" s="22" t="e">
        <f t="shared" si="56"/>
        <v>#VALUE!</v>
      </c>
      <c r="G163" s="22" t="e">
        <f t="shared" si="56"/>
        <v>#VALUE!</v>
      </c>
      <c r="H163" s="22" t="e">
        <f t="shared" si="56"/>
        <v>#VALUE!</v>
      </c>
      <c r="I163" s="22" t="e">
        <f t="shared" si="56"/>
        <v>#VALUE!</v>
      </c>
      <c r="J163" s="22" t="e">
        <f t="shared" si="56"/>
        <v>#VALUE!</v>
      </c>
      <c r="K163" s="22" t="e">
        <f t="shared" si="56"/>
        <v>#VALUE!</v>
      </c>
      <c r="L163" s="22" t="e">
        <f t="shared" si="56"/>
        <v>#VALUE!</v>
      </c>
      <c r="M163" s="22" t="e">
        <f t="shared" si="56"/>
        <v>#VALUE!</v>
      </c>
      <c r="N163" s="22" t="e">
        <f t="shared" si="56"/>
        <v>#VALUE!</v>
      </c>
      <c r="O163" s="22" t="e">
        <f t="shared" si="56"/>
        <v>#VALUE!</v>
      </c>
      <c r="P163" s="22" t="e">
        <f t="shared" si="56"/>
        <v>#VALUE!</v>
      </c>
      <c r="Q163" s="22" t="e">
        <f t="shared" si="56"/>
        <v>#VALUE!</v>
      </c>
      <c r="R163" s="22" t="e">
        <f t="shared" si="56"/>
        <v>#VALUE!</v>
      </c>
      <c r="S163" s="22" t="e">
        <f t="shared" si="56"/>
        <v>#VALUE!</v>
      </c>
      <c r="T163" s="22" t="e">
        <f t="shared" si="56"/>
        <v>#VALUE!</v>
      </c>
      <c r="U163" s="22" t="e">
        <f t="shared" si="56"/>
        <v>#VALUE!</v>
      </c>
      <c r="V163" s="22" t="e">
        <f t="shared" si="56"/>
        <v>#VALUE!</v>
      </c>
      <c r="W163" s="22" t="e">
        <f t="shared" si="56"/>
        <v>#VALUE!</v>
      </c>
      <c r="X163" s="22" t="e">
        <f t="shared" si="56"/>
        <v>#VALUE!</v>
      </c>
      <c r="Y163" s="22" t="e">
        <f t="shared" si="56"/>
        <v>#VALUE!</v>
      </c>
      <c r="Z163" s="22" t="e">
        <f t="shared" si="56"/>
        <v>#VALUE!</v>
      </c>
      <c r="AA163" s="22" t="e">
        <f t="shared" si="56"/>
        <v>#VALUE!</v>
      </c>
      <c r="AB163" s="22" t="e">
        <f t="shared" si="56"/>
        <v>#VALUE!</v>
      </c>
      <c r="AC163" s="22" t="e">
        <f t="shared" si="56"/>
        <v>#VALUE!</v>
      </c>
      <c r="AD163" s="22" t="e">
        <f t="shared" si="56"/>
        <v>#VALUE!</v>
      </c>
      <c r="AE163" s="22" t="e">
        <f t="shared" si="56"/>
        <v>#VALUE!</v>
      </c>
      <c r="AF163" s="22" t="e">
        <f t="shared" si="56"/>
        <v>#VALUE!</v>
      </c>
      <c r="AG163" s="22" t="e">
        <f t="shared" si="56"/>
        <v>#VALUE!</v>
      </c>
      <c r="AH163" s="37"/>
      <c r="AI163" s="38"/>
    </row>
    <row r="164" spans="2:36" x14ac:dyDescent="0.2">
      <c r="B164" s="20" t="s">
        <v>15</v>
      </c>
      <c r="C164" s="39" t="e">
        <f>IF(EDATE(C149,1)&gt;$G$5,"",EDATE(C149,1))</f>
        <v>#VALUE!</v>
      </c>
      <c r="D164" s="22" t="e">
        <f t="shared" ref="D164:AG164" si="57">IF(D163&gt;$G$5,"",IF(C164=EOMONTH(DATE($C161,$D161,1),0),"",IF(C164="","",C164+1)))</f>
        <v>#VALUE!</v>
      </c>
      <c r="E164" s="22" t="e">
        <f t="shared" si="57"/>
        <v>#VALUE!</v>
      </c>
      <c r="F164" s="22" t="e">
        <f t="shared" si="57"/>
        <v>#VALUE!</v>
      </c>
      <c r="G164" s="22" t="e">
        <f t="shared" si="57"/>
        <v>#VALUE!</v>
      </c>
      <c r="H164" s="22" t="e">
        <f t="shared" si="57"/>
        <v>#VALUE!</v>
      </c>
      <c r="I164" s="22" t="e">
        <f t="shared" si="57"/>
        <v>#VALUE!</v>
      </c>
      <c r="J164" s="22" t="e">
        <f t="shared" si="57"/>
        <v>#VALUE!</v>
      </c>
      <c r="K164" s="22" t="e">
        <f t="shared" si="57"/>
        <v>#VALUE!</v>
      </c>
      <c r="L164" s="22" t="e">
        <f t="shared" si="57"/>
        <v>#VALUE!</v>
      </c>
      <c r="M164" s="22" t="e">
        <f t="shared" si="57"/>
        <v>#VALUE!</v>
      </c>
      <c r="N164" s="22" t="e">
        <f t="shared" si="57"/>
        <v>#VALUE!</v>
      </c>
      <c r="O164" s="22" t="e">
        <f t="shared" si="57"/>
        <v>#VALUE!</v>
      </c>
      <c r="P164" s="22" t="e">
        <f t="shared" si="57"/>
        <v>#VALUE!</v>
      </c>
      <c r="Q164" s="22" t="e">
        <f t="shared" si="57"/>
        <v>#VALUE!</v>
      </c>
      <c r="R164" s="22" t="e">
        <f t="shared" si="57"/>
        <v>#VALUE!</v>
      </c>
      <c r="S164" s="22" t="e">
        <f t="shared" si="57"/>
        <v>#VALUE!</v>
      </c>
      <c r="T164" s="22" t="e">
        <f t="shared" si="57"/>
        <v>#VALUE!</v>
      </c>
      <c r="U164" s="22" t="e">
        <f t="shared" si="57"/>
        <v>#VALUE!</v>
      </c>
      <c r="V164" s="22" t="e">
        <f t="shared" si="57"/>
        <v>#VALUE!</v>
      </c>
      <c r="W164" s="22" t="e">
        <f t="shared" si="57"/>
        <v>#VALUE!</v>
      </c>
      <c r="X164" s="22" t="e">
        <f t="shared" si="57"/>
        <v>#VALUE!</v>
      </c>
      <c r="Y164" s="22" t="e">
        <f t="shared" si="57"/>
        <v>#VALUE!</v>
      </c>
      <c r="Z164" s="22" t="e">
        <f t="shared" si="57"/>
        <v>#VALUE!</v>
      </c>
      <c r="AA164" s="22" t="e">
        <f t="shared" si="57"/>
        <v>#VALUE!</v>
      </c>
      <c r="AB164" s="22" t="e">
        <f t="shared" si="57"/>
        <v>#VALUE!</v>
      </c>
      <c r="AC164" s="22" t="e">
        <f t="shared" si="57"/>
        <v>#VALUE!</v>
      </c>
      <c r="AD164" s="22" t="e">
        <f t="shared" si="57"/>
        <v>#VALUE!</v>
      </c>
      <c r="AE164" s="22" t="e">
        <f t="shared" si="57"/>
        <v>#VALUE!</v>
      </c>
      <c r="AF164" s="22" t="e">
        <f t="shared" si="57"/>
        <v>#VALUE!</v>
      </c>
      <c r="AG164" s="22" t="e">
        <f t="shared" si="57"/>
        <v>#VALUE!</v>
      </c>
      <c r="AH164" s="23" t="s">
        <v>16</v>
      </c>
      <c r="AI164" s="24">
        <f>+COUNTIFS(C165:AG165,"土",C166:AG166,"")+COUNTIFS(C165:AG165,"日",C166:AG166,"")</f>
        <v>0</v>
      </c>
    </row>
    <row r="165" spans="2:36" s="26" customFormat="1" x14ac:dyDescent="0.2">
      <c r="B165" s="40" t="s">
        <v>5</v>
      </c>
      <c r="C165" s="51" t="str">
        <f>IFERROR(TEXT(WEEKDAY(+C164),"aaa"),"")</f>
        <v/>
      </c>
      <c r="D165" s="51" t="str">
        <f t="shared" ref="D165:AG165" si="58">IFERROR(TEXT(WEEKDAY(+D164),"aaa"),"")</f>
        <v/>
      </c>
      <c r="E165" s="51" t="str">
        <f t="shared" si="58"/>
        <v/>
      </c>
      <c r="F165" s="51" t="str">
        <f t="shared" si="58"/>
        <v/>
      </c>
      <c r="G165" s="51" t="str">
        <f t="shared" si="58"/>
        <v/>
      </c>
      <c r="H165" s="51" t="str">
        <f t="shared" si="58"/>
        <v/>
      </c>
      <c r="I165" s="51" t="str">
        <f t="shared" si="58"/>
        <v/>
      </c>
      <c r="J165" s="51" t="str">
        <f t="shared" si="58"/>
        <v/>
      </c>
      <c r="K165" s="51" t="str">
        <f t="shared" si="58"/>
        <v/>
      </c>
      <c r="L165" s="51" t="str">
        <f t="shared" si="58"/>
        <v/>
      </c>
      <c r="M165" s="51" t="str">
        <f t="shared" si="58"/>
        <v/>
      </c>
      <c r="N165" s="51" t="str">
        <f t="shared" si="58"/>
        <v/>
      </c>
      <c r="O165" s="51" t="str">
        <f t="shared" si="58"/>
        <v/>
      </c>
      <c r="P165" s="51" t="str">
        <f t="shared" si="58"/>
        <v/>
      </c>
      <c r="Q165" s="51" t="str">
        <f t="shared" si="58"/>
        <v/>
      </c>
      <c r="R165" s="51" t="str">
        <f t="shared" si="58"/>
        <v/>
      </c>
      <c r="S165" s="51" t="str">
        <f t="shared" si="58"/>
        <v/>
      </c>
      <c r="T165" s="51" t="str">
        <f t="shared" si="58"/>
        <v/>
      </c>
      <c r="U165" s="51" t="str">
        <f t="shared" si="58"/>
        <v/>
      </c>
      <c r="V165" s="51" t="str">
        <f t="shared" si="58"/>
        <v/>
      </c>
      <c r="W165" s="51" t="str">
        <f t="shared" si="58"/>
        <v/>
      </c>
      <c r="X165" s="51" t="str">
        <f t="shared" si="58"/>
        <v/>
      </c>
      <c r="Y165" s="51" t="str">
        <f t="shared" si="58"/>
        <v/>
      </c>
      <c r="Z165" s="51" t="str">
        <f t="shared" si="58"/>
        <v/>
      </c>
      <c r="AA165" s="51" t="str">
        <f t="shared" si="58"/>
        <v/>
      </c>
      <c r="AB165" s="51" t="str">
        <f t="shared" si="58"/>
        <v/>
      </c>
      <c r="AC165" s="51" t="str">
        <f t="shared" si="58"/>
        <v/>
      </c>
      <c r="AD165" s="51" t="str">
        <f t="shared" si="58"/>
        <v/>
      </c>
      <c r="AE165" s="51" t="str">
        <f t="shared" si="58"/>
        <v/>
      </c>
      <c r="AF165" s="51" t="str">
        <f t="shared" si="58"/>
        <v/>
      </c>
      <c r="AG165" s="51" t="str">
        <f t="shared" si="58"/>
        <v/>
      </c>
      <c r="AH165" s="23" t="s">
        <v>21</v>
      </c>
      <c r="AI165" s="24">
        <f>+COUNTIF(C166:AG166,"夏休")+COUNTIF(C166:AG166,"冬休")+COUNTIF(C166:AG166,"中止")</f>
        <v>0</v>
      </c>
    </row>
    <row r="166" spans="2:36" s="26" customFormat="1" ht="13.5" customHeight="1" x14ac:dyDescent="0.2">
      <c r="B166" s="75" t="s">
        <v>20</v>
      </c>
      <c r="C166" s="77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9"/>
      <c r="AH166" s="27" t="s">
        <v>2</v>
      </c>
      <c r="AI166" s="28">
        <f>COUNT(C164:AG164)-AI165</f>
        <v>0</v>
      </c>
    </row>
    <row r="167" spans="2:36" s="26" customFormat="1" ht="13.5" customHeight="1" x14ac:dyDescent="0.2">
      <c r="B167" s="76"/>
      <c r="C167" s="77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9"/>
      <c r="AH167" s="27" t="s">
        <v>6</v>
      </c>
      <c r="AI167" s="29">
        <f>+COUNTIF(C168:AG169,"休")</f>
        <v>0</v>
      </c>
      <c r="AJ167" s="30" t="e">
        <f>IF(AI168&gt;0.285,"",IF(AI167&lt;AI164,"←計画日数が足りません",""))</f>
        <v>#DIV/0!</v>
      </c>
    </row>
    <row r="168" spans="2:36" s="26" customFormat="1" ht="13.5" customHeight="1" x14ac:dyDescent="0.2">
      <c r="B168" s="70" t="s">
        <v>0</v>
      </c>
      <c r="C168" s="71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3"/>
      <c r="AH168" s="27" t="s">
        <v>8</v>
      </c>
      <c r="AI168" s="31" t="e">
        <f>+AI167/AI166</f>
        <v>#DIV/0!</v>
      </c>
    </row>
    <row r="169" spans="2:36" s="26" customFormat="1" x14ac:dyDescent="0.2">
      <c r="B169" s="70"/>
      <c r="C169" s="71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3"/>
      <c r="AH169" s="27" t="s">
        <v>9</v>
      </c>
      <c r="AI169" s="29">
        <f>+COUNTA(C170:AG171)</f>
        <v>0</v>
      </c>
    </row>
    <row r="170" spans="2:36" s="26" customFormat="1" x14ac:dyDescent="0.2">
      <c r="B170" s="64" t="s">
        <v>7</v>
      </c>
      <c r="C170" s="66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58"/>
      <c r="AH170" s="32" t="s">
        <v>4</v>
      </c>
      <c r="AI170" s="33" t="e">
        <f>+AI169/AI166</f>
        <v>#DIV/0!</v>
      </c>
    </row>
    <row r="171" spans="2:36" s="26" customFormat="1" x14ac:dyDescent="0.2">
      <c r="B171" s="65"/>
      <c r="C171" s="67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59"/>
      <c r="AH171" s="34" t="s">
        <v>13</v>
      </c>
      <c r="AI171" s="35" t="str">
        <f>IF(7&gt;AI166,"対象外",IF(AI169&gt;=AI164,"OK","NG"))</f>
        <v>対象外</v>
      </c>
      <c r="AJ171" s="30" t="str">
        <f>IF(AI171="対象外","←７日間に満たない期間は達成判定の対象外",IF(AI171="NG","←月単位未達成","←月単位達成"))</f>
        <v>←７日間に満たない期間は達成判定の対象外</v>
      </c>
    </row>
    <row r="172" spans="2:36" hidden="1" x14ac:dyDescent="0.2">
      <c r="B172" s="15"/>
      <c r="C172" s="46" t="e">
        <f t="shared" ref="C172:AG172" si="59">IF(AND(DAY(C164)&gt;=22,DAY(C164)&lt;=28,C165="土"),1,0)</f>
        <v>#VALUE!</v>
      </c>
      <c r="D172" s="46" t="e">
        <f t="shared" si="59"/>
        <v>#VALUE!</v>
      </c>
      <c r="E172" s="46" t="e">
        <f t="shared" si="59"/>
        <v>#VALUE!</v>
      </c>
      <c r="F172" s="46" t="e">
        <f t="shared" si="59"/>
        <v>#VALUE!</v>
      </c>
      <c r="G172" s="46" t="e">
        <f t="shared" si="59"/>
        <v>#VALUE!</v>
      </c>
      <c r="H172" s="46" t="e">
        <f t="shared" si="59"/>
        <v>#VALUE!</v>
      </c>
      <c r="I172" s="46" t="e">
        <f t="shared" si="59"/>
        <v>#VALUE!</v>
      </c>
      <c r="J172" s="46" t="e">
        <f t="shared" si="59"/>
        <v>#VALUE!</v>
      </c>
      <c r="K172" s="46" t="e">
        <f t="shared" si="59"/>
        <v>#VALUE!</v>
      </c>
      <c r="L172" s="46" t="e">
        <f t="shared" si="59"/>
        <v>#VALUE!</v>
      </c>
      <c r="M172" s="46" t="e">
        <f t="shared" si="59"/>
        <v>#VALUE!</v>
      </c>
      <c r="N172" s="46" t="e">
        <f t="shared" si="59"/>
        <v>#VALUE!</v>
      </c>
      <c r="O172" s="46" t="e">
        <f t="shared" si="59"/>
        <v>#VALUE!</v>
      </c>
      <c r="P172" s="46" t="e">
        <f t="shared" si="59"/>
        <v>#VALUE!</v>
      </c>
      <c r="Q172" s="46" t="e">
        <f t="shared" si="59"/>
        <v>#VALUE!</v>
      </c>
      <c r="R172" s="46" t="e">
        <f t="shared" si="59"/>
        <v>#VALUE!</v>
      </c>
      <c r="S172" s="46" t="e">
        <f t="shared" si="59"/>
        <v>#VALUE!</v>
      </c>
      <c r="T172" s="46" t="e">
        <f t="shared" si="59"/>
        <v>#VALUE!</v>
      </c>
      <c r="U172" s="46" t="e">
        <f t="shared" si="59"/>
        <v>#VALUE!</v>
      </c>
      <c r="V172" s="46" t="e">
        <f t="shared" si="59"/>
        <v>#VALUE!</v>
      </c>
      <c r="W172" s="46" t="e">
        <f t="shared" si="59"/>
        <v>#VALUE!</v>
      </c>
      <c r="X172" s="46" t="e">
        <f t="shared" si="59"/>
        <v>#VALUE!</v>
      </c>
      <c r="Y172" s="46" t="e">
        <f t="shared" si="59"/>
        <v>#VALUE!</v>
      </c>
      <c r="Z172" s="46" t="e">
        <f t="shared" si="59"/>
        <v>#VALUE!</v>
      </c>
      <c r="AA172" s="46" t="e">
        <f t="shared" si="59"/>
        <v>#VALUE!</v>
      </c>
      <c r="AB172" s="46" t="e">
        <f t="shared" si="59"/>
        <v>#VALUE!</v>
      </c>
      <c r="AC172" s="46" t="e">
        <f t="shared" si="59"/>
        <v>#VALUE!</v>
      </c>
      <c r="AD172" s="46" t="e">
        <f t="shared" si="59"/>
        <v>#VALUE!</v>
      </c>
      <c r="AE172" s="46" t="e">
        <f t="shared" si="59"/>
        <v>#VALUE!</v>
      </c>
      <c r="AF172" s="46" t="e">
        <f t="shared" si="59"/>
        <v>#VALUE!</v>
      </c>
      <c r="AG172" s="46" t="e">
        <f t="shared" si="59"/>
        <v>#VALUE!</v>
      </c>
      <c r="AH172" s="47" t="s">
        <v>22</v>
      </c>
      <c r="AI172" s="48">
        <f>_xlfn.AGGREGATE(9,6,C172:AG172)</f>
        <v>0</v>
      </c>
      <c r="AJ172" s="30"/>
    </row>
    <row r="173" spans="2:36" hidden="1" x14ac:dyDescent="0.2">
      <c r="B173" s="15"/>
      <c r="C173" s="49" t="e">
        <f t="shared" ref="C173:AG173" si="60">IF(AND(DAY(C164)&gt;=22,DAY(C164)&lt;=28,C165="土",OR(C170="休",C170="雨")),1,0)</f>
        <v>#VALUE!</v>
      </c>
      <c r="D173" s="49" t="e">
        <f t="shared" si="60"/>
        <v>#VALUE!</v>
      </c>
      <c r="E173" s="49" t="e">
        <f t="shared" si="60"/>
        <v>#VALUE!</v>
      </c>
      <c r="F173" s="49" t="e">
        <f t="shared" si="60"/>
        <v>#VALUE!</v>
      </c>
      <c r="G173" s="49" t="e">
        <f t="shared" si="60"/>
        <v>#VALUE!</v>
      </c>
      <c r="H173" s="49" t="e">
        <f t="shared" si="60"/>
        <v>#VALUE!</v>
      </c>
      <c r="I173" s="49" t="e">
        <f t="shared" si="60"/>
        <v>#VALUE!</v>
      </c>
      <c r="J173" s="49" t="e">
        <f t="shared" si="60"/>
        <v>#VALUE!</v>
      </c>
      <c r="K173" s="49" t="e">
        <f t="shared" si="60"/>
        <v>#VALUE!</v>
      </c>
      <c r="L173" s="49" t="e">
        <f t="shared" si="60"/>
        <v>#VALUE!</v>
      </c>
      <c r="M173" s="49" t="e">
        <f t="shared" si="60"/>
        <v>#VALUE!</v>
      </c>
      <c r="N173" s="49" t="e">
        <f t="shared" si="60"/>
        <v>#VALUE!</v>
      </c>
      <c r="O173" s="49" t="e">
        <f t="shared" si="60"/>
        <v>#VALUE!</v>
      </c>
      <c r="P173" s="49" t="e">
        <f t="shared" si="60"/>
        <v>#VALUE!</v>
      </c>
      <c r="Q173" s="49" t="e">
        <f t="shared" si="60"/>
        <v>#VALUE!</v>
      </c>
      <c r="R173" s="49" t="e">
        <f t="shared" si="60"/>
        <v>#VALUE!</v>
      </c>
      <c r="S173" s="49" t="e">
        <f t="shared" si="60"/>
        <v>#VALUE!</v>
      </c>
      <c r="T173" s="49" t="e">
        <f t="shared" si="60"/>
        <v>#VALUE!</v>
      </c>
      <c r="U173" s="49" t="e">
        <f t="shared" si="60"/>
        <v>#VALUE!</v>
      </c>
      <c r="V173" s="49" t="e">
        <f t="shared" si="60"/>
        <v>#VALUE!</v>
      </c>
      <c r="W173" s="49" t="e">
        <f t="shared" si="60"/>
        <v>#VALUE!</v>
      </c>
      <c r="X173" s="49" t="e">
        <f t="shared" si="60"/>
        <v>#VALUE!</v>
      </c>
      <c r="Y173" s="49" t="e">
        <f t="shared" si="60"/>
        <v>#VALUE!</v>
      </c>
      <c r="Z173" s="49" t="e">
        <f t="shared" si="60"/>
        <v>#VALUE!</v>
      </c>
      <c r="AA173" s="49" t="e">
        <f t="shared" si="60"/>
        <v>#VALUE!</v>
      </c>
      <c r="AB173" s="49" t="e">
        <f t="shared" si="60"/>
        <v>#VALUE!</v>
      </c>
      <c r="AC173" s="49" t="e">
        <f t="shared" si="60"/>
        <v>#VALUE!</v>
      </c>
      <c r="AD173" s="49" t="e">
        <f t="shared" si="60"/>
        <v>#VALUE!</v>
      </c>
      <c r="AE173" s="49" t="e">
        <f t="shared" si="60"/>
        <v>#VALUE!</v>
      </c>
      <c r="AF173" s="49" t="e">
        <f t="shared" si="60"/>
        <v>#VALUE!</v>
      </c>
      <c r="AG173" s="49" t="e">
        <f t="shared" si="60"/>
        <v>#VALUE!</v>
      </c>
      <c r="AH173" s="50" t="s">
        <v>23</v>
      </c>
      <c r="AI173" s="48">
        <f>_xlfn.AGGREGATE(9,6,C173:AG173)</f>
        <v>0</v>
      </c>
      <c r="AJ173" s="30"/>
    </row>
    <row r="174" spans="2:36" s="26" customForma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I174" s="41"/>
    </row>
    <row r="175" spans="2:36" hidden="1" x14ac:dyDescent="0.2">
      <c r="C175" s="2" t="e">
        <f>YEAR(C178)</f>
        <v>#VALUE!</v>
      </c>
      <c r="D175" s="2" t="e">
        <f>MONTH(C178)</f>
        <v>#VALUE!</v>
      </c>
    </row>
    <row r="176" spans="2:36" x14ac:dyDescent="0.2">
      <c r="B176" s="6" t="s">
        <v>14</v>
      </c>
      <c r="C176" s="72" t="e">
        <f>C178</f>
        <v>#VALUE!</v>
      </c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4"/>
    </row>
    <row r="177" spans="2:36" x14ac:dyDescent="0.2">
      <c r="B177" s="36"/>
      <c r="C177" s="22" t="e">
        <f>DATE($C175,$D175,1)</f>
        <v>#VALUE!</v>
      </c>
      <c r="D177" s="22" t="e">
        <f t="shared" ref="D177:AG177" si="61">C177+1</f>
        <v>#VALUE!</v>
      </c>
      <c r="E177" s="22" t="e">
        <f t="shared" si="61"/>
        <v>#VALUE!</v>
      </c>
      <c r="F177" s="22" t="e">
        <f t="shared" si="61"/>
        <v>#VALUE!</v>
      </c>
      <c r="G177" s="22" t="e">
        <f t="shared" si="61"/>
        <v>#VALUE!</v>
      </c>
      <c r="H177" s="22" t="e">
        <f t="shared" si="61"/>
        <v>#VALUE!</v>
      </c>
      <c r="I177" s="22" t="e">
        <f t="shared" si="61"/>
        <v>#VALUE!</v>
      </c>
      <c r="J177" s="22" t="e">
        <f t="shared" si="61"/>
        <v>#VALUE!</v>
      </c>
      <c r="K177" s="22" t="e">
        <f t="shared" si="61"/>
        <v>#VALUE!</v>
      </c>
      <c r="L177" s="22" t="e">
        <f t="shared" si="61"/>
        <v>#VALUE!</v>
      </c>
      <c r="M177" s="22" t="e">
        <f t="shared" si="61"/>
        <v>#VALUE!</v>
      </c>
      <c r="N177" s="22" t="e">
        <f t="shared" si="61"/>
        <v>#VALUE!</v>
      </c>
      <c r="O177" s="22" t="e">
        <f t="shared" si="61"/>
        <v>#VALUE!</v>
      </c>
      <c r="P177" s="22" t="e">
        <f t="shared" si="61"/>
        <v>#VALUE!</v>
      </c>
      <c r="Q177" s="22" t="e">
        <f t="shared" si="61"/>
        <v>#VALUE!</v>
      </c>
      <c r="R177" s="22" t="e">
        <f t="shared" si="61"/>
        <v>#VALUE!</v>
      </c>
      <c r="S177" s="22" t="e">
        <f t="shared" si="61"/>
        <v>#VALUE!</v>
      </c>
      <c r="T177" s="22" t="e">
        <f t="shared" si="61"/>
        <v>#VALUE!</v>
      </c>
      <c r="U177" s="22" t="e">
        <f t="shared" si="61"/>
        <v>#VALUE!</v>
      </c>
      <c r="V177" s="22" t="e">
        <f t="shared" si="61"/>
        <v>#VALUE!</v>
      </c>
      <c r="W177" s="22" t="e">
        <f t="shared" si="61"/>
        <v>#VALUE!</v>
      </c>
      <c r="X177" s="22" t="e">
        <f t="shared" si="61"/>
        <v>#VALUE!</v>
      </c>
      <c r="Y177" s="22" t="e">
        <f t="shared" si="61"/>
        <v>#VALUE!</v>
      </c>
      <c r="Z177" s="22" t="e">
        <f t="shared" si="61"/>
        <v>#VALUE!</v>
      </c>
      <c r="AA177" s="22" t="e">
        <f t="shared" si="61"/>
        <v>#VALUE!</v>
      </c>
      <c r="AB177" s="22" t="e">
        <f t="shared" si="61"/>
        <v>#VALUE!</v>
      </c>
      <c r="AC177" s="22" t="e">
        <f t="shared" si="61"/>
        <v>#VALUE!</v>
      </c>
      <c r="AD177" s="22" t="e">
        <f t="shared" si="61"/>
        <v>#VALUE!</v>
      </c>
      <c r="AE177" s="22" t="e">
        <f t="shared" si="61"/>
        <v>#VALUE!</v>
      </c>
      <c r="AF177" s="22" t="e">
        <f t="shared" si="61"/>
        <v>#VALUE!</v>
      </c>
      <c r="AG177" s="22" t="e">
        <f t="shared" si="61"/>
        <v>#VALUE!</v>
      </c>
      <c r="AH177" s="37"/>
      <c r="AI177" s="38"/>
    </row>
    <row r="178" spans="2:36" x14ac:dyDescent="0.2">
      <c r="B178" s="20" t="s">
        <v>15</v>
      </c>
      <c r="C178" s="39" t="e">
        <f>IF(EDATE(C163,1)&gt;$G$5,"",EDATE(C163,1))</f>
        <v>#VALUE!</v>
      </c>
      <c r="D178" s="22" t="e">
        <f t="shared" ref="D178:AG178" si="62">IF(D177&gt;$G$5,"",IF(C178=EOMONTH(DATE($C175,$D175,1),0),"",IF(C178="","",C178+1)))</f>
        <v>#VALUE!</v>
      </c>
      <c r="E178" s="22" t="e">
        <f t="shared" si="62"/>
        <v>#VALUE!</v>
      </c>
      <c r="F178" s="22" t="e">
        <f t="shared" si="62"/>
        <v>#VALUE!</v>
      </c>
      <c r="G178" s="22" t="e">
        <f t="shared" si="62"/>
        <v>#VALUE!</v>
      </c>
      <c r="H178" s="22" t="e">
        <f t="shared" si="62"/>
        <v>#VALUE!</v>
      </c>
      <c r="I178" s="22" t="e">
        <f t="shared" si="62"/>
        <v>#VALUE!</v>
      </c>
      <c r="J178" s="22" t="e">
        <f t="shared" si="62"/>
        <v>#VALUE!</v>
      </c>
      <c r="K178" s="22" t="e">
        <f t="shared" si="62"/>
        <v>#VALUE!</v>
      </c>
      <c r="L178" s="22" t="e">
        <f t="shared" si="62"/>
        <v>#VALUE!</v>
      </c>
      <c r="M178" s="22" t="e">
        <f t="shared" si="62"/>
        <v>#VALUE!</v>
      </c>
      <c r="N178" s="22" t="e">
        <f t="shared" si="62"/>
        <v>#VALUE!</v>
      </c>
      <c r="O178" s="22" t="e">
        <f t="shared" si="62"/>
        <v>#VALUE!</v>
      </c>
      <c r="P178" s="22" t="e">
        <f t="shared" si="62"/>
        <v>#VALUE!</v>
      </c>
      <c r="Q178" s="22" t="e">
        <f t="shared" si="62"/>
        <v>#VALUE!</v>
      </c>
      <c r="R178" s="22" t="e">
        <f t="shared" si="62"/>
        <v>#VALUE!</v>
      </c>
      <c r="S178" s="22" t="e">
        <f t="shared" si="62"/>
        <v>#VALUE!</v>
      </c>
      <c r="T178" s="22" t="e">
        <f t="shared" si="62"/>
        <v>#VALUE!</v>
      </c>
      <c r="U178" s="22" t="e">
        <f t="shared" si="62"/>
        <v>#VALUE!</v>
      </c>
      <c r="V178" s="22" t="e">
        <f t="shared" si="62"/>
        <v>#VALUE!</v>
      </c>
      <c r="W178" s="22" t="e">
        <f t="shared" si="62"/>
        <v>#VALUE!</v>
      </c>
      <c r="X178" s="22" t="e">
        <f t="shared" si="62"/>
        <v>#VALUE!</v>
      </c>
      <c r="Y178" s="22" t="e">
        <f t="shared" si="62"/>
        <v>#VALUE!</v>
      </c>
      <c r="Z178" s="22" t="e">
        <f t="shared" si="62"/>
        <v>#VALUE!</v>
      </c>
      <c r="AA178" s="22" t="e">
        <f t="shared" si="62"/>
        <v>#VALUE!</v>
      </c>
      <c r="AB178" s="22" t="e">
        <f t="shared" si="62"/>
        <v>#VALUE!</v>
      </c>
      <c r="AC178" s="22" t="e">
        <f t="shared" si="62"/>
        <v>#VALUE!</v>
      </c>
      <c r="AD178" s="22" t="e">
        <f t="shared" si="62"/>
        <v>#VALUE!</v>
      </c>
      <c r="AE178" s="22" t="e">
        <f t="shared" si="62"/>
        <v>#VALUE!</v>
      </c>
      <c r="AF178" s="22" t="e">
        <f t="shared" si="62"/>
        <v>#VALUE!</v>
      </c>
      <c r="AG178" s="22" t="e">
        <f t="shared" si="62"/>
        <v>#VALUE!</v>
      </c>
      <c r="AH178" s="23" t="s">
        <v>16</v>
      </c>
      <c r="AI178" s="24">
        <f>+COUNTIFS(C179:AG179,"土",C180:AG180,"")+COUNTIFS(C179:AG179,"日",C180:AG180,"")</f>
        <v>0</v>
      </c>
    </row>
    <row r="179" spans="2:36" s="26" customFormat="1" x14ac:dyDescent="0.2">
      <c r="B179" s="40" t="s">
        <v>5</v>
      </c>
      <c r="C179" s="51" t="str">
        <f>IFERROR(TEXT(WEEKDAY(+C178),"aaa"),"")</f>
        <v/>
      </c>
      <c r="D179" s="51" t="str">
        <f t="shared" ref="D179:AG179" si="63">IFERROR(TEXT(WEEKDAY(+D178),"aaa"),"")</f>
        <v/>
      </c>
      <c r="E179" s="51" t="str">
        <f t="shared" si="63"/>
        <v/>
      </c>
      <c r="F179" s="51" t="str">
        <f t="shared" si="63"/>
        <v/>
      </c>
      <c r="G179" s="51" t="str">
        <f t="shared" si="63"/>
        <v/>
      </c>
      <c r="H179" s="51" t="str">
        <f t="shared" si="63"/>
        <v/>
      </c>
      <c r="I179" s="51" t="str">
        <f t="shared" si="63"/>
        <v/>
      </c>
      <c r="J179" s="51" t="str">
        <f t="shared" si="63"/>
        <v/>
      </c>
      <c r="K179" s="51" t="str">
        <f t="shared" si="63"/>
        <v/>
      </c>
      <c r="L179" s="51" t="str">
        <f t="shared" si="63"/>
        <v/>
      </c>
      <c r="M179" s="51" t="str">
        <f t="shared" si="63"/>
        <v/>
      </c>
      <c r="N179" s="51" t="str">
        <f t="shared" si="63"/>
        <v/>
      </c>
      <c r="O179" s="51" t="str">
        <f t="shared" si="63"/>
        <v/>
      </c>
      <c r="P179" s="51" t="str">
        <f t="shared" si="63"/>
        <v/>
      </c>
      <c r="Q179" s="51" t="str">
        <f t="shared" si="63"/>
        <v/>
      </c>
      <c r="R179" s="51" t="str">
        <f t="shared" si="63"/>
        <v/>
      </c>
      <c r="S179" s="51" t="str">
        <f t="shared" si="63"/>
        <v/>
      </c>
      <c r="T179" s="51" t="str">
        <f t="shared" si="63"/>
        <v/>
      </c>
      <c r="U179" s="51" t="str">
        <f t="shared" si="63"/>
        <v/>
      </c>
      <c r="V179" s="51" t="str">
        <f t="shared" si="63"/>
        <v/>
      </c>
      <c r="W179" s="51" t="str">
        <f t="shared" si="63"/>
        <v/>
      </c>
      <c r="X179" s="51" t="str">
        <f t="shared" si="63"/>
        <v/>
      </c>
      <c r="Y179" s="51" t="str">
        <f t="shared" si="63"/>
        <v/>
      </c>
      <c r="Z179" s="51" t="str">
        <f t="shared" si="63"/>
        <v/>
      </c>
      <c r="AA179" s="51" t="str">
        <f t="shared" si="63"/>
        <v/>
      </c>
      <c r="AB179" s="51" t="str">
        <f t="shared" si="63"/>
        <v/>
      </c>
      <c r="AC179" s="51" t="str">
        <f t="shared" si="63"/>
        <v/>
      </c>
      <c r="AD179" s="51" t="str">
        <f t="shared" si="63"/>
        <v/>
      </c>
      <c r="AE179" s="51" t="str">
        <f t="shared" si="63"/>
        <v/>
      </c>
      <c r="AF179" s="51" t="str">
        <f t="shared" si="63"/>
        <v/>
      </c>
      <c r="AG179" s="51" t="str">
        <f t="shared" si="63"/>
        <v/>
      </c>
      <c r="AH179" s="23" t="s">
        <v>21</v>
      </c>
      <c r="AI179" s="24">
        <f>+COUNTIF(C180:AG180,"夏休")+COUNTIF(C180:AG180,"冬休")+COUNTIF(C180:AG180,"中止")</f>
        <v>0</v>
      </c>
    </row>
    <row r="180" spans="2:36" s="26" customFormat="1" ht="13.5" customHeight="1" x14ac:dyDescent="0.2">
      <c r="B180" s="75" t="s">
        <v>20</v>
      </c>
      <c r="C180" s="77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9"/>
      <c r="AH180" s="27" t="s">
        <v>2</v>
      </c>
      <c r="AI180" s="28">
        <f>COUNT(C178:AG178)-AI179</f>
        <v>0</v>
      </c>
    </row>
    <row r="181" spans="2:36" s="26" customFormat="1" ht="13.5" customHeight="1" x14ac:dyDescent="0.2">
      <c r="B181" s="76"/>
      <c r="C181" s="77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9"/>
      <c r="AH181" s="27" t="s">
        <v>6</v>
      </c>
      <c r="AI181" s="29">
        <f>+COUNTIF(C182:AG183,"休")</f>
        <v>0</v>
      </c>
      <c r="AJ181" s="30" t="e">
        <f>IF(AI182&gt;0.285,"",IF(AI181&lt;AI178,"←計画日数が足りません",""))</f>
        <v>#DIV/0!</v>
      </c>
    </row>
    <row r="182" spans="2:36" s="26" customFormat="1" ht="13.5" customHeight="1" x14ac:dyDescent="0.2">
      <c r="B182" s="70" t="s">
        <v>0</v>
      </c>
      <c r="C182" s="71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3"/>
      <c r="AH182" s="27" t="s">
        <v>8</v>
      </c>
      <c r="AI182" s="31" t="e">
        <f>+AI181/AI180</f>
        <v>#DIV/0!</v>
      </c>
    </row>
    <row r="183" spans="2:36" s="26" customFormat="1" x14ac:dyDescent="0.2">
      <c r="B183" s="70"/>
      <c r="C183" s="71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3"/>
      <c r="AH183" s="27" t="s">
        <v>9</v>
      </c>
      <c r="AI183" s="29">
        <f>+COUNTA(C184:AG185)</f>
        <v>0</v>
      </c>
    </row>
    <row r="184" spans="2:36" s="26" customFormat="1" x14ac:dyDescent="0.2">
      <c r="B184" s="64" t="s">
        <v>7</v>
      </c>
      <c r="C184" s="66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58"/>
      <c r="AH184" s="32" t="s">
        <v>4</v>
      </c>
      <c r="AI184" s="33" t="e">
        <f>+AI183/AI180</f>
        <v>#DIV/0!</v>
      </c>
    </row>
    <row r="185" spans="2:36" s="26" customFormat="1" x14ac:dyDescent="0.2">
      <c r="B185" s="65"/>
      <c r="C185" s="67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59"/>
      <c r="AH185" s="34" t="s">
        <v>13</v>
      </c>
      <c r="AI185" s="35" t="str">
        <f>IF(7&gt;AI180,"対象外",IF(AI183&gt;=AI178,"OK","NG"))</f>
        <v>対象外</v>
      </c>
      <c r="AJ185" s="30" t="str">
        <f>IF(AI185="対象外","←７日間に満たない期間は達成判定の対象外",IF(AI185="NG","←月単位未達成","←月単位達成"))</f>
        <v>←７日間に満たない期間は達成判定の対象外</v>
      </c>
    </row>
    <row r="186" spans="2:36" hidden="1" x14ac:dyDescent="0.2">
      <c r="B186" s="15"/>
      <c r="C186" s="46" t="e">
        <f t="shared" ref="C186:AG186" si="64">IF(AND(DAY(C178)&gt;=22,DAY(C178)&lt;=28,C179="土"),1,0)</f>
        <v>#VALUE!</v>
      </c>
      <c r="D186" s="46" t="e">
        <f t="shared" si="64"/>
        <v>#VALUE!</v>
      </c>
      <c r="E186" s="46" t="e">
        <f t="shared" si="64"/>
        <v>#VALUE!</v>
      </c>
      <c r="F186" s="46" t="e">
        <f t="shared" si="64"/>
        <v>#VALUE!</v>
      </c>
      <c r="G186" s="46" t="e">
        <f t="shared" si="64"/>
        <v>#VALUE!</v>
      </c>
      <c r="H186" s="46" t="e">
        <f t="shared" si="64"/>
        <v>#VALUE!</v>
      </c>
      <c r="I186" s="46" t="e">
        <f t="shared" si="64"/>
        <v>#VALUE!</v>
      </c>
      <c r="J186" s="46" t="e">
        <f t="shared" si="64"/>
        <v>#VALUE!</v>
      </c>
      <c r="K186" s="46" t="e">
        <f t="shared" si="64"/>
        <v>#VALUE!</v>
      </c>
      <c r="L186" s="46" t="e">
        <f t="shared" si="64"/>
        <v>#VALUE!</v>
      </c>
      <c r="M186" s="46" t="e">
        <f t="shared" si="64"/>
        <v>#VALUE!</v>
      </c>
      <c r="N186" s="46" t="e">
        <f t="shared" si="64"/>
        <v>#VALUE!</v>
      </c>
      <c r="O186" s="46" t="e">
        <f t="shared" si="64"/>
        <v>#VALUE!</v>
      </c>
      <c r="P186" s="46" t="e">
        <f t="shared" si="64"/>
        <v>#VALUE!</v>
      </c>
      <c r="Q186" s="46" t="e">
        <f t="shared" si="64"/>
        <v>#VALUE!</v>
      </c>
      <c r="R186" s="46" t="e">
        <f t="shared" si="64"/>
        <v>#VALUE!</v>
      </c>
      <c r="S186" s="46" t="e">
        <f t="shared" si="64"/>
        <v>#VALUE!</v>
      </c>
      <c r="T186" s="46" t="e">
        <f t="shared" si="64"/>
        <v>#VALUE!</v>
      </c>
      <c r="U186" s="46" t="e">
        <f t="shared" si="64"/>
        <v>#VALUE!</v>
      </c>
      <c r="V186" s="46" t="e">
        <f t="shared" si="64"/>
        <v>#VALUE!</v>
      </c>
      <c r="W186" s="46" t="e">
        <f t="shared" si="64"/>
        <v>#VALUE!</v>
      </c>
      <c r="X186" s="46" t="e">
        <f t="shared" si="64"/>
        <v>#VALUE!</v>
      </c>
      <c r="Y186" s="46" t="e">
        <f t="shared" si="64"/>
        <v>#VALUE!</v>
      </c>
      <c r="Z186" s="46" t="e">
        <f t="shared" si="64"/>
        <v>#VALUE!</v>
      </c>
      <c r="AA186" s="46" t="e">
        <f t="shared" si="64"/>
        <v>#VALUE!</v>
      </c>
      <c r="AB186" s="46" t="e">
        <f t="shared" si="64"/>
        <v>#VALUE!</v>
      </c>
      <c r="AC186" s="46" t="e">
        <f t="shared" si="64"/>
        <v>#VALUE!</v>
      </c>
      <c r="AD186" s="46" t="e">
        <f t="shared" si="64"/>
        <v>#VALUE!</v>
      </c>
      <c r="AE186" s="46" t="e">
        <f t="shared" si="64"/>
        <v>#VALUE!</v>
      </c>
      <c r="AF186" s="46" t="e">
        <f t="shared" si="64"/>
        <v>#VALUE!</v>
      </c>
      <c r="AG186" s="46" t="e">
        <f t="shared" si="64"/>
        <v>#VALUE!</v>
      </c>
      <c r="AH186" s="47" t="s">
        <v>22</v>
      </c>
      <c r="AI186" s="48">
        <f>_xlfn.AGGREGATE(9,6,C186:AG186)</f>
        <v>0</v>
      </c>
      <c r="AJ186" s="30"/>
    </row>
    <row r="187" spans="2:36" hidden="1" x14ac:dyDescent="0.2">
      <c r="B187" s="15"/>
      <c r="C187" s="49" t="e">
        <f t="shared" ref="C187:AG187" si="65">IF(AND(DAY(C178)&gt;=22,DAY(C178)&lt;=28,C179="土",OR(C184="休",C184="雨")),1,0)</f>
        <v>#VALUE!</v>
      </c>
      <c r="D187" s="49" t="e">
        <f t="shared" si="65"/>
        <v>#VALUE!</v>
      </c>
      <c r="E187" s="49" t="e">
        <f t="shared" si="65"/>
        <v>#VALUE!</v>
      </c>
      <c r="F187" s="49" t="e">
        <f t="shared" si="65"/>
        <v>#VALUE!</v>
      </c>
      <c r="G187" s="49" t="e">
        <f t="shared" si="65"/>
        <v>#VALUE!</v>
      </c>
      <c r="H187" s="49" t="e">
        <f t="shared" si="65"/>
        <v>#VALUE!</v>
      </c>
      <c r="I187" s="49" t="e">
        <f t="shared" si="65"/>
        <v>#VALUE!</v>
      </c>
      <c r="J187" s="49" t="e">
        <f t="shared" si="65"/>
        <v>#VALUE!</v>
      </c>
      <c r="K187" s="49" t="e">
        <f t="shared" si="65"/>
        <v>#VALUE!</v>
      </c>
      <c r="L187" s="49" t="e">
        <f t="shared" si="65"/>
        <v>#VALUE!</v>
      </c>
      <c r="M187" s="49" t="e">
        <f t="shared" si="65"/>
        <v>#VALUE!</v>
      </c>
      <c r="N187" s="49" t="e">
        <f t="shared" si="65"/>
        <v>#VALUE!</v>
      </c>
      <c r="O187" s="49" t="e">
        <f t="shared" si="65"/>
        <v>#VALUE!</v>
      </c>
      <c r="P187" s="49" t="e">
        <f t="shared" si="65"/>
        <v>#VALUE!</v>
      </c>
      <c r="Q187" s="49" t="e">
        <f t="shared" si="65"/>
        <v>#VALUE!</v>
      </c>
      <c r="R187" s="49" t="e">
        <f t="shared" si="65"/>
        <v>#VALUE!</v>
      </c>
      <c r="S187" s="49" t="e">
        <f t="shared" si="65"/>
        <v>#VALUE!</v>
      </c>
      <c r="T187" s="49" t="e">
        <f t="shared" si="65"/>
        <v>#VALUE!</v>
      </c>
      <c r="U187" s="49" t="e">
        <f t="shared" si="65"/>
        <v>#VALUE!</v>
      </c>
      <c r="V187" s="49" t="e">
        <f t="shared" si="65"/>
        <v>#VALUE!</v>
      </c>
      <c r="W187" s="49" t="e">
        <f t="shared" si="65"/>
        <v>#VALUE!</v>
      </c>
      <c r="X187" s="49" t="e">
        <f t="shared" si="65"/>
        <v>#VALUE!</v>
      </c>
      <c r="Y187" s="49" t="e">
        <f t="shared" si="65"/>
        <v>#VALUE!</v>
      </c>
      <c r="Z187" s="49" t="e">
        <f t="shared" si="65"/>
        <v>#VALUE!</v>
      </c>
      <c r="AA187" s="49" t="e">
        <f t="shared" si="65"/>
        <v>#VALUE!</v>
      </c>
      <c r="AB187" s="49" t="e">
        <f t="shared" si="65"/>
        <v>#VALUE!</v>
      </c>
      <c r="AC187" s="49" t="e">
        <f t="shared" si="65"/>
        <v>#VALUE!</v>
      </c>
      <c r="AD187" s="49" t="e">
        <f t="shared" si="65"/>
        <v>#VALUE!</v>
      </c>
      <c r="AE187" s="49" t="e">
        <f t="shared" si="65"/>
        <v>#VALUE!</v>
      </c>
      <c r="AF187" s="49" t="e">
        <f t="shared" si="65"/>
        <v>#VALUE!</v>
      </c>
      <c r="AG187" s="49" t="e">
        <f t="shared" si="65"/>
        <v>#VALUE!</v>
      </c>
      <c r="AH187" s="50" t="s">
        <v>23</v>
      </c>
      <c r="AI187" s="48">
        <f>_xlfn.AGGREGATE(9,6,C187:AG187)</f>
        <v>0</v>
      </c>
      <c r="AJ187" s="30"/>
    </row>
    <row r="188" spans="2:36" s="26" customForma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I188" s="41"/>
    </row>
    <row r="189" spans="2:36" hidden="1" x14ac:dyDescent="0.2">
      <c r="C189" s="2" t="e">
        <f>YEAR(C192)</f>
        <v>#VALUE!</v>
      </c>
      <c r="D189" s="2" t="e">
        <f>MONTH(C192)</f>
        <v>#VALUE!</v>
      </c>
    </row>
    <row r="190" spans="2:36" x14ac:dyDescent="0.2">
      <c r="B190" s="6" t="s">
        <v>14</v>
      </c>
      <c r="C190" s="72" t="e">
        <f>C192</f>
        <v>#VALUE!</v>
      </c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4"/>
    </row>
    <row r="191" spans="2:36" x14ac:dyDescent="0.2">
      <c r="B191" s="36"/>
      <c r="C191" s="22" t="e">
        <f>DATE($C189,$D189,1)</f>
        <v>#VALUE!</v>
      </c>
      <c r="D191" s="22" t="e">
        <f t="shared" ref="D191:AG191" si="66">C191+1</f>
        <v>#VALUE!</v>
      </c>
      <c r="E191" s="22" t="e">
        <f t="shared" si="66"/>
        <v>#VALUE!</v>
      </c>
      <c r="F191" s="22" t="e">
        <f t="shared" si="66"/>
        <v>#VALUE!</v>
      </c>
      <c r="G191" s="22" t="e">
        <f t="shared" si="66"/>
        <v>#VALUE!</v>
      </c>
      <c r="H191" s="22" t="e">
        <f t="shared" si="66"/>
        <v>#VALUE!</v>
      </c>
      <c r="I191" s="22" t="e">
        <f t="shared" si="66"/>
        <v>#VALUE!</v>
      </c>
      <c r="J191" s="22" t="e">
        <f t="shared" si="66"/>
        <v>#VALUE!</v>
      </c>
      <c r="K191" s="22" t="e">
        <f t="shared" si="66"/>
        <v>#VALUE!</v>
      </c>
      <c r="L191" s="22" t="e">
        <f t="shared" si="66"/>
        <v>#VALUE!</v>
      </c>
      <c r="M191" s="22" t="e">
        <f t="shared" si="66"/>
        <v>#VALUE!</v>
      </c>
      <c r="N191" s="22" t="e">
        <f t="shared" si="66"/>
        <v>#VALUE!</v>
      </c>
      <c r="O191" s="22" t="e">
        <f t="shared" si="66"/>
        <v>#VALUE!</v>
      </c>
      <c r="P191" s="22" t="e">
        <f t="shared" si="66"/>
        <v>#VALUE!</v>
      </c>
      <c r="Q191" s="22" t="e">
        <f t="shared" si="66"/>
        <v>#VALUE!</v>
      </c>
      <c r="R191" s="22" t="e">
        <f t="shared" si="66"/>
        <v>#VALUE!</v>
      </c>
      <c r="S191" s="22" t="e">
        <f t="shared" si="66"/>
        <v>#VALUE!</v>
      </c>
      <c r="T191" s="22" t="e">
        <f t="shared" si="66"/>
        <v>#VALUE!</v>
      </c>
      <c r="U191" s="22" t="e">
        <f t="shared" si="66"/>
        <v>#VALUE!</v>
      </c>
      <c r="V191" s="22" t="e">
        <f t="shared" si="66"/>
        <v>#VALUE!</v>
      </c>
      <c r="W191" s="22" t="e">
        <f t="shared" si="66"/>
        <v>#VALUE!</v>
      </c>
      <c r="X191" s="22" t="e">
        <f t="shared" si="66"/>
        <v>#VALUE!</v>
      </c>
      <c r="Y191" s="22" t="e">
        <f t="shared" si="66"/>
        <v>#VALUE!</v>
      </c>
      <c r="Z191" s="22" t="e">
        <f t="shared" si="66"/>
        <v>#VALUE!</v>
      </c>
      <c r="AA191" s="22" t="e">
        <f t="shared" si="66"/>
        <v>#VALUE!</v>
      </c>
      <c r="AB191" s="22" t="e">
        <f t="shared" si="66"/>
        <v>#VALUE!</v>
      </c>
      <c r="AC191" s="22" t="e">
        <f t="shared" si="66"/>
        <v>#VALUE!</v>
      </c>
      <c r="AD191" s="22" t="e">
        <f t="shared" si="66"/>
        <v>#VALUE!</v>
      </c>
      <c r="AE191" s="22" t="e">
        <f t="shared" si="66"/>
        <v>#VALUE!</v>
      </c>
      <c r="AF191" s="22" t="e">
        <f t="shared" si="66"/>
        <v>#VALUE!</v>
      </c>
      <c r="AG191" s="22" t="e">
        <f t="shared" si="66"/>
        <v>#VALUE!</v>
      </c>
      <c r="AH191" s="37"/>
      <c r="AI191" s="38"/>
    </row>
    <row r="192" spans="2:36" x14ac:dyDescent="0.2">
      <c r="B192" s="20" t="s">
        <v>15</v>
      </c>
      <c r="C192" s="39" t="e">
        <f>IF(EDATE(C177,1)&gt;$G$5,"",EDATE(C177,1))</f>
        <v>#VALUE!</v>
      </c>
      <c r="D192" s="22" t="e">
        <f t="shared" ref="D192:AG192" si="67">IF(D191&gt;$G$5,"",IF(C192=EOMONTH(DATE($C189,$D189,1),0),"",IF(C192="","",C192+1)))</f>
        <v>#VALUE!</v>
      </c>
      <c r="E192" s="22" t="e">
        <f t="shared" si="67"/>
        <v>#VALUE!</v>
      </c>
      <c r="F192" s="22" t="e">
        <f t="shared" si="67"/>
        <v>#VALUE!</v>
      </c>
      <c r="G192" s="22" t="e">
        <f t="shared" si="67"/>
        <v>#VALUE!</v>
      </c>
      <c r="H192" s="22" t="e">
        <f t="shared" si="67"/>
        <v>#VALUE!</v>
      </c>
      <c r="I192" s="22" t="e">
        <f t="shared" si="67"/>
        <v>#VALUE!</v>
      </c>
      <c r="J192" s="22" t="e">
        <f t="shared" si="67"/>
        <v>#VALUE!</v>
      </c>
      <c r="K192" s="22" t="e">
        <f t="shared" si="67"/>
        <v>#VALUE!</v>
      </c>
      <c r="L192" s="22" t="e">
        <f t="shared" si="67"/>
        <v>#VALUE!</v>
      </c>
      <c r="M192" s="22" t="e">
        <f t="shared" si="67"/>
        <v>#VALUE!</v>
      </c>
      <c r="N192" s="22" t="e">
        <f t="shared" si="67"/>
        <v>#VALUE!</v>
      </c>
      <c r="O192" s="22" t="e">
        <f t="shared" si="67"/>
        <v>#VALUE!</v>
      </c>
      <c r="P192" s="22" t="e">
        <f t="shared" si="67"/>
        <v>#VALUE!</v>
      </c>
      <c r="Q192" s="22" t="e">
        <f t="shared" si="67"/>
        <v>#VALUE!</v>
      </c>
      <c r="R192" s="22" t="e">
        <f t="shared" si="67"/>
        <v>#VALUE!</v>
      </c>
      <c r="S192" s="22" t="e">
        <f t="shared" si="67"/>
        <v>#VALUE!</v>
      </c>
      <c r="T192" s="22" t="e">
        <f t="shared" si="67"/>
        <v>#VALUE!</v>
      </c>
      <c r="U192" s="22" t="e">
        <f t="shared" si="67"/>
        <v>#VALUE!</v>
      </c>
      <c r="V192" s="22" t="e">
        <f t="shared" si="67"/>
        <v>#VALUE!</v>
      </c>
      <c r="W192" s="22" t="e">
        <f t="shared" si="67"/>
        <v>#VALUE!</v>
      </c>
      <c r="X192" s="22" t="e">
        <f t="shared" si="67"/>
        <v>#VALUE!</v>
      </c>
      <c r="Y192" s="22" t="e">
        <f t="shared" si="67"/>
        <v>#VALUE!</v>
      </c>
      <c r="Z192" s="22" t="e">
        <f t="shared" si="67"/>
        <v>#VALUE!</v>
      </c>
      <c r="AA192" s="22" t="e">
        <f t="shared" si="67"/>
        <v>#VALUE!</v>
      </c>
      <c r="AB192" s="22" t="e">
        <f t="shared" si="67"/>
        <v>#VALUE!</v>
      </c>
      <c r="AC192" s="22" t="e">
        <f t="shared" si="67"/>
        <v>#VALUE!</v>
      </c>
      <c r="AD192" s="22" t="e">
        <f t="shared" si="67"/>
        <v>#VALUE!</v>
      </c>
      <c r="AE192" s="22" t="e">
        <f t="shared" si="67"/>
        <v>#VALUE!</v>
      </c>
      <c r="AF192" s="22" t="e">
        <f t="shared" si="67"/>
        <v>#VALUE!</v>
      </c>
      <c r="AG192" s="22" t="e">
        <f t="shared" si="67"/>
        <v>#VALUE!</v>
      </c>
      <c r="AH192" s="23" t="s">
        <v>16</v>
      </c>
      <c r="AI192" s="24">
        <f>+COUNTIFS(C193:AG193,"土",C194:AG194,"")+COUNTIFS(C193:AG193,"日",C194:AG194,"")</f>
        <v>0</v>
      </c>
    </row>
    <row r="193" spans="2:36" s="26" customFormat="1" x14ac:dyDescent="0.2">
      <c r="B193" s="40" t="s">
        <v>5</v>
      </c>
      <c r="C193" s="51" t="str">
        <f>IFERROR(TEXT(WEEKDAY(+C192),"aaa"),"")</f>
        <v/>
      </c>
      <c r="D193" s="51" t="str">
        <f t="shared" ref="D193:AG193" si="68">IFERROR(TEXT(WEEKDAY(+D192),"aaa"),"")</f>
        <v/>
      </c>
      <c r="E193" s="51" t="str">
        <f t="shared" si="68"/>
        <v/>
      </c>
      <c r="F193" s="51" t="str">
        <f t="shared" si="68"/>
        <v/>
      </c>
      <c r="G193" s="51" t="str">
        <f t="shared" si="68"/>
        <v/>
      </c>
      <c r="H193" s="51" t="str">
        <f t="shared" si="68"/>
        <v/>
      </c>
      <c r="I193" s="51" t="str">
        <f t="shared" si="68"/>
        <v/>
      </c>
      <c r="J193" s="51" t="str">
        <f t="shared" si="68"/>
        <v/>
      </c>
      <c r="K193" s="51" t="str">
        <f t="shared" si="68"/>
        <v/>
      </c>
      <c r="L193" s="51" t="str">
        <f t="shared" si="68"/>
        <v/>
      </c>
      <c r="M193" s="51" t="str">
        <f t="shared" si="68"/>
        <v/>
      </c>
      <c r="N193" s="51" t="str">
        <f t="shared" si="68"/>
        <v/>
      </c>
      <c r="O193" s="51" t="str">
        <f t="shared" si="68"/>
        <v/>
      </c>
      <c r="P193" s="51" t="str">
        <f t="shared" si="68"/>
        <v/>
      </c>
      <c r="Q193" s="51" t="str">
        <f t="shared" si="68"/>
        <v/>
      </c>
      <c r="R193" s="51" t="str">
        <f t="shared" si="68"/>
        <v/>
      </c>
      <c r="S193" s="51" t="str">
        <f t="shared" si="68"/>
        <v/>
      </c>
      <c r="T193" s="51" t="str">
        <f t="shared" si="68"/>
        <v/>
      </c>
      <c r="U193" s="51" t="str">
        <f t="shared" si="68"/>
        <v/>
      </c>
      <c r="V193" s="51" t="str">
        <f t="shared" si="68"/>
        <v/>
      </c>
      <c r="W193" s="51" t="str">
        <f t="shared" si="68"/>
        <v/>
      </c>
      <c r="X193" s="51" t="str">
        <f t="shared" si="68"/>
        <v/>
      </c>
      <c r="Y193" s="51" t="str">
        <f t="shared" si="68"/>
        <v/>
      </c>
      <c r="Z193" s="51" t="str">
        <f t="shared" si="68"/>
        <v/>
      </c>
      <c r="AA193" s="51" t="str">
        <f t="shared" si="68"/>
        <v/>
      </c>
      <c r="AB193" s="51" t="str">
        <f t="shared" si="68"/>
        <v/>
      </c>
      <c r="AC193" s="51" t="str">
        <f t="shared" si="68"/>
        <v/>
      </c>
      <c r="AD193" s="51" t="str">
        <f t="shared" si="68"/>
        <v/>
      </c>
      <c r="AE193" s="51" t="str">
        <f t="shared" si="68"/>
        <v/>
      </c>
      <c r="AF193" s="51" t="str">
        <f t="shared" si="68"/>
        <v/>
      </c>
      <c r="AG193" s="51" t="str">
        <f t="shared" si="68"/>
        <v/>
      </c>
      <c r="AH193" s="23" t="s">
        <v>21</v>
      </c>
      <c r="AI193" s="24">
        <f>+COUNTIF(C194:AG194,"夏休")+COUNTIF(C194:AG194,"冬休")+COUNTIF(C194:AG194,"中止")</f>
        <v>0</v>
      </c>
    </row>
    <row r="194" spans="2:36" s="26" customFormat="1" ht="13.5" customHeight="1" x14ac:dyDescent="0.2">
      <c r="B194" s="75" t="s">
        <v>20</v>
      </c>
      <c r="C194" s="77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9"/>
      <c r="AH194" s="27" t="s">
        <v>2</v>
      </c>
      <c r="AI194" s="28">
        <f>COUNT(C192:AG192)-AI193</f>
        <v>0</v>
      </c>
    </row>
    <row r="195" spans="2:36" s="26" customFormat="1" ht="13.5" customHeight="1" x14ac:dyDescent="0.2">
      <c r="B195" s="76"/>
      <c r="C195" s="77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9"/>
      <c r="AH195" s="27" t="s">
        <v>6</v>
      </c>
      <c r="AI195" s="29">
        <f>+COUNTIF(C196:AG197,"休")</f>
        <v>0</v>
      </c>
      <c r="AJ195" s="30" t="e">
        <f>IF(AI196&gt;0.285,"",IF(AI195&lt;AI192,"←計画日数が足りません",""))</f>
        <v>#DIV/0!</v>
      </c>
    </row>
    <row r="196" spans="2:36" s="26" customFormat="1" ht="13.5" customHeight="1" x14ac:dyDescent="0.2">
      <c r="B196" s="70" t="s">
        <v>0</v>
      </c>
      <c r="C196" s="71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3"/>
      <c r="AH196" s="27" t="s">
        <v>8</v>
      </c>
      <c r="AI196" s="31" t="e">
        <f>+AI195/AI194</f>
        <v>#DIV/0!</v>
      </c>
    </row>
    <row r="197" spans="2:36" s="26" customFormat="1" x14ac:dyDescent="0.2">
      <c r="B197" s="70"/>
      <c r="C197" s="71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3"/>
      <c r="AH197" s="27" t="s">
        <v>9</v>
      </c>
      <c r="AI197" s="29">
        <f>+COUNTA(C198:AG199)</f>
        <v>0</v>
      </c>
    </row>
    <row r="198" spans="2:36" s="26" customFormat="1" x14ac:dyDescent="0.2">
      <c r="B198" s="64" t="s">
        <v>7</v>
      </c>
      <c r="C198" s="66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58"/>
      <c r="AH198" s="32" t="s">
        <v>4</v>
      </c>
      <c r="AI198" s="33" t="e">
        <f>+AI197/AI194</f>
        <v>#DIV/0!</v>
      </c>
    </row>
    <row r="199" spans="2:36" s="26" customFormat="1" x14ac:dyDescent="0.2">
      <c r="B199" s="65"/>
      <c r="C199" s="67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59"/>
      <c r="AH199" s="34" t="s">
        <v>13</v>
      </c>
      <c r="AI199" s="35" t="str">
        <f>IF(7&gt;AI194,"対象外",IF(AI197&gt;=AI192,"OK","NG"))</f>
        <v>対象外</v>
      </c>
      <c r="AJ199" s="30" t="str">
        <f>IF(AI199="対象外","←７日間に満たない期間は達成判定の対象外",IF(AI199="NG","←月単位未達成","←月単位達成"))</f>
        <v>←７日間に満たない期間は達成判定の対象外</v>
      </c>
    </row>
    <row r="200" spans="2:36" hidden="1" x14ac:dyDescent="0.2">
      <c r="B200" s="15"/>
      <c r="C200" s="46" t="e">
        <f t="shared" ref="C200:AG200" si="69">IF(AND(DAY(C192)&gt;=22,DAY(C192)&lt;=28,C193="土"),1,0)</f>
        <v>#VALUE!</v>
      </c>
      <c r="D200" s="46" t="e">
        <f t="shared" si="69"/>
        <v>#VALUE!</v>
      </c>
      <c r="E200" s="46" t="e">
        <f t="shared" si="69"/>
        <v>#VALUE!</v>
      </c>
      <c r="F200" s="46" t="e">
        <f t="shared" si="69"/>
        <v>#VALUE!</v>
      </c>
      <c r="G200" s="46" t="e">
        <f t="shared" si="69"/>
        <v>#VALUE!</v>
      </c>
      <c r="H200" s="46" t="e">
        <f t="shared" si="69"/>
        <v>#VALUE!</v>
      </c>
      <c r="I200" s="46" t="e">
        <f t="shared" si="69"/>
        <v>#VALUE!</v>
      </c>
      <c r="J200" s="46" t="e">
        <f t="shared" si="69"/>
        <v>#VALUE!</v>
      </c>
      <c r="K200" s="46" t="e">
        <f t="shared" si="69"/>
        <v>#VALUE!</v>
      </c>
      <c r="L200" s="46" t="e">
        <f t="shared" si="69"/>
        <v>#VALUE!</v>
      </c>
      <c r="M200" s="46" t="e">
        <f t="shared" si="69"/>
        <v>#VALUE!</v>
      </c>
      <c r="N200" s="46" t="e">
        <f t="shared" si="69"/>
        <v>#VALUE!</v>
      </c>
      <c r="O200" s="46" t="e">
        <f t="shared" si="69"/>
        <v>#VALUE!</v>
      </c>
      <c r="P200" s="46" t="e">
        <f t="shared" si="69"/>
        <v>#VALUE!</v>
      </c>
      <c r="Q200" s="46" t="e">
        <f t="shared" si="69"/>
        <v>#VALUE!</v>
      </c>
      <c r="R200" s="46" t="e">
        <f t="shared" si="69"/>
        <v>#VALUE!</v>
      </c>
      <c r="S200" s="46" t="e">
        <f t="shared" si="69"/>
        <v>#VALUE!</v>
      </c>
      <c r="T200" s="46" t="e">
        <f t="shared" si="69"/>
        <v>#VALUE!</v>
      </c>
      <c r="U200" s="46" t="e">
        <f t="shared" si="69"/>
        <v>#VALUE!</v>
      </c>
      <c r="V200" s="46" t="e">
        <f t="shared" si="69"/>
        <v>#VALUE!</v>
      </c>
      <c r="W200" s="46" t="e">
        <f t="shared" si="69"/>
        <v>#VALUE!</v>
      </c>
      <c r="X200" s="46" t="e">
        <f t="shared" si="69"/>
        <v>#VALUE!</v>
      </c>
      <c r="Y200" s="46" t="e">
        <f t="shared" si="69"/>
        <v>#VALUE!</v>
      </c>
      <c r="Z200" s="46" t="e">
        <f t="shared" si="69"/>
        <v>#VALUE!</v>
      </c>
      <c r="AA200" s="46" t="e">
        <f t="shared" si="69"/>
        <v>#VALUE!</v>
      </c>
      <c r="AB200" s="46" t="e">
        <f t="shared" si="69"/>
        <v>#VALUE!</v>
      </c>
      <c r="AC200" s="46" t="e">
        <f t="shared" si="69"/>
        <v>#VALUE!</v>
      </c>
      <c r="AD200" s="46" t="e">
        <f t="shared" si="69"/>
        <v>#VALUE!</v>
      </c>
      <c r="AE200" s="46" t="e">
        <f t="shared" si="69"/>
        <v>#VALUE!</v>
      </c>
      <c r="AF200" s="46" t="e">
        <f t="shared" si="69"/>
        <v>#VALUE!</v>
      </c>
      <c r="AG200" s="46" t="e">
        <f t="shared" si="69"/>
        <v>#VALUE!</v>
      </c>
      <c r="AH200" s="47" t="s">
        <v>22</v>
      </c>
      <c r="AI200" s="48">
        <f>_xlfn.AGGREGATE(9,6,C200:AG200)</f>
        <v>0</v>
      </c>
      <c r="AJ200" s="30"/>
    </row>
    <row r="201" spans="2:36" hidden="1" x14ac:dyDescent="0.2">
      <c r="B201" s="15"/>
      <c r="C201" s="49" t="e">
        <f t="shared" ref="C201:AG201" si="70">IF(AND(DAY(C192)&gt;=22,DAY(C192)&lt;=28,C193="土",OR(C198="休",C198="雨")),1,0)</f>
        <v>#VALUE!</v>
      </c>
      <c r="D201" s="49" t="e">
        <f t="shared" si="70"/>
        <v>#VALUE!</v>
      </c>
      <c r="E201" s="49" t="e">
        <f t="shared" si="70"/>
        <v>#VALUE!</v>
      </c>
      <c r="F201" s="49" t="e">
        <f t="shared" si="70"/>
        <v>#VALUE!</v>
      </c>
      <c r="G201" s="49" t="e">
        <f t="shared" si="70"/>
        <v>#VALUE!</v>
      </c>
      <c r="H201" s="49" t="e">
        <f t="shared" si="70"/>
        <v>#VALUE!</v>
      </c>
      <c r="I201" s="49" t="e">
        <f t="shared" si="70"/>
        <v>#VALUE!</v>
      </c>
      <c r="J201" s="49" t="e">
        <f t="shared" si="70"/>
        <v>#VALUE!</v>
      </c>
      <c r="K201" s="49" t="e">
        <f t="shared" si="70"/>
        <v>#VALUE!</v>
      </c>
      <c r="L201" s="49" t="e">
        <f t="shared" si="70"/>
        <v>#VALUE!</v>
      </c>
      <c r="M201" s="49" t="e">
        <f t="shared" si="70"/>
        <v>#VALUE!</v>
      </c>
      <c r="N201" s="49" t="e">
        <f t="shared" si="70"/>
        <v>#VALUE!</v>
      </c>
      <c r="O201" s="49" t="e">
        <f t="shared" si="70"/>
        <v>#VALUE!</v>
      </c>
      <c r="P201" s="49" t="e">
        <f t="shared" si="70"/>
        <v>#VALUE!</v>
      </c>
      <c r="Q201" s="49" t="e">
        <f t="shared" si="70"/>
        <v>#VALUE!</v>
      </c>
      <c r="R201" s="49" t="e">
        <f t="shared" si="70"/>
        <v>#VALUE!</v>
      </c>
      <c r="S201" s="49" t="e">
        <f t="shared" si="70"/>
        <v>#VALUE!</v>
      </c>
      <c r="T201" s="49" t="e">
        <f t="shared" si="70"/>
        <v>#VALUE!</v>
      </c>
      <c r="U201" s="49" t="e">
        <f t="shared" si="70"/>
        <v>#VALUE!</v>
      </c>
      <c r="V201" s="49" t="e">
        <f t="shared" si="70"/>
        <v>#VALUE!</v>
      </c>
      <c r="W201" s="49" t="e">
        <f t="shared" si="70"/>
        <v>#VALUE!</v>
      </c>
      <c r="X201" s="49" t="e">
        <f t="shared" si="70"/>
        <v>#VALUE!</v>
      </c>
      <c r="Y201" s="49" t="e">
        <f t="shared" si="70"/>
        <v>#VALUE!</v>
      </c>
      <c r="Z201" s="49" t="e">
        <f t="shared" si="70"/>
        <v>#VALUE!</v>
      </c>
      <c r="AA201" s="49" t="e">
        <f t="shared" si="70"/>
        <v>#VALUE!</v>
      </c>
      <c r="AB201" s="49" t="e">
        <f t="shared" si="70"/>
        <v>#VALUE!</v>
      </c>
      <c r="AC201" s="49" t="e">
        <f t="shared" si="70"/>
        <v>#VALUE!</v>
      </c>
      <c r="AD201" s="49" t="e">
        <f t="shared" si="70"/>
        <v>#VALUE!</v>
      </c>
      <c r="AE201" s="49" t="e">
        <f t="shared" si="70"/>
        <v>#VALUE!</v>
      </c>
      <c r="AF201" s="49" t="e">
        <f t="shared" si="70"/>
        <v>#VALUE!</v>
      </c>
      <c r="AG201" s="49" t="e">
        <f t="shared" si="70"/>
        <v>#VALUE!</v>
      </c>
      <c r="AH201" s="50" t="s">
        <v>23</v>
      </c>
      <c r="AI201" s="48">
        <f>_xlfn.AGGREGATE(9,6,C201:AG201)</f>
        <v>0</v>
      </c>
      <c r="AJ201" s="30"/>
    </row>
    <row r="202" spans="2:36" s="26" customForma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I202" s="41"/>
    </row>
    <row r="203" spans="2:36" hidden="1" x14ac:dyDescent="0.2">
      <c r="C203" s="2" t="e">
        <f>YEAR(C206)</f>
        <v>#VALUE!</v>
      </c>
      <c r="D203" s="2" t="e">
        <f>MONTH(C206)</f>
        <v>#VALUE!</v>
      </c>
    </row>
    <row r="204" spans="2:36" x14ac:dyDescent="0.2">
      <c r="B204" s="6" t="s">
        <v>14</v>
      </c>
      <c r="C204" s="72" t="e">
        <f>C206</f>
        <v>#VALUE!</v>
      </c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4"/>
    </row>
    <row r="205" spans="2:36" x14ac:dyDescent="0.2">
      <c r="B205" s="36"/>
      <c r="C205" s="22" t="e">
        <f>DATE($C203,$D203,1)</f>
        <v>#VALUE!</v>
      </c>
      <c r="D205" s="22" t="e">
        <f t="shared" ref="D205:AG205" si="71">C205+1</f>
        <v>#VALUE!</v>
      </c>
      <c r="E205" s="22" t="e">
        <f t="shared" si="71"/>
        <v>#VALUE!</v>
      </c>
      <c r="F205" s="22" t="e">
        <f t="shared" si="71"/>
        <v>#VALUE!</v>
      </c>
      <c r="G205" s="22" t="e">
        <f t="shared" si="71"/>
        <v>#VALUE!</v>
      </c>
      <c r="H205" s="22" t="e">
        <f t="shared" si="71"/>
        <v>#VALUE!</v>
      </c>
      <c r="I205" s="22" t="e">
        <f t="shared" si="71"/>
        <v>#VALUE!</v>
      </c>
      <c r="J205" s="22" t="e">
        <f t="shared" si="71"/>
        <v>#VALUE!</v>
      </c>
      <c r="K205" s="22" t="e">
        <f t="shared" si="71"/>
        <v>#VALUE!</v>
      </c>
      <c r="L205" s="22" t="e">
        <f t="shared" si="71"/>
        <v>#VALUE!</v>
      </c>
      <c r="M205" s="22" t="e">
        <f t="shared" si="71"/>
        <v>#VALUE!</v>
      </c>
      <c r="N205" s="22" t="e">
        <f t="shared" si="71"/>
        <v>#VALUE!</v>
      </c>
      <c r="O205" s="22" t="e">
        <f t="shared" si="71"/>
        <v>#VALUE!</v>
      </c>
      <c r="P205" s="22" t="e">
        <f t="shared" si="71"/>
        <v>#VALUE!</v>
      </c>
      <c r="Q205" s="22" t="e">
        <f t="shared" si="71"/>
        <v>#VALUE!</v>
      </c>
      <c r="R205" s="22" t="e">
        <f t="shared" si="71"/>
        <v>#VALUE!</v>
      </c>
      <c r="S205" s="22" t="e">
        <f t="shared" si="71"/>
        <v>#VALUE!</v>
      </c>
      <c r="T205" s="22" t="e">
        <f t="shared" si="71"/>
        <v>#VALUE!</v>
      </c>
      <c r="U205" s="22" t="e">
        <f t="shared" si="71"/>
        <v>#VALUE!</v>
      </c>
      <c r="V205" s="22" t="e">
        <f t="shared" si="71"/>
        <v>#VALUE!</v>
      </c>
      <c r="W205" s="22" t="e">
        <f t="shared" si="71"/>
        <v>#VALUE!</v>
      </c>
      <c r="X205" s="22" t="e">
        <f t="shared" si="71"/>
        <v>#VALUE!</v>
      </c>
      <c r="Y205" s="22" t="e">
        <f t="shared" si="71"/>
        <v>#VALUE!</v>
      </c>
      <c r="Z205" s="22" t="e">
        <f t="shared" si="71"/>
        <v>#VALUE!</v>
      </c>
      <c r="AA205" s="22" t="e">
        <f t="shared" si="71"/>
        <v>#VALUE!</v>
      </c>
      <c r="AB205" s="22" t="e">
        <f t="shared" si="71"/>
        <v>#VALUE!</v>
      </c>
      <c r="AC205" s="22" t="e">
        <f t="shared" si="71"/>
        <v>#VALUE!</v>
      </c>
      <c r="AD205" s="22" t="e">
        <f t="shared" si="71"/>
        <v>#VALUE!</v>
      </c>
      <c r="AE205" s="22" t="e">
        <f t="shared" si="71"/>
        <v>#VALUE!</v>
      </c>
      <c r="AF205" s="22" t="e">
        <f t="shared" si="71"/>
        <v>#VALUE!</v>
      </c>
      <c r="AG205" s="22" t="e">
        <f t="shared" si="71"/>
        <v>#VALUE!</v>
      </c>
      <c r="AH205" s="37"/>
      <c r="AI205" s="38"/>
    </row>
    <row r="206" spans="2:36" x14ac:dyDescent="0.2">
      <c r="B206" s="20" t="s">
        <v>15</v>
      </c>
      <c r="C206" s="39" t="e">
        <f>IF(EDATE(C191,1)&gt;$G$5,"",EDATE(C191,1))</f>
        <v>#VALUE!</v>
      </c>
      <c r="D206" s="22" t="e">
        <f t="shared" ref="D206:AG206" si="72">IF(D205&gt;$G$5,"",IF(C206=EOMONTH(DATE($C203,$D203,1),0),"",IF(C206="","",C206+1)))</f>
        <v>#VALUE!</v>
      </c>
      <c r="E206" s="22" t="e">
        <f t="shared" si="72"/>
        <v>#VALUE!</v>
      </c>
      <c r="F206" s="22" t="e">
        <f t="shared" si="72"/>
        <v>#VALUE!</v>
      </c>
      <c r="G206" s="22" t="e">
        <f t="shared" si="72"/>
        <v>#VALUE!</v>
      </c>
      <c r="H206" s="22" t="e">
        <f t="shared" si="72"/>
        <v>#VALUE!</v>
      </c>
      <c r="I206" s="22" t="e">
        <f t="shared" si="72"/>
        <v>#VALUE!</v>
      </c>
      <c r="J206" s="22" t="e">
        <f t="shared" si="72"/>
        <v>#VALUE!</v>
      </c>
      <c r="K206" s="22" t="e">
        <f t="shared" si="72"/>
        <v>#VALUE!</v>
      </c>
      <c r="L206" s="22" t="e">
        <f t="shared" si="72"/>
        <v>#VALUE!</v>
      </c>
      <c r="M206" s="22" t="e">
        <f t="shared" si="72"/>
        <v>#VALUE!</v>
      </c>
      <c r="N206" s="22" t="e">
        <f t="shared" si="72"/>
        <v>#VALUE!</v>
      </c>
      <c r="O206" s="22" t="e">
        <f t="shared" si="72"/>
        <v>#VALUE!</v>
      </c>
      <c r="P206" s="22" t="e">
        <f t="shared" si="72"/>
        <v>#VALUE!</v>
      </c>
      <c r="Q206" s="22" t="e">
        <f t="shared" si="72"/>
        <v>#VALUE!</v>
      </c>
      <c r="R206" s="22" t="e">
        <f t="shared" si="72"/>
        <v>#VALUE!</v>
      </c>
      <c r="S206" s="22" t="e">
        <f t="shared" si="72"/>
        <v>#VALUE!</v>
      </c>
      <c r="T206" s="22" t="e">
        <f t="shared" si="72"/>
        <v>#VALUE!</v>
      </c>
      <c r="U206" s="22" t="e">
        <f t="shared" si="72"/>
        <v>#VALUE!</v>
      </c>
      <c r="V206" s="22" t="e">
        <f t="shared" si="72"/>
        <v>#VALUE!</v>
      </c>
      <c r="W206" s="22" t="e">
        <f t="shared" si="72"/>
        <v>#VALUE!</v>
      </c>
      <c r="X206" s="22" t="e">
        <f t="shared" si="72"/>
        <v>#VALUE!</v>
      </c>
      <c r="Y206" s="22" t="e">
        <f t="shared" si="72"/>
        <v>#VALUE!</v>
      </c>
      <c r="Z206" s="22" t="e">
        <f t="shared" si="72"/>
        <v>#VALUE!</v>
      </c>
      <c r="AA206" s="22" t="e">
        <f t="shared" si="72"/>
        <v>#VALUE!</v>
      </c>
      <c r="AB206" s="22" t="e">
        <f t="shared" si="72"/>
        <v>#VALUE!</v>
      </c>
      <c r="AC206" s="22" t="e">
        <f t="shared" si="72"/>
        <v>#VALUE!</v>
      </c>
      <c r="AD206" s="22" t="e">
        <f t="shared" si="72"/>
        <v>#VALUE!</v>
      </c>
      <c r="AE206" s="22" t="e">
        <f t="shared" si="72"/>
        <v>#VALUE!</v>
      </c>
      <c r="AF206" s="22" t="e">
        <f t="shared" si="72"/>
        <v>#VALUE!</v>
      </c>
      <c r="AG206" s="22" t="e">
        <f t="shared" si="72"/>
        <v>#VALUE!</v>
      </c>
      <c r="AH206" s="23" t="s">
        <v>16</v>
      </c>
      <c r="AI206" s="24">
        <f>+COUNTIFS(C207:AG207,"土",C208:AG208,"")+COUNTIFS(C207:AG207,"日",C208:AG208,"")</f>
        <v>0</v>
      </c>
    </row>
    <row r="207" spans="2:36" s="26" customFormat="1" x14ac:dyDescent="0.2">
      <c r="B207" s="40" t="s">
        <v>5</v>
      </c>
      <c r="C207" s="51" t="str">
        <f>IFERROR(TEXT(WEEKDAY(+C206),"aaa"),"")</f>
        <v/>
      </c>
      <c r="D207" s="51" t="str">
        <f t="shared" ref="D207:AG207" si="73">IFERROR(TEXT(WEEKDAY(+D206),"aaa"),"")</f>
        <v/>
      </c>
      <c r="E207" s="51" t="str">
        <f t="shared" si="73"/>
        <v/>
      </c>
      <c r="F207" s="51" t="str">
        <f t="shared" si="73"/>
        <v/>
      </c>
      <c r="G207" s="51" t="str">
        <f t="shared" si="73"/>
        <v/>
      </c>
      <c r="H207" s="51" t="str">
        <f t="shared" si="73"/>
        <v/>
      </c>
      <c r="I207" s="51" t="str">
        <f t="shared" si="73"/>
        <v/>
      </c>
      <c r="J207" s="51" t="str">
        <f t="shared" si="73"/>
        <v/>
      </c>
      <c r="K207" s="51" t="str">
        <f t="shared" si="73"/>
        <v/>
      </c>
      <c r="L207" s="51" t="str">
        <f t="shared" si="73"/>
        <v/>
      </c>
      <c r="M207" s="51" t="str">
        <f t="shared" si="73"/>
        <v/>
      </c>
      <c r="N207" s="51" t="str">
        <f t="shared" si="73"/>
        <v/>
      </c>
      <c r="O207" s="51" t="str">
        <f t="shared" si="73"/>
        <v/>
      </c>
      <c r="P207" s="51" t="str">
        <f t="shared" si="73"/>
        <v/>
      </c>
      <c r="Q207" s="51" t="str">
        <f t="shared" si="73"/>
        <v/>
      </c>
      <c r="R207" s="51" t="str">
        <f t="shared" si="73"/>
        <v/>
      </c>
      <c r="S207" s="51" t="str">
        <f t="shared" si="73"/>
        <v/>
      </c>
      <c r="T207" s="51" t="str">
        <f t="shared" si="73"/>
        <v/>
      </c>
      <c r="U207" s="51" t="str">
        <f t="shared" si="73"/>
        <v/>
      </c>
      <c r="V207" s="51" t="str">
        <f t="shared" si="73"/>
        <v/>
      </c>
      <c r="W207" s="51" t="str">
        <f t="shared" si="73"/>
        <v/>
      </c>
      <c r="X207" s="51" t="str">
        <f t="shared" si="73"/>
        <v/>
      </c>
      <c r="Y207" s="51" t="str">
        <f t="shared" si="73"/>
        <v/>
      </c>
      <c r="Z207" s="51" t="str">
        <f t="shared" si="73"/>
        <v/>
      </c>
      <c r="AA207" s="51" t="str">
        <f t="shared" si="73"/>
        <v/>
      </c>
      <c r="AB207" s="51" t="str">
        <f t="shared" si="73"/>
        <v/>
      </c>
      <c r="AC207" s="51" t="str">
        <f t="shared" si="73"/>
        <v/>
      </c>
      <c r="AD207" s="51" t="str">
        <f t="shared" si="73"/>
        <v/>
      </c>
      <c r="AE207" s="51" t="str">
        <f t="shared" si="73"/>
        <v/>
      </c>
      <c r="AF207" s="51" t="str">
        <f t="shared" si="73"/>
        <v/>
      </c>
      <c r="AG207" s="51" t="str">
        <f t="shared" si="73"/>
        <v/>
      </c>
      <c r="AH207" s="23" t="s">
        <v>21</v>
      </c>
      <c r="AI207" s="24">
        <f>+COUNTIF(C208:AG208,"夏休")+COUNTIF(C208:AG208,"冬休")+COUNTIF(C208:AG208,"中止")</f>
        <v>0</v>
      </c>
    </row>
    <row r="208" spans="2:36" s="26" customFormat="1" ht="13.5" customHeight="1" x14ac:dyDescent="0.2">
      <c r="B208" s="75" t="s">
        <v>20</v>
      </c>
      <c r="C208" s="77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9"/>
      <c r="AH208" s="27" t="s">
        <v>2</v>
      </c>
      <c r="AI208" s="28">
        <f>COUNT(C206:AG206)-AI207</f>
        <v>0</v>
      </c>
    </row>
    <row r="209" spans="2:36" s="26" customFormat="1" ht="13.5" customHeight="1" x14ac:dyDescent="0.2">
      <c r="B209" s="76"/>
      <c r="C209" s="77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9"/>
      <c r="AH209" s="27" t="s">
        <v>6</v>
      </c>
      <c r="AI209" s="29">
        <f>+COUNTIF(C210:AG211,"休")</f>
        <v>0</v>
      </c>
      <c r="AJ209" s="30" t="e">
        <f>IF(AI210&gt;0.285,"",IF(AI209&lt;AI206,"←計画日数が足りません",""))</f>
        <v>#DIV/0!</v>
      </c>
    </row>
    <row r="210" spans="2:36" s="26" customFormat="1" ht="13.5" customHeight="1" x14ac:dyDescent="0.2">
      <c r="B210" s="70" t="s">
        <v>0</v>
      </c>
      <c r="C210" s="71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3"/>
      <c r="AH210" s="27" t="s">
        <v>8</v>
      </c>
      <c r="AI210" s="31" t="e">
        <f>+AI209/AI208</f>
        <v>#DIV/0!</v>
      </c>
    </row>
    <row r="211" spans="2:36" s="26" customFormat="1" x14ac:dyDescent="0.2">
      <c r="B211" s="70"/>
      <c r="C211" s="71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3"/>
      <c r="AH211" s="27" t="s">
        <v>9</v>
      </c>
      <c r="AI211" s="29">
        <f>+COUNTA(C212:AG213)</f>
        <v>0</v>
      </c>
    </row>
    <row r="212" spans="2:36" s="26" customFormat="1" x14ac:dyDescent="0.2">
      <c r="B212" s="64" t="s">
        <v>7</v>
      </c>
      <c r="C212" s="66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58"/>
      <c r="AH212" s="32" t="s">
        <v>4</v>
      </c>
      <c r="AI212" s="33" t="e">
        <f>+AI211/AI208</f>
        <v>#DIV/0!</v>
      </c>
    </row>
    <row r="213" spans="2:36" s="26" customFormat="1" x14ac:dyDescent="0.2">
      <c r="B213" s="65"/>
      <c r="C213" s="67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59"/>
      <c r="AH213" s="34" t="s">
        <v>13</v>
      </c>
      <c r="AI213" s="35" t="str">
        <f>IF(7&gt;AI208,"対象外",IF(AI211&gt;=AI206,"OK","NG"))</f>
        <v>対象外</v>
      </c>
      <c r="AJ213" s="30" t="str">
        <f>IF(AI213="対象外","←７日間に満たない期間は達成判定の対象外",IF(AI213="NG","←月単位未達成","←月単位達成"))</f>
        <v>←７日間に満たない期間は達成判定の対象外</v>
      </c>
    </row>
    <row r="214" spans="2:36" hidden="1" x14ac:dyDescent="0.2">
      <c r="B214" s="15"/>
      <c r="C214" s="46" t="e">
        <f t="shared" ref="C214:AG214" si="74">IF(AND(DAY(C206)&gt;=22,DAY(C206)&lt;=28,C207="土"),1,0)</f>
        <v>#VALUE!</v>
      </c>
      <c r="D214" s="46" t="e">
        <f t="shared" si="74"/>
        <v>#VALUE!</v>
      </c>
      <c r="E214" s="46" t="e">
        <f t="shared" si="74"/>
        <v>#VALUE!</v>
      </c>
      <c r="F214" s="46" t="e">
        <f t="shared" si="74"/>
        <v>#VALUE!</v>
      </c>
      <c r="G214" s="46" t="e">
        <f t="shared" si="74"/>
        <v>#VALUE!</v>
      </c>
      <c r="H214" s="46" t="e">
        <f t="shared" si="74"/>
        <v>#VALUE!</v>
      </c>
      <c r="I214" s="46" t="e">
        <f t="shared" si="74"/>
        <v>#VALUE!</v>
      </c>
      <c r="J214" s="46" t="e">
        <f t="shared" si="74"/>
        <v>#VALUE!</v>
      </c>
      <c r="K214" s="46" t="e">
        <f t="shared" si="74"/>
        <v>#VALUE!</v>
      </c>
      <c r="L214" s="46" t="e">
        <f t="shared" si="74"/>
        <v>#VALUE!</v>
      </c>
      <c r="M214" s="46" t="e">
        <f t="shared" si="74"/>
        <v>#VALUE!</v>
      </c>
      <c r="N214" s="46" t="e">
        <f t="shared" si="74"/>
        <v>#VALUE!</v>
      </c>
      <c r="O214" s="46" t="e">
        <f t="shared" si="74"/>
        <v>#VALUE!</v>
      </c>
      <c r="P214" s="46" t="e">
        <f t="shared" si="74"/>
        <v>#VALUE!</v>
      </c>
      <c r="Q214" s="46" t="e">
        <f t="shared" si="74"/>
        <v>#VALUE!</v>
      </c>
      <c r="R214" s="46" t="e">
        <f t="shared" si="74"/>
        <v>#VALUE!</v>
      </c>
      <c r="S214" s="46" t="e">
        <f t="shared" si="74"/>
        <v>#VALUE!</v>
      </c>
      <c r="T214" s="46" t="e">
        <f t="shared" si="74"/>
        <v>#VALUE!</v>
      </c>
      <c r="U214" s="46" t="e">
        <f t="shared" si="74"/>
        <v>#VALUE!</v>
      </c>
      <c r="V214" s="46" t="e">
        <f t="shared" si="74"/>
        <v>#VALUE!</v>
      </c>
      <c r="W214" s="46" t="e">
        <f t="shared" si="74"/>
        <v>#VALUE!</v>
      </c>
      <c r="X214" s="46" t="e">
        <f t="shared" si="74"/>
        <v>#VALUE!</v>
      </c>
      <c r="Y214" s="46" t="e">
        <f t="shared" si="74"/>
        <v>#VALUE!</v>
      </c>
      <c r="Z214" s="46" t="e">
        <f t="shared" si="74"/>
        <v>#VALUE!</v>
      </c>
      <c r="AA214" s="46" t="e">
        <f t="shared" si="74"/>
        <v>#VALUE!</v>
      </c>
      <c r="AB214" s="46" t="e">
        <f t="shared" si="74"/>
        <v>#VALUE!</v>
      </c>
      <c r="AC214" s="46" t="e">
        <f t="shared" si="74"/>
        <v>#VALUE!</v>
      </c>
      <c r="AD214" s="46" t="e">
        <f t="shared" si="74"/>
        <v>#VALUE!</v>
      </c>
      <c r="AE214" s="46" t="e">
        <f t="shared" si="74"/>
        <v>#VALUE!</v>
      </c>
      <c r="AF214" s="46" t="e">
        <f t="shared" si="74"/>
        <v>#VALUE!</v>
      </c>
      <c r="AG214" s="46" t="e">
        <f t="shared" si="74"/>
        <v>#VALUE!</v>
      </c>
      <c r="AH214" s="47" t="s">
        <v>22</v>
      </c>
      <c r="AI214" s="48">
        <f>_xlfn.AGGREGATE(9,6,C214:AG214)</f>
        <v>0</v>
      </c>
      <c r="AJ214" s="30"/>
    </row>
    <row r="215" spans="2:36" hidden="1" x14ac:dyDescent="0.2">
      <c r="B215" s="15"/>
      <c r="C215" s="49" t="e">
        <f t="shared" ref="C215:AG215" si="75">IF(AND(DAY(C206)&gt;=22,DAY(C206)&lt;=28,C207="土",OR(C212="休",C212="雨")),1,0)</f>
        <v>#VALUE!</v>
      </c>
      <c r="D215" s="49" t="e">
        <f t="shared" si="75"/>
        <v>#VALUE!</v>
      </c>
      <c r="E215" s="49" t="e">
        <f t="shared" si="75"/>
        <v>#VALUE!</v>
      </c>
      <c r="F215" s="49" t="e">
        <f t="shared" si="75"/>
        <v>#VALUE!</v>
      </c>
      <c r="G215" s="49" t="e">
        <f t="shared" si="75"/>
        <v>#VALUE!</v>
      </c>
      <c r="H215" s="49" t="e">
        <f t="shared" si="75"/>
        <v>#VALUE!</v>
      </c>
      <c r="I215" s="49" t="e">
        <f t="shared" si="75"/>
        <v>#VALUE!</v>
      </c>
      <c r="J215" s="49" t="e">
        <f t="shared" si="75"/>
        <v>#VALUE!</v>
      </c>
      <c r="K215" s="49" t="e">
        <f t="shared" si="75"/>
        <v>#VALUE!</v>
      </c>
      <c r="L215" s="49" t="e">
        <f t="shared" si="75"/>
        <v>#VALUE!</v>
      </c>
      <c r="M215" s="49" t="e">
        <f t="shared" si="75"/>
        <v>#VALUE!</v>
      </c>
      <c r="N215" s="49" t="e">
        <f t="shared" si="75"/>
        <v>#VALUE!</v>
      </c>
      <c r="O215" s="49" t="e">
        <f t="shared" si="75"/>
        <v>#VALUE!</v>
      </c>
      <c r="P215" s="49" t="e">
        <f t="shared" si="75"/>
        <v>#VALUE!</v>
      </c>
      <c r="Q215" s="49" t="e">
        <f t="shared" si="75"/>
        <v>#VALUE!</v>
      </c>
      <c r="R215" s="49" t="e">
        <f t="shared" si="75"/>
        <v>#VALUE!</v>
      </c>
      <c r="S215" s="49" t="e">
        <f t="shared" si="75"/>
        <v>#VALUE!</v>
      </c>
      <c r="T215" s="49" t="e">
        <f t="shared" si="75"/>
        <v>#VALUE!</v>
      </c>
      <c r="U215" s="49" t="e">
        <f t="shared" si="75"/>
        <v>#VALUE!</v>
      </c>
      <c r="V215" s="49" t="e">
        <f t="shared" si="75"/>
        <v>#VALUE!</v>
      </c>
      <c r="W215" s="49" t="e">
        <f t="shared" si="75"/>
        <v>#VALUE!</v>
      </c>
      <c r="X215" s="49" t="e">
        <f t="shared" si="75"/>
        <v>#VALUE!</v>
      </c>
      <c r="Y215" s="49" t="e">
        <f t="shared" si="75"/>
        <v>#VALUE!</v>
      </c>
      <c r="Z215" s="49" t="e">
        <f t="shared" si="75"/>
        <v>#VALUE!</v>
      </c>
      <c r="AA215" s="49" t="e">
        <f t="shared" si="75"/>
        <v>#VALUE!</v>
      </c>
      <c r="AB215" s="49" t="e">
        <f t="shared" si="75"/>
        <v>#VALUE!</v>
      </c>
      <c r="AC215" s="49" t="e">
        <f t="shared" si="75"/>
        <v>#VALUE!</v>
      </c>
      <c r="AD215" s="49" t="e">
        <f t="shared" si="75"/>
        <v>#VALUE!</v>
      </c>
      <c r="AE215" s="49" t="e">
        <f t="shared" si="75"/>
        <v>#VALUE!</v>
      </c>
      <c r="AF215" s="49" t="e">
        <f t="shared" si="75"/>
        <v>#VALUE!</v>
      </c>
      <c r="AG215" s="49" t="e">
        <f t="shared" si="75"/>
        <v>#VALUE!</v>
      </c>
      <c r="AH215" s="50" t="s">
        <v>23</v>
      </c>
      <c r="AI215" s="48">
        <f>_xlfn.AGGREGATE(9,6,C215:AG215)</f>
        <v>0</v>
      </c>
      <c r="AJ215" s="30"/>
    </row>
    <row r="216" spans="2:36" s="26" customForma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I216" s="41"/>
    </row>
    <row r="217" spans="2:36" hidden="1" x14ac:dyDescent="0.2">
      <c r="C217" s="2" t="e">
        <f>YEAR(C220)</f>
        <v>#VALUE!</v>
      </c>
      <c r="D217" s="2" t="e">
        <f>MONTH(C220)</f>
        <v>#VALUE!</v>
      </c>
    </row>
    <row r="218" spans="2:36" x14ac:dyDescent="0.2">
      <c r="B218" s="6" t="s">
        <v>14</v>
      </c>
      <c r="C218" s="72" t="e">
        <f>C220</f>
        <v>#VALUE!</v>
      </c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4"/>
    </row>
    <row r="219" spans="2:36" x14ac:dyDescent="0.2">
      <c r="B219" s="36"/>
      <c r="C219" s="22" t="e">
        <f>DATE($C217,$D217,1)</f>
        <v>#VALUE!</v>
      </c>
      <c r="D219" s="22" t="e">
        <f t="shared" ref="D219:AG219" si="76">C219+1</f>
        <v>#VALUE!</v>
      </c>
      <c r="E219" s="22" t="e">
        <f t="shared" si="76"/>
        <v>#VALUE!</v>
      </c>
      <c r="F219" s="22" t="e">
        <f t="shared" si="76"/>
        <v>#VALUE!</v>
      </c>
      <c r="G219" s="22" t="e">
        <f t="shared" si="76"/>
        <v>#VALUE!</v>
      </c>
      <c r="H219" s="22" t="e">
        <f t="shared" si="76"/>
        <v>#VALUE!</v>
      </c>
      <c r="I219" s="22" t="e">
        <f t="shared" si="76"/>
        <v>#VALUE!</v>
      </c>
      <c r="J219" s="22" t="e">
        <f t="shared" si="76"/>
        <v>#VALUE!</v>
      </c>
      <c r="K219" s="22" t="e">
        <f t="shared" si="76"/>
        <v>#VALUE!</v>
      </c>
      <c r="L219" s="22" t="e">
        <f t="shared" si="76"/>
        <v>#VALUE!</v>
      </c>
      <c r="M219" s="22" t="e">
        <f t="shared" si="76"/>
        <v>#VALUE!</v>
      </c>
      <c r="N219" s="22" t="e">
        <f t="shared" si="76"/>
        <v>#VALUE!</v>
      </c>
      <c r="O219" s="22" t="e">
        <f t="shared" si="76"/>
        <v>#VALUE!</v>
      </c>
      <c r="P219" s="22" t="e">
        <f t="shared" si="76"/>
        <v>#VALUE!</v>
      </c>
      <c r="Q219" s="22" t="e">
        <f t="shared" si="76"/>
        <v>#VALUE!</v>
      </c>
      <c r="R219" s="22" t="e">
        <f t="shared" si="76"/>
        <v>#VALUE!</v>
      </c>
      <c r="S219" s="22" t="e">
        <f t="shared" si="76"/>
        <v>#VALUE!</v>
      </c>
      <c r="T219" s="22" t="e">
        <f t="shared" si="76"/>
        <v>#VALUE!</v>
      </c>
      <c r="U219" s="22" t="e">
        <f t="shared" si="76"/>
        <v>#VALUE!</v>
      </c>
      <c r="V219" s="22" t="e">
        <f t="shared" si="76"/>
        <v>#VALUE!</v>
      </c>
      <c r="W219" s="22" t="e">
        <f t="shared" si="76"/>
        <v>#VALUE!</v>
      </c>
      <c r="X219" s="22" t="e">
        <f t="shared" si="76"/>
        <v>#VALUE!</v>
      </c>
      <c r="Y219" s="22" t="e">
        <f t="shared" si="76"/>
        <v>#VALUE!</v>
      </c>
      <c r="Z219" s="22" t="e">
        <f t="shared" si="76"/>
        <v>#VALUE!</v>
      </c>
      <c r="AA219" s="22" t="e">
        <f t="shared" si="76"/>
        <v>#VALUE!</v>
      </c>
      <c r="AB219" s="22" t="e">
        <f t="shared" si="76"/>
        <v>#VALUE!</v>
      </c>
      <c r="AC219" s="22" t="e">
        <f t="shared" si="76"/>
        <v>#VALUE!</v>
      </c>
      <c r="AD219" s="22" t="e">
        <f t="shared" si="76"/>
        <v>#VALUE!</v>
      </c>
      <c r="AE219" s="22" t="e">
        <f t="shared" si="76"/>
        <v>#VALUE!</v>
      </c>
      <c r="AF219" s="22" t="e">
        <f t="shared" si="76"/>
        <v>#VALUE!</v>
      </c>
      <c r="AG219" s="22" t="e">
        <f t="shared" si="76"/>
        <v>#VALUE!</v>
      </c>
      <c r="AH219" s="37"/>
      <c r="AI219" s="38"/>
    </row>
    <row r="220" spans="2:36" x14ac:dyDescent="0.2">
      <c r="B220" s="20" t="s">
        <v>15</v>
      </c>
      <c r="C220" s="39" t="e">
        <f>IF(EDATE(C205,1)&gt;$G$5,"",EDATE(C205,1))</f>
        <v>#VALUE!</v>
      </c>
      <c r="D220" s="22" t="e">
        <f t="shared" ref="D220:AG220" si="77">IF(D219&gt;$G$5,"",IF(C220=EOMONTH(DATE($C217,$D217,1),0),"",IF(C220="","",C220+1)))</f>
        <v>#VALUE!</v>
      </c>
      <c r="E220" s="22" t="e">
        <f t="shared" si="77"/>
        <v>#VALUE!</v>
      </c>
      <c r="F220" s="22" t="e">
        <f t="shared" si="77"/>
        <v>#VALUE!</v>
      </c>
      <c r="G220" s="22" t="e">
        <f t="shared" si="77"/>
        <v>#VALUE!</v>
      </c>
      <c r="H220" s="22" t="e">
        <f t="shared" si="77"/>
        <v>#VALUE!</v>
      </c>
      <c r="I220" s="22" t="e">
        <f t="shared" si="77"/>
        <v>#VALUE!</v>
      </c>
      <c r="J220" s="22" t="e">
        <f t="shared" si="77"/>
        <v>#VALUE!</v>
      </c>
      <c r="K220" s="22" t="e">
        <f t="shared" si="77"/>
        <v>#VALUE!</v>
      </c>
      <c r="L220" s="22" t="e">
        <f t="shared" si="77"/>
        <v>#VALUE!</v>
      </c>
      <c r="M220" s="22" t="e">
        <f t="shared" si="77"/>
        <v>#VALUE!</v>
      </c>
      <c r="N220" s="22" t="e">
        <f t="shared" si="77"/>
        <v>#VALUE!</v>
      </c>
      <c r="O220" s="22" t="e">
        <f t="shared" si="77"/>
        <v>#VALUE!</v>
      </c>
      <c r="P220" s="22" t="e">
        <f t="shared" si="77"/>
        <v>#VALUE!</v>
      </c>
      <c r="Q220" s="22" t="e">
        <f t="shared" si="77"/>
        <v>#VALUE!</v>
      </c>
      <c r="R220" s="22" t="e">
        <f t="shared" si="77"/>
        <v>#VALUE!</v>
      </c>
      <c r="S220" s="22" t="e">
        <f t="shared" si="77"/>
        <v>#VALUE!</v>
      </c>
      <c r="T220" s="22" t="e">
        <f t="shared" si="77"/>
        <v>#VALUE!</v>
      </c>
      <c r="U220" s="22" t="e">
        <f t="shared" si="77"/>
        <v>#VALUE!</v>
      </c>
      <c r="V220" s="22" t="e">
        <f t="shared" si="77"/>
        <v>#VALUE!</v>
      </c>
      <c r="W220" s="22" t="e">
        <f t="shared" si="77"/>
        <v>#VALUE!</v>
      </c>
      <c r="X220" s="22" t="e">
        <f t="shared" si="77"/>
        <v>#VALUE!</v>
      </c>
      <c r="Y220" s="22" t="e">
        <f t="shared" si="77"/>
        <v>#VALUE!</v>
      </c>
      <c r="Z220" s="22" t="e">
        <f t="shared" si="77"/>
        <v>#VALUE!</v>
      </c>
      <c r="AA220" s="22" t="e">
        <f t="shared" si="77"/>
        <v>#VALUE!</v>
      </c>
      <c r="AB220" s="22" t="e">
        <f t="shared" si="77"/>
        <v>#VALUE!</v>
      </c>
      <c r="AC220" s="22" t="e">
        <f t="shared" si="77"/>
        <v>#VALUE!</v>
      </c>
      <c r="AD220" s="22" t="e">
        <f t="shared" si="77"/>
        <v>#VALUE!</v>
      </c>
      <c r="AE220" s="22" t="e">
        <f t="shared" si="77"/>
        <v>#VALUE!</v>
      </c>
      <c r="AF220" s="22" t="e">
        <f t="shared" si="77"/>
        <v>#VALUE!</v>
      </c>
      <c r="AG220" s="22" t="e">
        <f t="shared" si="77"/>
        <v>#VALUE!</v>
      </c>
      <c r="AH220" s="23" t="s">
        <v>16</v>
      </c>
      <c r="AI220" s="24">
        <f>+COUNTIFS(C221:AG221,"土",C222:AG222,"")+COUNTIFS(C221:AG221,"日",C222:AG222,"")</f>
        <v>0</v>
      </c>
    </row>
    <row r="221" spans="2:36" s="26" customFormat="1" x14ac:dyDescent="0.2">
      <c r="B221" s="40" t="s">
        <v>5</v>
      </c>
      <c r="C221" s="51" t="str">
        <f>IFERROR(TEXT(WEEKDAY(+C220),"aaa"),"")</f>
        <v/>
      </c>
      <c r="D221" s="51" t="str">
        <f t="shared" ref="D221:AG221" si="78">IFERROR(TEXT(WEEKDAY(+D220),"aaa"),"")</f>
        <v/>
      </c>
      <c r="E221" s="51" t="str">
        <f t="shared" si="78"/>
        <v/>
      </c>
      <c r="F221" s="51" t="str">
        <f t="shared" si="78"/>
        <v/>
      </c>
      <c r="G221" s="51" t="str">
        <f t="shared" si="78"/>
        <v/>
      </c>
      <c r="H221" s="51" t="str">
        <f t="shared" si="78"/>
        <v/>
      </c>
      <c r="I221" s="51" t="str">
        <f t="shared" si="78"/>
        <v/>
      </c>
      <c r="J221" s="51" t="str">
        <f t="shared" si="78"/>
        <v/>
      </c>
      <c r="K221" s="51" t="str">
        <f t="shared" si="78"/>
        <v/>
      </c>
      <c r="L221" s="51" t="str">
        <f t="shared" si="78"/>
        <v/>
      </c>
      <c r="M221" s="51" t="str">
        <f t="shared" si="78"/>
        <v/>
      </c>
      <c r="N221" s="51" t="str">
        <f t="shared" si="78"/>
        <v/>
      </c>
      <c r="O221" s="51" t="str">
        <f t="shared" si="78"/>
        <v/>
      </c>
      <c r="P221" s="51" t="str">
        <f t="shared" si="78"/>
        <v/>
      </c>
      <c r="Q221" s="51" t="str">
        <f t="shared" si="78"/>
        <v/>
      </c>
      <c r="R221" s="51" t="str">
        <f t="shared" si="78"/>
        <v/>
      </c>
      <c r="S221" s="51" t="str">
        <f t="shared" si="78"/>
        <v/>
      </c>
      <c r="T221" s="51" t="str">
        <f t="shared" si="78"/>
        <v/>
      </c>
      <c r="U221" s="51" t="str">
        <f t="shared" si="78"/>
        <v/>
      </c>
      <c r="V221" s="51" t="str">
        <f t="shared" si="78"/>
        <v/>
      </c>
      <c r="W221" s="51" t="str">
        <f t="shared" si="78"/>
        <v/>
      </c>
      <c r="X221" s="51" t="str">
        <f t="shared" si="78"/>
        <v/>
      </c>
      <c r="Y221" s="51" t="str">
        <f t="shared" si="78"/>
        <v/>
      </c>
      <c r="Z221" s="51" t="str">
        <f t="shared" si="78"/>
        <v/>
      </c>
      <c r="AA221" s="51" t="str">
        <f t="shared" si="78"/>
        <v/>
      </c>
      <c r="AB221" s="51" t="str">
        <f t="shared" si="78"/>
        <v/>
      </c>
      <c r="AC221" s="51" t="str">
        <f t="shared" si="78"/>
        <v/>
      </c>
      <c r="AD221" s="51" t="str">
        <f t="shared" si="78"/>
        <v/>
      </c>
      <c r="AE221" s="51" t="str">
        <f t="shared" si="78"/>
        <v/>
      </c>
      <c r="AF221" s="51" t="str">
        <f t="shared" si="78"/>
        <v/>
      </c>
      <c r="AG221" s="51" t="str">
        <f t="shared" si="78"/>
        <v/>
      </c>
      <c r="AH221" s="23" t="s">
        <v>21</v>
      </c>
      <c r="AI221" s="24">
        <f>+COUNTIF(C222:AG222,"夏休")+COUNTIF(C222:AG222,"冬休")+COUNTIF(C222:AG222,"中止")</f>
        <v>0</v>
      </c>
    </row>
    <row r="222" spans="2:36" s="26" customFormat="1" ht="13.5" customHeight="1" x14ac:dyDescent="0.2">
      <c r="B222" s="75" t="s">
        <v>20</v>
      </c>
      <c r="C222" s="77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9"/>
      <c r="AH222" s="27" t="s">
        <v>2</v>
      </c>
      <c r="AI222" s="28">
        <f>COUNT(C220:AG220)-AI221</f>
        <v>0</v>
      </c>
    </row>
    <row r="223" spans="2:36" s="26" customFormat="1" ht="13.5" customHeight="1" x14ac:dyDescent="0.2">
      <c r="B223" s="76"/>
      <c r="C223" s="77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9"/>
      <c r="AH223" s="27" t="s">
        <v>6</v>
      </c>
      <c r="AI223" s="29">
        <f>+COUNTIF(C224:AG225,"休")</f>
        <v>0</v>
      </c>
      <c r="AJ223" s="30" t="e">
        <f>IF(AI224&gt;0.285,"",IF(AI223&lt;AI220,"←計画日数が足りません",""))</f>
        <v>#DIV/0!</v>
      </c>
    </row>
    <row r="224" spans="2:36" s="26" customFormat="1" ht="13.5" customHeight="1" x14ac:dyDescent="0.2">
      <c r="B224" s="70" t="s">
        <v>0</v>
      </c>
      <c r="C224" s="71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3"/>
      <c r="AH224" s="27" t="s">
        <v>8</v>
      </c>
      <c r="AI224" s="31" t="e">
        <f>+AI223/AI222</f>
        <v>#DIV/0!</v>
      </c>
    </row>
    <row r="225" spans="2:36" s="26" customFormat="1" x14ac:dyDescent="0.2">
      <c r="B225" s="70"/>
      <c r="C225" s="71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3"/>
      <c r="AH225" s="27" t="s">
        <v>9</v>
      </c>
      <c r="AI225" s="29">
        <f>+COUNTA(C226:AG227)</f>
        <v>0</v>
      </c>
    </row>
    <row r="226" spans="2:36" s="26" customFormat="1" x14ac:dyDescent="0.2">
      <c r="B226" s="64" t="s">
        <v>7</v>
      </c>
      <c r="C226" s="66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58"/>
      <c r="AH226" s="32" t="s">
        <v>4</v>
      </c>
      <c r="AI226" s="33" t="e">
        <f>+AI225/AI222</f>
        <v>#DIV/0!</v>
      </c>
    </row>
    <row r="227" spans="2:36" s="26" customFormat="1" x14ac:dyDescent="0.2">
      <c r="B227" s="65"/>
      <c r="C227" s="67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59"/>
      <c r="AH227" s="34" t="s">
        <v>13</v>
      </c>
      <c r="AI227" s="35" t="str">
        <f>IF(7&gt;AI222,"対象外",IF(AI225&gt;=AI220,"OK","NG"))</f>
        <v>対象外</v>
      </c>
      <c r="AJ227" s="30" t="str">
        <f>IF(AI227="対象外","←７日間に満たない期間は達成判定の対象外",IF(AI227="NG","←月単位未達成","←月単位達成"))</f>
        <v>←７日間に満たない期間は達成判定の対象外</v>
      </c>
    </row>
    <row r="228" spans="2:36" hidden="1" x14ac:dyDescent="0.2">
      <c r="B228" s="15"/>
      <c r="C228" s="46" t="e">
        <f t="shared" ref="C228:AG228" si="79">IF(AND(DAY(C220)&gt;=22,DAY(C220)&lt;=28,C221="土"),1,0)</f>
        <v>#VALUE!</v>
      </c>
      <c r="D228" s="46" t="e">
        <f t="shared" si="79"/>
        <v>#VALUE!</v>
      </c>
      <c r="E228" s="46" t="e">
        <f t="shared" si="79"/>
        <v>#VALUE!</v>
      </c>
      <c r="F228" s="46" t="e">
        <f t="shared" si="79"/>
        <v>#VALUE!</v>
      </c>
      <c r="G228" s="46" t="e">
        <f t="shared" si="79"/>
        <v>#VALUE!</v>
      </c>
      <c r="H228" s="46" t="e">
        <f t="shared" si="79"/>
        <v>#VALUE!</v>
      </c>
      <c r="I228" s="46" t="e">
        <f t="shared" si="79"/>
        <v>#VALUE!</v>
      </c>
      <c r="J228" s="46" t="e">
        <f t="shared" si="79"/>
        <v>#VALUE!</v>
      </c>
      <c r="K228" s="46" t="e">
        <f t="shared" si="79"/>
        <v>#VALUE!</v>
      </c>
      <c r="L228" s="46" t="e">
        <f t="shared" si="79"/>
        <v>#VALUE!</v>
      </c>
      <c r="M228" s="46" t="e">
        <f t="shared" si="79"/>
        <v>#VALUE!</v>
      </c>
      <c r="N228" s="46" t="e">
        <f t="shared" si="79"/>
        <v>#VALUE!</v>
      </c>
      <c r="O228" s="46" t="e">
        <f t="shared" si="79"/>
        <v>#VALUE!</v>
      </c>
      <c r="P228" s="46" t="e">
        <f t="shared" si="79"/>
        <v>#VALUE!</v>
      </c>
      <c r="Q228" s="46" t="e">
        <f t="shared" si="79"/>
        <v>#VALUE!</v>
      </c>
      <c r="R228" s="46" t="e">
        <f t="shared" si="79"/>
        <v>#VALUE!</v>
      </c>
      <c r="S228" s="46" t="e">
        <f t="shared" si="79"/>
        <v>#VALUE!</v>
      </c>
      <c r="T228" s="46" t="e">
        <f t="shared" si="79"/>
        <v>#VALUE!</v>
      </c>
      <c r="U228" s="46" t="e">
        <f t="shared" si="79"/>
        <v>#VALUE!</v>
      </c>
      <c r="V228" s="46" t="e">
        <f t="shared" si="79"/>
        <v>#VALUE!</v>
      </c>
      <c r="W228" s="46" t="e">
        <f t="shared" si="79"/>
        <v>#VALUE!</v>
      </c>
      <c r="X228" s="46" t="e">
        <f t="shared" si="79"/>
        <v>#VALUE!</v>
      </c>
      <c r="Y228" s="46" t="e">
        <f t="shared" si="79"/>
        <v>#VALUE!</v>
      </c>
      <c r="Z228" s="46" t="e">
        <f t="shared" si="79"/>
        <v>#VALUE!</v>
      </c>
      <c r="AA228" s="46" t="e">
        <f t="shared" si="79"/>
        <v>#VALUE!</v>
      </c>
      <c r="AB228" s="46" t="e">
        <f t="shared" si="79"/>
        <v>#VALUE!</v>
      </c>
      <c r="AC228" s="46" t="e">
        <f t="shared" si="79"/>
        <v>#VALUE!</v>
      </c>
      <c r="AD228" s="46" t="e">
        <f t="shared" si="79"/>
        <v>#VALUE!</v>
      </c>
      <c r="AE228" s="46" t="e">
        <f t="shared" si="79"/>
        <v>#VALUE!</v>
      </c>
      <c r="AF228" s="46" t="e">
        <f t="shared" si="79"/>
        <v>#VALUE!</v>
      </c>
      <c r="AG228" s="46" t="e">
        <f t="shared" si="79"/>
        <v>#VALUE!</v>
      </c>
      <c r="AH228" s="47" t="s">
        <v>22</v>
      </c>
      <c r="AI228" s="48">
        <f>_xlfn.AGGREGATE(9,6,C228:AG228)</f>
        <v>0</v>
      </c>
      <c r="AJ228" s="30"/>
    </row>
    <row r="229" spans="2:36" hidden="1" x14ac:dyDescent="0.2">
      <c r="B229" s="15"/>
      <c r="C229" s="49" t="e">
        <f t="shared" ref="C229:AG229" si="80">IF(AND(DAY(C220)&gt;=22,DAY(C220)&lt;=28,C221="土",OR(C226="休",C226="雨")),1,0)</f>
        <v>#VALUE!</v>
      </c>
      <c r="D229" s="49" t="e">
        <f t="shared" si="80"/>
        <v>#VALUE!</v>
      </c>
      <c r="E229" s="49" t="e">
        <f t="shared" si="80"/>
        <v>#VALUE!</v>
      </c>
      <c r="F229" s="49" t="e">
        <f t="shared" si="80"/>
        <v>#VALUE!</v>
      </c>
      <c r="G229" s="49" t="e">
        <f t="shared" si="80"/>
        <v>#VALUE!</v>
      </c>
      <c r="H229" s="49" t="e">
        <f t="shared" si="80"/>
        <v>#VALUE!</v>
      </c>
      <c r="I229" s="49" t="e">
        <f t="shared" si="80"/>
        <v>#VALUE!</v>
      </c>
      <c r="J229" s="49" t="e">
        <f t="shared" si="80"/>
        <v>#VALUE!</v>
      </c>
      <c r="K229" s="49" t="e">
        <f t="shared" si="80"/>
        <v>#VALUE!</v>
      </c>
      <c r="L229" s="49" t="e">
        <f t="shared" si="80"/>
        <v>#VALUE!</v>
      </c>
      <c r="M229" s="49" t="e">
        <f t="shared" si="80"/>
        <v>#VALUE!</v>
      </c>
      <c r="N229" s="49" t="e">
        <f t="shared" si="80"/>
        <v>#VALUE!</v>
      </c>
      <c r="O229" s="49" t="e">
        <f t="shared" si="80"/>
        <v>#VALUE!</v>
      </c>
      <c r="P229" s="49" t="e">
        <f t="shared" si="80"/>
        <v>#VALUE!</v>
      </c>
      <c r="Q229" s="49" t="e">
        <f t="shared" si="80"/>
        <v>#VALUE!</v>
      </c>
      <c r="R229" s="49" t="e">
        <f t="shared" si="80"/>
        <v>#VALUE!</v>
      </c>
      <c r="S229" s="49" t="e">
        <f t="shared" si="80"/>
        <v>#VALUE!</v>
      </c>
      <c r="T229" s="49" t="e">
        <f t="shared" si="80"/>
        <v>#VALUE!</v>
      </c>
      <c r="U229" s="49" t="e">
        <f t="shared" si="80"/>
        <v>#VALUE!</v>
      </c>
      <c r="V229" s="49" t="e">
        <f t="shared" si="80"/>
        <v>#VALUE!</v>
      </c>
      <c r="W229" s="49" t="e">
        <f t="shared" si="80"/>
        <v>#VALUE!</v>
      </c>
      <c r="X229" s="49" t="e">
        <f t="shared" si="80"/>
        <v>#VALUE!</v>
      </c>
      <c r="Y229" s="49" t="e">
        <f t="shared" si="80"/>
        <v>#VALUE!</v>
      </c>
      <c r="Z229" s="49" t="e">
        <f t="shared" si="80"/>
        <v>#VALUE!</v>
      </c>
      <c r="AA229" s="49" t="e">
        <f t="shared" si="80"/>
        <v>#VALUE!</v>
      </c>
      <c r="AB229" s="49" t="e">
        <f t="shared" si="80"/>
        <v>#VALUE!</v>
      </c>
      <c r="AC229" s="49" t="e">
        <f t="shared" si="80"/>
        <v>#VALUE!</v>
      </c>
      <c r="AD229" s="49" t="e">
        <f t="shared" si="80"/>
        <v>#VALUE!</v>
      </c>
      <c r="AE229" s="49" t="e">
        <f t="shared" si="80"/>
        <v>#VALUE!</v>
      </c>
      <c r="AF229" s="49" t="e">
        <f t="shared" si="80"/>
        <v>#VALUE!</v>
      </c>
      <c r="AG229" s="49" t="e">
        <f t="shared" si="80"/>
        <v>#VALUE!</v>
      </c>
      <c r="AH229" s="50" t="s">
        <v>23</v>
      </c>
      <c r="AI229" s="48">
        <f>_xlfn.AGGREGATE(9,6,C229:AG229)</f>
        <v>0</v>
      </c>
      <c r="AJ229" s="30"/>
    </row>
    <row r="230" spans="2:36" s="26" customForma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I230" s="41"/>
    </row>
    <row r="231" spans="2:36" hidden="1" x14ac:dyDescent="0.2">
      <c r="C231" s="2" t="e">
        <f>YEAR(C234)</f>
        <v>#VALUE!</v>
      </c>
      <c r="D231" s="2" t="e">
        <f>MONTH(C234)</f>
        <v>#VALUE!</v>
      </c>
    </row>
    <row r="232" spans="2:36" x14ac:dyDescent="0.2">
      <c r="B232" s="6" t="s">
        <v>14</v>
      </c>
      <c r="C232" s="72" t="e">
        <f>C234</f>
        <v>#VALUE!</v>
      </c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4"/>
    </row>
    <row r="233" spans="2:36" x14ac:dyDescent="0.2">
      <c r="B233" s="36"/>
      <c r="C233" s="22" t="e">
        <f>DATE($C231,$D231,1)</f>
        <v>#VALUE!</v>
      </c>
      <c r="D233" s="22" t="e">
        <f t="shared" ref="D233:AG233" si="81">C233+1</f>
        <v>#VALUE!</v>
      </c>
      <c r="E233" s="22" t="e">
        <f t="shared" si="81"/>
        <v>#VALUE!</v>
      </c>
      <c r="F233" s="22" t="e">
        <f t="shared" si="81"/>
        <v>#VALUE!</v>
      </c>
      <c r="G233" s="22" t="e">
        <f t="shared" si="81"/>
        <v>#VALUE!</v>
      </c>
      <c r="H233" s="22" t="e">
        <f t="shared" si="81"/>
        <v>#VALUE!</v>
      </c>
      <c r="I233" s="22" t="e">
        <f t="shared" si="81"/>
        <v>#VALUE!</v>
      </c>
      <c r="J233" s="22" t="e">
        <f t="shared" si="81"/>
        <v>#VALUE!</v>
      </c>
      <c r="K233" s="22" t="e">
        <f t="shared" si="81"/>
        <v>#VALUE!</v>
      </c>
      <c r="L233" s="22" t="e">
        <f t="shared" si="81"/>
        <v>#VALUE!</v>
      </c>
      <c r="M233" s="22" t="e">
        <f t="shared" si="81"/>
        <v>#VALUE!</v>
      </c>
      <c r="N233" s="22" t="e">
        <f t="shared" si="81"/>
        <v>#VALUE!</v>
      </c>
      <c r="O233" s="22" t="e">
        <f t="shared" si="81"/>
        <v>#VALUE!</v>
      </c>
      <c r="P233" s="22" t="e">
        <f t="shared" si="81"/>
        <v>#VALUE!</v>
      </c>
      <c r="Q233" s="22" t="e">
        <f t="shared" si="81"/>
        <v>#VALUE!</v>
      </c>
      <c r="R233" s="22" t="e">
        <f t="shared" si="81"/>
        <v>#VALUE!</v>
      </c>
      <c r="S233" s="22" t="e">
        <f t="shared" si="81"/>
        <v>#VALUE!</v>
      </c>
      <c r="T233" s="22" t="e">
        <f t="shared" si="81"/>
        <v>#VALUE!</v>
      </c>
      <c r="U233" s="22" t="e">
        <f t="shared" si="81"/>
        <v>#VALUE!</v>
      </c>
      <c r="V233" s="22" t="e">
        <f t="shared" si="81"/>
        <v>#VALUE!</v>
      </c>
      <c r="W233" s="22" t="e">
        <f t="shared" si="81"/>
        <v>#VALUE!</v>
      </c>
      <c r="X233" s="22" t="e">
        <f t="shared" si="81"/>
        <v>#VALUE!</v>
      </c>
      <c r="Y233" s="22" t="e">
        <f t="shared" si="81"/>
        <v>#VALUE!</v>
      </c>
      <c r="Z233" s="22" t="e">
        <f t="shared" si="81"/>
        <v>#VALUE!</v>
      </c>
      <c r="AA233" s="22" t="e">
        <f t="shared" si="81"/>
        <v>#VALUE!</v>
      </c>
      <c r="AB233" s="22" t="e">
        <f t="shared" si="81"/>
        <v>#VALUE!</v>
      </c>
      <c r="AC233" s="22" t="e">
        <f t="shared" si="81"/>
        <v>#VALUE!</v>
      </c>
      <c r="AD233" s="22" t="e">
        <f t="shared" si="81"/>
        <v>#VALUE!</v>
      </c>
      <c r="AE233" s="22" t="e">
        <f t="shared" si="81"/>
        <v>#VALUE!</v>
      </c>
      <c r="AF233" s="22" t="e">
        <f t="shared" si="81"/>
        <v>#VALUE!</v>
      </c>
      <c r="AG233" s="22" t="e">
        <f t="shared" si="81"/>
        <v>#VALUE!</v>
      </c>
      <c r="AH233" s="37"/>
      <c r="AI233" s="38"/>
    </row>
    <row r="234" spans="2:36" x14ac:dyDescent="0.2">
      <c r="B234" s="20" t="s">
        <v>15</v>
      </c>
      <c r="C234" s="39" t="e">
        <f>IF(EDATE(C219,1)&gt;$G$5,"",EDATE(C219,1))</f>
        <v>#VALUE!</v>
      </c>
      <c r="D234" s="22" t="e">
        <f t="shared" ref="D234:AG234" si="82">IF(D233&gt;$G$5,"",IF(C234=EOMONTH(DATE($C231,$D231,1),0),"",IF(C234="","",C234+1)))</f>
        <v>#VALUE!</v>
      </c>
      <c r="E234" s="22" t="e">
        <f t="shared" si="82"/>
        <v>#VALUE!</v>
      </c>
      <c r="F234" s="22" t="e">
        <f t="shared" si="82"/>
        <v>#VALUE!</v>
      </c>
      <c r="G234" s="22" t="e">
        <f t="shared" si="82"/>
        <v>#VALUE!</v>
      </c>
      <c r="H234" s="22" t="e">
        <f t="shared" si="82"/>
        <v>#VALUE!</v>
      </c>
      <c r="I234" s="22" t="e">
        <f t="shared" si="82"/>
        <v>#VALUE!</v>
      </c>
      <c r="J234" s="22" t="e">
        <f t="shared" si="82"/>
        <v>#VALUE!</v>
      </c>
      <c r="K234" s="22" t="e">
        <f t="shared" si="82"/>
        <v>#VALUE!</v>
      </c>
      <c r="L234" s="22" t="e">
        <f t="shared" si="82"/>
        <v>#VALUE!</v>
      </c>
      <c r="M234" s="22" t="e">
        <f t="shared" si="82"/>
        <v>#VALUE!</v>
      </c>
      <c r="N234" s="22" t="e">
        <f t="shared" si="82"/>
        <v>#VALUE!</v>
      </c>
      <c r="O234" s="22" t="e">
        <f t="shared" si="82"/>
        <v>#VALUE!</v>
      </c>
      <c r="P234" s="22" t="e">
        <f t="shared" si="82"/>
        <v>#VALUE!</v>
      </c>
      <c r="Q234" s="22" t="e">
        <f t="shared" si="82"/>
        <v>#VALUE!</v>
      </c>
      <c r="R234" s="22" t="e">
        <f t="shared" si="82"/>
        <v>#VALUE!</v>
      </c>
      <c r="S234" s="22" t="e">
        <f t="shared" si="82"/>
        <v>#VALUE!</v>
      </c>
      <c r="T234" s="22" t="e">
        <f t="shared" si="82"/>
        <v>#VALUE!</v>
      </c>
      <c r="U234" s="22" t="e">
        <f t="shared" si="82"/>
        <v>#VALUE!</v>
      </c>
      <c r="V234" s="22" t="e">
        <f t="shared" si="82"/>
        <v>#VALUE!</v>
      </c>
      <c r="W234" s="22" t="e">
        <f t="shared" si="82"/>
        <v>#VALUE!</v>
      </c>
      <c r="X234" s="22" t="e">
        <f t="shared" si="82"/>
        <v>#VALUE!</v>
      </c>
      <c r="Y234" s="22" t="e">
        <f t="shared" si="82"/>
        <v>#VALUE!</v>
      </c>
      <c r="Z234" s="22" t="e">
        <f t="shared" si="82"/>
        <v>#VALUE!</v>
      </c>
      <c r="AA234" s="22" t="e">
        <f t="shared" si="82"/>
        <v>#VALUE!</v>
      </c>
      <c r="AB234" s="22" t="e">
        <f t="shared" si="82"/>
        <v>#VALUE!</v>
      </c>
      <c r="AC234" s="22" t="e">
        <f t="shared" si="82"/>
        <v>#VALUE!</v>
      </c>
      <c r="AD234" s="22" t="e">
        <f t="shared" si="82"/>
        <v>#VALUE!</v>
      </c>
      <c r="AE234" s="22" t="e">
        <f t="shared" si="82"/>
        <v>#VALUE!</v>
      </c>
      <c r="AF234" s="22" t="e">
        <f t="shared" si="82"/>
        <v>#VALUE!</v>
      </c>
      <c r="AG234" s="22" t="e">
        <f t="shared" si="82"/>
        <v>#VALUE!</v>
      </c>
      <c r="AH234" s="23" t="s">
        <v>16</v>
      </c>
      <c r="AI234" s="24">
        <f>+COUNTIFS(C235:AG235,"土",C236:AG236,"")+COUNTIFS(C235:AG235,"日",C236:AG236,"")</f>
        <v>0</v>
      </c>
    </row>
    <row r="235" spans="2:36" s="26" customFormat="1" x14ac:dyDescent="0.2">
      <c r="B235" s="40" t="s">
        <v>5</v>
      </c>
      <c r="C235" s="51" t="str">
        <f>IFERROR(TEXT(WEEKDAY(+C234),"aaa"),"")</f>
        <v/>
      </c>
      <c r="D235" s="51" t="str">
        <f t="shared" ref="D235:AG235" si="83">IFERROR(TEXT(WEEKDAY(+D234),"aaa"),"")</f>
        <v/>
      </c>
      <c r="E235" s="51" t="str">
        <f t="shared" si="83"/>
        <v/>
      </c>
      <c r="F235" s="51" t="str">
        <f t="shared" si="83"/>
        <v/>
      </c>
      <c r="G235" s="51" t="str">
        <f t="shared" si="83"/>
        <v/>
      </c>
      <c r="H235" s="51" t="str">
        <f t="shared" si="83"/>
        <v/>
      </c>
      <c r="I235" s="51" t="str">
        <f t="shared" si="83"/>
        <v/>
      </c>
      <c r="J235" s="51" t="str">
        <f t="shared" si="83"/>
        <v/>
      </c>
      <c r="K235" s="51" t="str">
        <f t="shared" si="83"/>
        <v/>
      </c>
      <c r="L235" s="51" t="str">
        <f t="shared" si="83"/>
        <v/>
      </c>
      <c r="M235" s="51" t="str">
        <f t="shared" si="83"/>
        <v/>
      </c>
      <c r="N235" s="51" t="str">
        <f t="shared" si="83"/>
        <v/>
      </c>
      <c r="O235" s="51" t="str">
        <f t="shared" si="83"/>
        <v/>
      </c>
      <c r="P235" s="51" t="str">
        <f t="shared" si="83"/>
        <v/>
      </c>
      <c r="Q235" s="51" t="str">
        <f t="shared" si="83"/>
        <v/>
      </c>
      <c r="R235" s="51" t="str">
        <f t="shared" si="83"/>
        <v/>
      </c>
      <c r="S235" s="51" t="str">
        <f t="shared" si="83"/>
        <v/>
      </c>
      <c r="T235" s="51" t="str">
        <f t="shared" si="83"/>
        <v/>
      </c>
      <c r="U235" s="51" t="str">
        <f t="shared" si="83"/>
        <v/>
      </c>
      <c r="V235" s="51" t="str">
        <f t="shared" si="83"/>
        <v/>
      </c>
      <c r="W235" s="51" t="str">
        <f t="shared" si="83"/>
        <v/>
      </c>
      <c r="X235" s="51" t="str">
        <f t="shared" si="83"/>
        <v/>
      </c>
      <c r="Y235" s="51" t="str">
        <f t="shared" si="83"/>
        <v/>
      </c>
      <c r="Z235" s="51" t="str">
        <f t="shared" si="83"/>
        <v/>
      </c>
      <c r="AA235" s="51" t="str">
        <f t="shared" si="83"/>
        <v/>
      </c>
      <c r="AB235" s="51" t="str">
        <f t="shared" si="83"/>
        <v/>
      </c>
      <c r="AC235" s="51" t="str">
        <f t="shared" si="83"/>
        <v/>
      </c>
      <c r="AD235" s="51" t="str">
        <f t="shared" si="83"/>
        <v/>
      </c>
      <c r="AE235" s="51" t="str">
        <f t="shared" si="83"/>
        <v/>
      </c>
      <c r="AF235" s="51" t="str">
        <f t="shared" si="83"/>
        <v/>
      </c>
      <c r="AG235" s="51" t="str">
        <f t="shared" si="83"/>
        <v/>
      </c>
      <c r="AH235" s="23" t="s">
        <v>21</v>
      </c>
      <c r="AI235" s="24">
        <f>+COUNTIF(C236:AG236,"夏休")+COUNTIF(C236:AG236,"冬休")+COUNTIF(C236:AG236,"中止")</f>
        <v>0</v>
      </c>
    </row>
    <row r="236" spans="2:36" s="26" customFormat="1" ht="13.5" customHeight="1" x14ac:dyDescent="0.2">
      <c r="B236" s="75" t="s">
        <v>20</v>
      </c>
      <c r="C236" s="77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9"/>
      <c r="AH236" s="27" t="s">
        <v>2</v>
      </c>
      <c r="AI236" s="28">
        <f>COUNT(C234:AG234)-AI235</f>
        <v>0</v>
      </c>
    </row>
    <row r="237" spans="2:36" s="26" customFormat="1" ht="13.5" customHeight="1" x14ac:dyDescent="0.2">
      <c r="B237" s="76"/>
      <c r="C237" s="77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9"/>
      <c r="AH237" s="27" t="s">
        <v>6</v>
      </c>
      <c r="AI237" s="29">
        <f>+COUNTIF(C238:AG239,"休")</f>
        <v>0</v>
      </c>
      <c r="AJ237" s="30" t="e">
        <f>IF(AI238&gt;0.285,"",IF(AI237&lt;AI234,"←計画日数が足りません",""))</f>
        <v>#DIV/0!</v>
      </c>
    </row>
    <row r="238" spans="2:36" s="26" customFormat="1" ht="13.5" customHeight="1" x14ac:dyDescent="0.2">
      <c r="B238" s="70" t="s">
        <v>0</v>
      </c>
      <c r="C238" s="71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3"/>
      <c r="AH238" s="27" t="s">
        <v>8</v>
      </c>
      <c r="AI238" s="31" t="e">
        <f>+AI237/AI236</f>
        <v>#DIV/0!</v>
      </c>
    </row>
    <row r="239" spans="2:36" s="26" customFormat="1" x14ac:dyDescent="0.2">
      <c r="B239" s="70"/>
      <c r="C239" s="71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3"/>
      <c r="AH239" s="27" t="s">
        <v>9</v>
      </c>
      <c r="AI239" s="29">
        <f>+COUNTA(C240:AG241)</f>
        <v>0</v>
      </c>
    </row>
    <row r="240" spans="2:36" s="26" customFormat="1" x14ac:dyDescent="0.2">
      <c r="B240" s="64" t="s">
        <v>7</v>
      </c>
      <c r="C240" s="66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58"/>
      <c r="AH240" s="32" t="s">
        <v>4</v>
      </c>
      <c r="AI240" s="33" t="e">
        <f>+AI239/AI236</f>
        <v>#DIV/0!</v>
      </c>
    </row>
    <row r="241" spans="2:36" s="26" customFormat="1" x14ac:dyDescent="0.2">
      <c r="B241" s="65"/>
      <c r="C241" s="67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59"/>
      <c r="AH241" s="34" t="s">
        <v>13</v>
      </c>
      <c r="AI241" s="35" t="str">
        <f>IF(7&gt;AI236,"対象外",IF(AI239&gt;=AI234,"OK","NG"))</f>
        <v>対象外</v>
      </c>
      <c r="AJ241" s="30" t="str">
        <f>IF(AI241="対象外","←７日間に満たない期間は達成判定の対象外",IF(AI241="NG","←月単位未達成","←月単位達成"))</f>
        <v>←７日間に満たない期間は達成判定の対象外</v>
      </c>
    </row>
    <row r="242" spans="2:36" hidden="1" x14ac:dyDescent="0.2">
      <c r="B242" s="15"/>
      <c r="C242" s="46" t="e">
        <f t="shared" ref="C242:AG242" si="84">IF(AND(DAY(C234)&gt;=22,DAY(C234)&lt;=28,C235="土"),1,0)</f>
        <v>#VALUE!</v>
      </c>
      <c r="D242" s="46" t="e">
        <f t="shared" si="84"/>
        <v>#VALUE!</v>
      </c>
      <c r="E242" s="46" t="e">
        <f t="shared" si="84"/>
        <v>#VALUE!</v>
      </c>
      <c r="F242" s="46" t="e">
        <f t="shared" si="84"/>
        <v>#VALUE!</v>
      </c>
      <c r="G242" s="46" t="e">
        <f t="shared" si="84"/>
        <v>#VALUE!</v>
      </c>
      <c r="H242" s="46" t="e">
        <f t="shared" si="84"/>
        <v>#VALUE!</v>
      </c>
      <c r="I242" s="46" t="e">
        <f t="shared" si="84"/>
        <v>#VALUE!</v>
      </c>
      <c r="J242" s="46" t="e">
        <f t="shared" si="84"/>
        <v>#VALUE!</v>
      </c>
      <c r="K242" s="46" t="e">
        <f t="shared" si="84"/>
        <v>#VALUE!</v>
      </c>
      <c r="L242" s="46" t="e">
        <f t="shared" si="84"/>
        <v>#VALUE!</v>
      </c>
      <c r="M242" s="46" t="e">
        <f t="shared" si="84"/>
        <v>#VALUE!</v>
      </c>
      <c r="N242" s="46" t="e">
        <f t="shared" si="84"/>
        <v>#VALUE!</v>
      </c>
      <c r="O242" s="46" t="e">
        <f t="shared" si="84"/>
        <v>#VALUE!</v>
      </c>
      <c r="P242" s="46" t="e">
        <f t="shared" si="84"/>
        <v>#VALUE!</v>
      </c>
      <c r="Q242" s="46" t="e">
        <f t="shared" si="84"/>
        <v>#VALUE!</v>
      </c>
      <c r="R242" s="46" t="e">
        <f t="shared" si="84"/>
        <v>#VALUE!</v>
      </c>
      <c r="S242" s="46" t="e">
        <f t="shared" si="84"/>
        <v>#VALUE!</v>
      </c>
      <c r="T242" s="46" t="e">
        <f t="shared" si="84"/>
        <v>#VALUE!</v>
      </c>
      <c r="U242" s="46" t="e">
        <f t="shared" si="84"/>
        <v>#VALUE!</v>
      </c>
      <c r="V242" s="46" t="e">
        <f t="shared" si="84"/>
        <v>#VALUE!</v>
      </c>
      <c r="W242" s="46" t="e">
        <f t="shared" si="84"/>
        <v>#VALUE!</v>
      </c>
      <c r="X242" s="46" t="e">
        <f t="shared" si="84"/>
        <v>#VALUE!</v>
      </c>
      <c r="Y242" s="46" t="e">
        <f t="shared" si="84"/>
        <v>#VALUE!</v>
      </c>
      <c r="Z242" s="46" t="e">
        <f t="shared" si="84"/>
        <v>#VALUE!</v>
      </c>
      <c r="AA242" s="46" t="e">
        <f t="shared" si="84"/>
        <v>#VALUE!</v>
      </c>
      <c r="AB242" s="46" t="e">
        <f t="shared" si="84"/>
        <v>#VALUE!</v>
      </c>
      <c r="AC242" s="46" t="e">
        <f t="shared" si="84"/>
        <v>#VALUE!</v>
      </c>
      <c r="AD242" s="46" t="e">
        <f t="shared" si="84"/>
        <v>#VALUE!</v>
      </c>
      <c r="AE242" s="46" t="e">
        <f t="shared" si="84"/>
        <v>#VALUE!</v>
      </c>
      <c r="AF242" s="46" t="e">
        <f t="shared" si="84"/>
        <v>#VALUE!</v>
      </c>
      <c r="AG242" s="46" t="e">
        <f t="shared" si="84"/>
        <v>#VALUE!</v>
      </c>
      <c r="AH242" s="47" t="s">
        <v>22</v>
      </c>
      <c r="AI242" s="48">
        <f>_xlfn.AGGREGATE(9,6,C242:AG242)</f>
        <v>0</v>
      </c>
      <c r="AJ242" s="30"/>
    </row>
    <row r="243" spans="2:36" hidden="1" x14ac:dyDescent="0.2">
      <c r="B243" s="15"/>
      <c r="C243" s="49" t="e">
        <f t="shared" ref="C243:AG243" si="85">IF(AND(DAY(C234)&gt;=22,DAY(C234)&lt;=28,C235="土",OR(C240="休",C240="雨")),1,0)</f>
        <v>#VALUE!</v>
      </c>
      <c r="D243" s="49" t="e">
        <f t="shared" si="85"/>
        <v>#VALUE!</v>
      </c>
      <c r="E243" s="49" t="e">
        <f t="shared" si="85"/>
        <v>#VALUE!</v>
      </c>
      <c r="F243" s="49" t="e">
        <f t="shared" si="85"/>
        <v>#VALUE!</v>
      </c>
      <c r="G243" s="49" t="e">
        <f t="shared" si="85"/>
        <v>#VALUE!</v>
      </c>
      <c r="H243" s="49" t="e">
        <f t="shared" si="85"/>
        <v>#VALUE!</v>
      </c>
      <c r="I243" s="49" t="e">
        <f t="shared" si="85"/>
        <v>#VALUE!</v>
      </c>
      <c r="J243" s="49" t="e">
        <f t="shared" si="85"/>
        <v>#VALUE!</v>
      </c>
      <c r="K243" s="49" t="e">
        <f t="shared" si="85"/>
        <v>#VALUE!</v>
      </c>
      <c r="L243" s="49" t="e">
        <f t="shared" si="85"/>
        <v>#VALUE!</v>
      </c>
      <c r="M243" s="49" t="e">
        <f t="shared" si="85"/>
        <v>#VALUE!</v>
      </c>
      <c r="N243" s="49" t="e">
        <f t="shared" si="85"/>
        <v>#VALUE!</v>
      </c>
      <c r="O243" s="49" t="e">
        <f t="shared" si="85"/>
        <v>#VALUE!</v>
      </c>
      <c r="P243" s="49" t="e">
        <f t="shared" si="85"/>
        <v>#VALUE!</v>
      </c>
      <c r="Q243" s="49" t="e">
        <f t="shared" si="85"/>
        <v>#VALUE!</v>
      </c>
      <c r="R243" s="49" t="e">
        <f t="shared" si="85"/>
        <v>#VALUE!</v>
      </c>
      <c r="S243" s="49" t="e">
        <f t="shared" si="85"/>
        <v>#VALUE!</v>
      </c>
      <c r="T243" s="49" t="e">
        <f t="shared" si="85"/>
        <v>#VALUE!</v>
      </c>
      <c r="U243" s="49" t="e">
        <f t="shared" si="85"/>
        <v>#VALUE!</v>
      </c>
      <c r="V243" s="49" t="e">
        <f t="shared" si="85"/>
        <v>#VALUE!</v>
      </c>
      <c r="W243" s="49" t="e">
        <f t="shared" si="85"/>
        <v>#VALUE!</v>
      </c>
      <c r="X243" s="49" t="e">
        <f t="shared" si="85"/>
        <v>#VALUE!</v>
      </c>
      <c r="Y243" s="49" t="e">
        <f t="shared" si="85"/>
        <v>#VALUE!</v>
      </c>
      <c r="Z243" s="49" t="e">
        <f t="shared" si="85"/>
        <v>#VALUE!</v>
      </c>
      <c r="AA243" s="49" t="e">
        <f t="shared" si="85"/>
        <v>#VALUE!</v>
      </c>
      <c r="AB243" s="49" t="e">
        <f t="shared" si="85"/>
        <v>#VALUE!</v>
      </c>
      <c r="AC243" s="49" t="e">
        <f t="shared" si="85"/>
        <v>#VALUE!</v>
      </c>
      <c r="AD243" s="49" t="e">
        <f t="shared" si="85"/>
        <v>#VALUE!</v>
      </c>
      <c r="AE243" s="49" t="e">
        <f t="shared" si="85"/>
        <v>#VALUE!</v>
      </c>
      <c r="AF243" s="49" t="e">
        <f t="shared" si="85"/>
        <v>#VALUE!</v>
      </c>
      <c r="AG243" s="49" t="e">
        <f t="shared" si="85"/>
        <v>#VALUE!</v>
      </c>
      <c r="AH243" s="50" t="s">
        <v>23</v>
      </c>
      <c r="AI243" s="48">
        <f>_xlfn.AGGREGATE(9,6,C243:AG243)</f>
        <v>0</v>
      </c>
      <c r="AJ243" s="30"/>
    </row>
    <row r="244" spans="2:36" s="26" customForma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I244" s="41"/>
    </row>
    <row r="245" spans="2:36" hidden="1" x14ac:dyDescent="0.2">
      <c r="C245" s="2" t="e">
        <f>YEAR(C248)</f>
        <v>#VALUE!</v>
      </c>
      <c r="D245" s="2" t="e">
        <f>MONTH(C248)</f>
        <v>#VALUE!</v>
      </c>
    </row>
    <row r="246" spans="2:36" x14ac:dyDescent="0.2">
      <c r="B246" s="6" t="s">
        <v>14</v>
      </c>
      <c r="C246" s="72" t="e">
        <f>C248</f>
        <v>#VALUE!</v>
      </c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4"/>
    </row>
    <row r="247" spans="2:36" x14ac:dyDescent="0.2">
      <c r="B247" s="36"/>
      <c r="C247" s="22" t="e">
        <f>DATE($C245,$D245,1)</f>
        <v>#VALUE!</v>
      </c>
      <c r="D247" s="22" t="e">
        <f t="shared" ref="D247:AG247" si="86">C247+1</f>
        <v>#VALUE!</v>
      </c>
      <c r="E247" s="22" t="e">
        <f t="shared" si="86"/>
        <v>#VALUE!</v>
      </c>
      <c r="F247" s="22" t="e">
        <f t="shared" si="86"/>
        <v>#VALUE!</v>
      </c>
      <c r="G247" s="22" t="e">
        <f t="shared" si="86"/>
        <v>#VALUE!</v>
      </c>
      <c r="H247" s="22" t="e">
        <f t="shared" si="86"/>
        <v>#VALUE!</v>
      </c>
      <c r="I247" s="22" t="e">
        <f t="shared" si="86"/>
        <v>#VALUE!</v>
      </c>
      <c r="J247" s="22" t="e">
        <f t="shared" si="86"/>
        <v>#VALUE!</v>
      </c>
      <c r="K247" s="22" t="e">
        <f t="shared" si="86"/>
        <v>#VALUE!</v>
      </c>
      <c r="L247" s="22" t="e">
        <f t="shared" si="86"/>
        <v>#VALUE!</v>
      </c>
      <c r="M247" s="22" t="e">
        <f t="shared" si="86"/>
        <v>#VALUE!</v>
      </c>
      <c r="N247" s="22" t="e">
        <f t="shared" si="86"/>
        <v>#VALUE!</v>
      </c>
      <c r="O247" s="22" t="e">
        <f t="shared" si="86"/>
        <v>#VALUE!</v>
      </c>
      <c r="P247" s="22" t="e">
        <f t="shared" si="86"/>
        <v>#VALUE!</v>
      </c>
      <c r="Q247" s="22" t="e">
        <f t="shared" si="86"/>
        <v>#VALUE!</v>
      </c>
      <c r="R247" s="22" t="e">
        <f t="shared" si="86"/>
        <v>#VALUE!</v>
      </c>
      <c r="S247" s="22" t="e">
        <f t="shared" si="86"/>
        <v>#VALUE!</v>
      </c>
      <c r="T247" s="22" t="e">
        <f t="shared" si="86"/>
        <v>#VALUE!</v>
      </c>
      <c r="U247" s="22" t="e">
        <f t="shared" si="86"/>
        <v>#VALUE!</v>
      </c>
      <c r="V247" s="22" t="e">
        <f t="shared" si="86"/>
        <v>#VALUE!</v>
      </c>
      <c r="W247" s="22" t="e">
        <f t="shared" si="86"/>
        <v>#VALUE!</v>
      </c>
      <c r="X247" s="22" t="e">
        <f t="shared" si="86"/>
        <v>#VALUE!</v>
      </c>
      <c r="Y247" s="22" t="e">
        <f t="shared" si="86"/>
        <v>#VALUE!</v>
      </c>
      <c r="Z247" s="22" t="e">
        <f t="shared" si="86"/>
        <v>#VALUE!</v>
      </c>
      <c r="AA247" s="22" t="e">
        <f t="shared" si="86"/>
        <v>#VALUE!</v>
      </c>
      <c r="AB247" s="22" t="e">
        <f t="shared" si="86"/>
        <v>#VALUE!</v>
      </c>
      <c r="AC247" s="22" t="e">
        <f t="shared" si="86"/>
        <v>#VALUE!</v>
      </c>
      <c r="AD247" s="22" t="e">
        <f t="shared" si="86"/>
        <v>#VALUE!</v>
      </c>
      <c r="AE247" s="22" t="e">
        <f t="shared" si="86"/>
        <v>#VALUE!</v>
      </c>
      <c r="AF247" s="22" t="e">
        <f t="shared" si="86"/>
        <v>#VALUE!</v>
      </c>
      <c r="AG247" s="22" t="e">
        <f t="shared" si="86"/>
        <v>#VALUE!</v>
      </c>
      <c r="AH247" s="37"/>
      <c r="AI247" s="38"/>
    </row>
    <row r="248" spans="2:36" x14ac:dyDescent="0.2">
      <c r="B248" s="20" t="s">
        <v>15</v>
      </c>
      <c r="C248" s="39" t="e">
        <f>IF(EDATE(C233,1)&gt;$G$5,"",EDATE(C233,1))</f>
        <v>#VALUE!</v>
      </c>
      <c r="D248" s="22" t="e">
        <f t="shared" ref="D248:AG248" si="87">IF(D247&gt;$G$5,"",IF(C248=EOMONTH(DATE($C245,$D245,1),0),"",IF(C248="","",C248+1)))</f>
        <v>#VALUE!</v>
      </c>
      <c r="E248" s="22" t="e">
        <f t="shared" si="87"/>
        <v>#VALUE!</v>
      </c>
      <c r="F248" s="22" t="e">
        <f t="shared" si="87"/>
        <v>#VALUE!</v>
      </c>
      <c r="G248" s="22" t="e">
        <f t="shared" si="87"/>
        <v>#VALUE!</v>
      </c>
      <c r="H248" s="22" t="e">
        <f t="shared" si="87"/>
        <v>#VALUE!</v>
      </c>
      <c r="I248" s="22" t="e">
        <f t="shared" si="87"/>
        <v>#VALUE!</v>
      </c>
      <c r="J248" s="22" t="e">
        <f t="shared" si="87"/>
        <v>#VALUE!</v>
      </c>
      <c r="K248" s="22" t="e">
        <f t="shared" si="87"/>
        <v>#VALUE!</v>
      </c>
      <c r="L248" s="22" t="e">
        <f t="shared" si="87"/>
        <v>#VALUE!</v>
      </c>
      <c r="M248" s="22" t="e">
        <f t="shared" si="87"/>
        <v>#VALUE!</v>
      </c>
      <c r="N248" s="22" t="e">
        <f t="shared" si="87"/>
        <v>#VALUE!</v>
      </c>
      <c r="O248" s="22" t="e">
        <f t="shared" si="87"/>
        <v>#VALUE!</v>
      </c>
      <c r="P248" s="22" t="e">
        <f t="shared" si="87"/>
        <v>#VALUE!</v>
      </c>
      <c r="Q248" s="22" t="e">
        <f t="shared" si="87"/>
        <v>#VALUE!</v>
      </c>
      <c r="R248" s="22" t="e">
        <f t="shared" si="87"/>
        <v>#VALUE!</v>
      </c>
      <c r="S248" s="22" t="e">
        <f t="shared" si="87"/>
        <v>#VALUE!</v>
      </c>
      <c r="T248" s="22" t="e">
        <f t="shared" si="87"/>
        <v>#VALUE!</v>
      </c>
      <c r="U248" s="22" t="e">
        <f t="shared" si="87"/>
        <v>#VALUE!</v>
      </c>
      <c r="V248" s="22" t="e">
        <f t="shared" si="87"/>
        <v>#VALUE!</v>
      </c>
      <c r="W248" s="22" t="e">
        <f t="shared" si="87"/>
        <v>#VALUE!</v>
      </c>
      <c r="X248" s="22" t="e">
        <f t="shared" si="87"/>
        <v>#VALUE!</v>
      </c>
      <c r="Y248" s="22" t="e">
        <f t="shared" si="87"/>
        <v>#VALUE!</v>
      </c>
      <c r="Z248" s="22" t="e">
        <f t="shared" si="87"/>
        <v>#VALUE!</v>
      </c>
      <c r="AA248" s="22" t="e">
        <f t="shared" si="87"/>
        <v>#VALUE!</v>
      </c>
      <c r="AB248" s="22" t="e">
        <f t="shared" si="87"/>
        <v>#VALUE!</v>
      </c>
      <c r="AC248" s="22" t="e">
        <f t="shared" si="87"/>
        <v>#VALUE!</v>
      </c>
      <c r="AD248" s="22" t="e">
        <f t="shared" si="87"/>
        <v>#VALUE!</v>
      </c>
      <c r="AE248" s="22" t="e">
        <f t="shared" si="87"/>
        <v>#VALUE!</v>
      </c>
      <c r="AF248" s="22" t="e">
        <f t="shared" si="87"/>
        <v>#VALUE!</v>
      </c>
      <c r="AG248" s="22" t="e">
        <f t="shared" si="87"/>
        <v>#VALUE!</v>
      </c>
      <c r="AH248" s="23" t="s">
        <v>16</v>
      </c>
      <c r="AI248" s="24">
        <f>+COUNTIFS(C249:AG249,"土",C250:AG250,"")+COUNTIFS(C249:AG249,"日",C250:AG250,"")</f>
        <v>0</v>
      </c>
    </row>
    <row r="249" spans="2:36" s="26" customFormat="1" x14ac:dyDescent="0.2">
      <c r="B249" s="40" t="s">
        <v>5</v>
      </c>
      <c r="C249" s="51" t="str">
        <f>IFERROR(TEXT(WEEKDAY(+C248),"aaa"),"")</f>
        <v/>
      </c>
      <c r="D249" s="51" t="str">
        <f t="shared" ref="D249:AG249" si="88">IFERROR(TEXT(WEEKDAY(+D248),"aaa"),"")</f>
        <v/>
      </c>
      <c r="E249" s="51" t="str">
        <f t="shared" si="88"/>
        <v/>
      </c>
      <c r="F249" s="51" t="str">
        <f t="shared" si="88"/>
        <v/>
      </c>
      <c r="G249" s="51" t="str">
        <f t="shared" si="88"/>
        <v/>
      </c>
      <c r="H249" s="51" t="str">
        <f t="shared" si="88"/>
        <v/>
      </c>
      <c r="I249" s="51" t="str">
        <f t="shared" si="88"/>
        <v/>
      </c>
      <c r="J249" s="51" t="str">
        <f t="shared" si="88"/>
        <v/>
      </c>
      <c r="K249" s="51" t="str">
        <f t="shared" si="88"/>
        <v/>
      </c>
      <c r="L249" s="51" t="str">
        <f t="shared" si="88"/>
        <v/>
      </c>
      <c r="M249" s="51" t="str">
        <f t="shared" si="88"/>
        <v/>
      </c>
      <c r="N249" s="51" t="str">
        <f t="shared" si="88"/>
        <v/>
      </c>
      <c r="O249" s="51" t="str">
        <f t="shared" si="88"/>
        <v/>
      </c>
      <c r="P249" s="51" t="str">
        <f t="shared" si="88"/>
        <v/>
      </c>
      <c r="Q249" s="51" t="str">
        <f t="shared" si="88"/>
        <v/>
      </c>
      <c r="R249" s="51" t="str">
        <f t="shared" si="88"/>
        <v/>
      </c>
      <c r="S249" s="51" t="str">
        <f t="shared" si="88"/>
        <v/>
      </c>
      <c r="T249" s="51" t="str">
        <f t="shared" si="88"/>
        <v/>
      </c>
      <c r="U249" s="51" t="str">
        <f t="shared" si="88"/>
        <v/>
      </c>
      <c r="V249" s="51" t="str">
        <f t="shared" si="88"/>
        <v/>
      </c>
      <c r="W249" s="51" t="str">
        <f t="shared" si="88"/>
        <v/>
      </c>
      <c r="X249" s="51" t="str">
        <f t="shared" si="88"/>
        <v/>
      </c>
      <c r="Y249" s="51" t="str">
        <f t="shared" si="88"/>
        <v/>
      </c>
      <c r="Z249" s="51" t="str">
        <f t="shared" si="88"/>
        <v/>
      </c>
      <c r="AA249" s="51" t="str">
        <f t="shared" si="88"/>
        <v/>
      </c>
      <c r="AB249" s="51" t="str">
        <f t="shared" si="88"/>
        <v/>
      </c>
      <c r="AC249" s="51" t="str">
        <f t="shared" si="88"/>
        <v/>
      </c>
      <c r="AD249" s="51" t="str">
        <f t="shared" si="88"/>
        <v/>
      </c>
      <c r="AE249" s="51" t="str">
        <f t="shared" si="88"/>
        <v/>
      </c>
      <c r="AF249" s="51" t="str">
        <f t="shared" si="88"/>
        <v/>
      </c>
      <c r="AG249" s="51" t="str">
        <f t="shared" si="88"/>
        <v/>
      </c>
      <c r="AH249" s="23" t="s">
        <v>21</v>
      </c>
      <c r="AI249" s="24">
        <f>+COUNTIF(C250:AG250,"夏休")+COUNTIF(C250:AG250,"冬休")+COUNTIF(C250:AG250,"中止")</f>
        <v>0</v>
      </c>
    </row>
    <row r="250" spans="2:36" s="26" customFormat="1" ht="13.5" customHeight="1" x14ac:dyDescent="0.2">
      <c r="B250" s="75" t="s">
        <v>20</v>
      </c>
      <c r="C250" s="77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9"/>
      <c r="AH250" s="27" t="s">
        <v>2</v>
      </c>
      <c r="AI250" s="28">
        <f>COUNT(C248:AG248)-AI249</f>
        <v>0</v>
      </c>
    </row>
    <row r="251" spans="2:36" s="26" customFormat="1" ht="13.5" customHeight="1" x14ac:dyDescent="0.2">
      <c r="B251" s="76"/>
      <c r="C251" s="77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9"/>
      <c r="AH251" s="27" t="s">
        <v>6</v>
      </c>
      <c r="AI251" s="29">
        <f>+COUNTIF(C252:AG253,"休")</f>
        <v>0</v>
      </c>
      <c r="AJ251" s="30" t="e">
        <f>IF(AI252&gt;0.285,"",IF(AI251&lt;AI248,"←計画日数が足りません",""))</f>
        <v>#DIV/0!</v>
      </c>
    </row>
    <row r="252" spans="2:36" s="26" customFormat="1" ht="13.5" customHeight="1" x14ac:dyDescent="0.2">
      <c r="B252" s="70" t="s">
        <v>0</v>
      </c>
      <c r="C252" s="71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3"/>
      <c r="AH252" s="27" t="s">
        <v>8</v>
      </c>
      <c r="AI252" s="31" t="e">
        <f>+AI251/AI250</f>
        <v>#DIV/0!</v>
      </c>
    </row>
    <row r="253" spans="2:36" s="26" customFormat="1" x14ac:dyDescent="0.2">
      <c r="B253" s="70"/>
      <c r="C253" s="71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3"/>
      <c r="AH253" s="27" t="s">
        <v>9</v>
      </c>
      <c r="AI253" s="29">
        <f>+COUNTA(C254:AG255)</f>
        <v>0</v>
      </c>
    </row>
    <row r="254" spans="2:36" s="26" customFormat="1" x14ac:dyDescent="0.2">
      <c r="B254" s="64" t="s">
        <v>7</v>
      </c>
      <c r="C254" s="66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58"/>
      <c r="AH254" s="32" t="s">
        <v>4</v>
      </c>
      <c r="AI254" s="33" t="e">
        <f>+AI253/AI250</f>
        <v>#DIV/0!</v>
      </c>
    </row>
    <row r="255" spans="2:36" s="26" customFormat="1" x14ac:dyDescent="0.2">
      <c r="B255" s="65"/>
      <c r="C255" s="67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59"/>
      <c r="AH255" s="34" t="s">
        <v>13</v>
      </c>
      <c r="AI255" s="35" t="str">
        <f>IF(7&gt;AI250,"対象外",IF(AI253&gt;=AI248,"OK","NG"))</f>
        <v>対象外</v>
      </c>
      <c r="AJ255" s="30" t="str">
        <f>IF(AI255="対象外","←７日間に満たない期間は達成判定の対象外",IF(AI255="NG","←月単位未達成","←月単位達成"))</f>
        <v>←７日間に満たない期間は達成判定の対象外</v>
      </c>
    </row>
    <row r="256" spans="2:36" hidden="1" x14ac:dyDescent="0.2">
      <c r="B256" s="15"/>
      <c r="C256" s="46" t="e">
        <f t="shared" ref="C256:AG256" si="89">IF(AND(DAY(C248)&gt;=22,DAY(C248)&lt;=28,C249="土"),1,0)</f>
        <v>#VALUE!</v>
      </c>
      <c r="D256" s="46" t="e">
        <f t="shared" si="89"/>
        <v>#VALUE!</v>
      </c>
      <c r="E256" s="46" t="e">
        <f t="shared" si="89"/>
        <v>#VALUE!</v>
      </c>
      <c r="F256" s="46" t="e">
        <f t="shared" si="89"/>
        <v>#VALUE!</v>
      </c>
      <c r="G256" s="46" t="e">
        <f t="shared" si="89"/>
        <v>#VALUE!</v>
      </c>
      <c r="H256" s="46" t="e">
        <f t="shared" si="89"/>
        <v>#VALUE!</v>
      </c>
      <c r="I256" s="46" t="e">
        <f t="shared" si="89"/>
        <v>#VALUE!</v>
      </c>
      <c r="J256" s="46" t="e">
        <f t="shared" si="89"/>
        <v>#VALUE!</v>
      </c>
      <c r="K256" s="46" t="e">
        <f t="shared" si="89"/>
        <v>#VALUE!</v>
      </c>
      <c r="L256" s="46" t="e">
        <f t="shared" si="89"/>
        <v>#VALUE!</v>
      </c>
      <c r="M256" s="46" t="e">
        <f t="shared" si="89"/>
        <v>#VALUE!</v>
      </c>
      <c r="N256" s="46" t="e">
        <f t="shared" si="89"/>
        <v>#VALUE!</v>
      </c>
      <c r="O256" s="46" t="e">
        <f t="shared" si="89"/>
        <v>#VALUE!</v>
      </c>
      <c r="P256" s="46" t="e">
        <f t="shared" si="89"/>
        <v>#VALUE!</v>
      </c>
      <c r="Q256" s="46" t="e">
        <f t="shared" si="89"/>
        <v>#VALUE!</v>
      </c>
      <c r="R256" s="46" t="e">
        <f t="shared" si="89"/>
        <v>#VALUE!</v>
      </c>
      <c r="S256" s="46" t="e">
        <f t="shared" si="89"/>
        <v>#VALUE!</v>
      </c>
      <c r="T256" s="46" t="e">
        <f t="shared" si="89"/>
        <v>#VALUE!</v>
      </c>
      <c r="U256" s="46" t="e">
        <f t="shared" si="89"/>
        <v>#VALUE!</v>
      </c>
      <c r="V256" s="46" t="e">
        <f t="shared" si="89"/>
        <v>#VALUE!</v>
      </c>
      <c r="W256" s="46" t="e">
        <f t="shared" si="89"/>
        <v>#VALUE!</v>
      </c>
      <c r="X256" s="46" t="e">
        <f t="shared" si="89"/>
        <v>#VALUE!</v>
      </c>
      <c r="Y256" s="46" t="e">
        <f t="shared" si="89"/>
        <v>#VALUE!</v>
      </c>
      <c r="Z256" s="46" t="e">
        <f t="shared" si="89"/>
        <v>#VALUE!</v>
      </c>
      <c r="AA256" s="46" t="e">
        <f t="shared" si="89"/>
        <v>#VALUE!</v>
      </c>
      <c r="AB256" s="46" t="e">
        <f t="shared" si="89"/>
        <v>#VALUE!</v>
      </c>
      <c r="AC256" s="46" t="e">
        <f t="shared" si="89"/>
        <v>#VALUE!</v>
      </c>
      <c r="AD256" s="46" t="e">
        <f t="shared" si="89"/>
        <v>#VALUE!</v>
      </c>
      <c r="AE256" s="46" t="e">
        <f t="shared" si="89"/>
        <v>#VALUE!</v>
      </c>
      <c r="AF256" s="46" t="e">
        <f t="shared" si="89"/>
        <v>#VALUE!</v>
      </c>
      <c r="AG256" s="46" t="e">
        <f t="shared" si="89"/>
        <v>#VALUE!</v>
      </c>
      <c r="AH256" s="47" t="s">
        <v>22</v>
      </c>
      <c r="AI256" s="48">
        <f>_xlfn.AGGREGATE(9,6,C256:AG256)</f>
        <v>0</v>
      </c>
      <c r="AJ256" s="30"/>
    </row>
    <row r="257" spans="2:36" hidden="1" x14ac:dyDescent="0.2">
      <c r="B257" s="15"/>
      <c r="C257" s="49" t="e">
        <f t="shared" ref="C257:AG257" si="90">IF(AND(DAY(C248)&gt;=22,DAY(C248)&lt;=28,C249="土",OR(C254="休",C254="雨")),1,0)</f>
        <v>#VALUE!</v>
      </c>
      <c r="D257" s="49" t="e">
        <f t="shared" si="90"/>
        <v>#VALUE!</v>
      </c>
      <c r="E257" s="49" t="e">
        <f t="shared" si="90"/>
        <v>#VALUE!</v>
      </c>
      <c r="F257" s="49" t="e">
        <f t="shared" si="90"/>
        <v>#VALUE!</v>
      </c>
      <c r="G257" s="49" t="e">
        <f t="shared" si="90"/>
        <v>#VALUE!</v>
      </c>
      <c r="H257" s="49" t="e">
        <f t="shared" si="90"/>
        <v>#VALUE!</v>
      </c>
      <c r="I257" s="49" t="e">
        <f t="shared" si="90"/>
        <v>#VALUE!</v>
      </c>
      <c r="J257" s="49" t="e">
        <f t="shared" si="90"/>
        <v>#VALUE!</v>
      </c>
      <c r="K257" s="49" t="e">
        <f t="shared" si="90"/>
        <v>#VALUE!</v>
      </c>
      <c r="L257" s="49" t="e">
        <f t="shared" si="90"/>
        <v>#VALUE!</v>
      </c>
      <c r="M257" s="49" t="e">
        <f t="shared" si="90"/>
        <v>#VALUE!</v>
      </c>
      <c r="N257" s="49" t="e">
        <f t="shared" si="90"/>
        <v>#VALUE!</v>
      </c>
      <c r="O257" s="49" t="e">
        <f t="shared" si="90"/>
        <v>#VALUE!</v>
      </c>
      <c r="P257" s="49" t="e">
        <f t="shared" si="90"/>
        <v>#VALUE!</v>
      </c>
      <c r="Q257" s="49" t="e">
        <f t="shared" si="90"/>
        <v>#VALUE!</v>
      </c>
      <c r="R257" s="49" t="e">
        <f t="shared" si="90"/>
        <v>#VALUE!</v>
      </c>
      <c r="S257" s="49" t="e">
        <f t="shared" si="90"/>
        <v>#VALUE!</v>
      </c>
      <c r="T257" s="49" t="e">
        <f t="shared" si="90"/>
        <v>#VALUE!</v>
      </c>
      <c r="U257" s="49" t="e">
        <f t="shared" si="90"/>
        <v>#VALUE!</v>
      </c>
      <c r="V257" s="49" t="e">
        <f t="shared" si="90"/>
        <v>#VALUE!</v>
      </c>
      <c r="W257" s="49" t="e">
        <f t="shared" si="90"/>
        <v>#VALUE!</v>
      </c>
      <c r="X257" s="49" t="e">
        <f t="shared" si="90"/>
        <v>#VALUE!</v>
      </c>
      <c r="Y257" s="49" t="e">
        <f t="shared" si="90"/>
        <v>#VALUE!</v>
      </c>
      <c r="Z257" s="49" t="e">
        <f t="shared" si="90"/>
        <v>#VALUE!</v>
      </c>
      <c r="AA257" s="49" t="e">
        <f t="shared" si="90"/>
        <v>#VALUE!</v>
      </c>
      <c r="AB257" s="49" t="e">
        <f t="shared" si="90"/>
        <v>#VALUE!</v>
      </c>
      <c r="AC257" s="49" t="e">
        <f t="shared" si="90"/>
        <v>#VALUE!</v>
      </c>
      <c r="AD257" s="49" t="e">
        <f t="shared" si="90"/>
        <v>#VALUE!</v>
      </c>
      <c r="AE257" s="49" t="e">
        <f t="shared" si="90"/>
        <v>#VALUE!</v>
      </c>
      <c r="AF257" s="49" t="e">
        <f t="shared" si="90"/>
        <v>#VALUE!</v>
      </c>
      <c r="AG257" s="49" t="e">
        <f t="shared" si="90"/>
        <v>#VALUE!</v>
      </c>
      <c r="AH257" s="50" t="s">
        <v>23</v>
      </c>
      <c r="AI257" s="48">
        <f>_xlfn.AGGREGATE(9,6,C257:AG257)</f>
        <v>0</v>
      </c>
      <c r="AJ257" s="30"/>
    </row>
    <row r="259" spans="2:36" hidden="1" x14ac:dyDescent="0.2">
      <c r="C259" s="2" t="e">
        <f>YEAR(C262)</f>
        <v>#VALUE!</v>
      </c>
      <c r="D259" s="2" t="e">
        <f>MONTH(C262)</f>
        <v>#VALUE!</v>
      </c>
    </row>
    <row r="260" spans="2:36" x14ac:dyDescent="0.2">
      <c r="B260" s="6" t="s">
        <v>14</v>
      </c>
      <c r="C260" s="72" t="e">
        <f>C262</f>
        <v>#VALUE!</v>
      </c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4"/>
    </row>
    <row r="261" spans="2:36" x14ac:dyDescent="0.2">
      <c r="B261" s="36"/>
      <c r="C261" s="22" t="e">
        <f>DATE($C259,$D259,1)</f>
        <v>#VALUE!</v>
      </c>
      <c r="D261" s="22" t="e">
        <f t="shared" ref="D261:AG261" si="91">C261+1</f>
        <v>#VALUE!</v>
      </c>
      <c r="E261" s="22" t="e">
        <f t="shared" si="91"/>
        <v>#VALUE!</v>
      </c>
      <c r="F261" s="22" t="e">
        <f t="shared" si="91"/>
        <v>#VALUE!</v>
      </c>
      <c r="G261" s="22" t="e">
        <f t="shared" si="91"/>
        <v>#VALUE!</v>
      </c>
      <c r="H261" s="22" t="e">
        <f t="shared" si="91"/>
        <v>#VALUE!</v>
      </c>
      <c r="I261" s="22" t="e">
        <f t="shared" si="91"/>
        <v>#VALUE!</v>
      </c>
      <c r="J261" s="22" t="e">
        <f t="shared" si="91"/>
        <v>#VALUE!</v>
      </c>
      <c r="K261" s="22" t="e">
        <f t="shared" si="91"/>
        <v>#VALUE!</v>
      </c>
      <c r="L261" s="22" t="e">
        <f t="shared" si="91"/>
        <v>#VALUE!</v>
      </c>
      <c r="M261" s="22" t="e">
        <f t="shared" si="91"/>
        <v>#VALUE!</v>
      </c>
      <c r="N261" s="22" t="e">
        <f t="shared" si="91"/>
        <v>#VALUE!</v>
      </c>
      <c r="O261" s="22" t="e">
        <f t="shared" si="91"/>
        <v>#VALUE!</v>
      </c>
      <c r="P261" s="22" t="e">
        <f t="shared" si="91"/>
        <v>#VALUE!</v>
      </c>
      <c r="Q261" s="22" t="e">
        <f t="shared" si="91"/>
        <v>#VALUE!</v>
      </c>
      <c r="R261" s="22" t="e">
        <f t="shared" si="91"/>
        <v>#VALUE!</v>
      </c>
      <c r="S261" s="22" t="e">
        <f t="shared" si="91"/>
        <v>#VALUE!</v>
      </c>
      <c r="T261" s="22" t="e">
        <f t="shared" si="91"/>
        <v>#VALUE!</v>
      </c>
      <c r="U261" s="22" t="e">
        <f t="shared" si="91"/>
        <v>#VALUE!</v>
      </c>
      <c r="V261" s="22" t="e">
        <f t="shared" si="91"/>
        <v>#VALUE!</v>
      </c>
      <c r="W261" s="22" t="e">
        <f t="shared" si="91"/>
        <v>#VALUE!</v>
      </c>
      <c r="X261" s="22" t="e">
        <f t="shared" si="91"/>
        <v>#VALUE!</v>
      </c>
      <c r="Y261" s="22" t="e">
        <f t="shared" si="91"/>
        <v>#VALUE!</v>
      </c>
      <c r="Z261" s="22" t="e">
        <f t="shared" si="91"/>
        <v>#VALUE!</v>
      </c>
      <c r="AA261" s="22" t="e">
        <f t="shared" si="91"/>
        <v>#VALUE!</v>
      </c>
      <c r="AB261" s="22" t="e">
        <f t="shared" si="91"/>
        <v>#VALUE!</v>
      </c>
      <c r="AC261" s="22" t="e">
        <f t="shared" si="91"/>
        <v>#VALUE!</v>
      </c>
      <c r="AD261" s="22" t="e">
        <f t="shared" si="91"/>
        <v>#VALUE!</v>
      </c>
      <c r="AE261" s="22" t="e">
        <f t="shared" si="91"/>
        <v>#VALUE!</v>
      </c>
      <c r="AF261" s="22" t="e">
        <f t="shared" si="91"/>
        <v>#VALUE!</v>
      </c>
      <c r="AG261" s="22" t="e">
        <f t="shared" si="91"/>
        <v>#VALUE!</v>
      </c>
      <c r="AH261" s="37"/>
      <c r="AI261" s="38"/>
    </row>
    <row r="262" spans="2:36" x14ac:dyDescent="0.2">
      <c r="B262" s="20" t="s">
        <v>15</v>
      </c>
      <c r="C262" s="39" t="e">
        <f>IF(EDATE(C247,1)&gt;$G$5,"",EDATE(C247,1))</f>
        <v>#VALUE!</v>
      </c>
      <c r="D262" s="22" t="e">
        <f t="shared" ref="D262:AG262" si="92">IF(D261&gt;$G$5,"",IF(C262=EOMONTH(DATE($C259,$D259,1),0),"",IF(C262="","",C262+1)))</f>
        <v>#VALUE!</v>
      </c>
      <c r="E262" s="22" t="e">
        <f t="shared" si="92"/>
        <v>#VALUE!</v>
      </c>
      <c r="F262" s="22" t="e">
        <f t="shared" si="92"/>
        <v>#VALUE!</v>
      </c>
      <c r="G262" s="22" t="e">
        <f t="shared" si="92"/>
        <v>#VALUE!</v>
      </c>
      <c r="H262" s="22" t="e">
        <f t="shared" si="92"/>
        <v>#VALUE!</v>
      </c>
      <c r="I262" s="22" t="e">
        <f t="shared" si="92"/>
        <v>#VALUE!</v>
      </c>
      <c r="J262" s="22" t="e">
        <f t="shared" si="92"/>
        <v>#VALUE!</v>
      </c>
      <c r="K262" s="22" t="e">
        <f t="shared" si="92"/>
        <v>#VALUE!</v>
      </c>
      <c r="L262" s="22" t="e">
        <f t="shared" si="92"/>
        <v>#VALUE!</v>
      </c>
      <c r="M262" s="22" t="e">
        <f t="shared" si="92"/>
        <v>#VALUE!</v>
      </c>
      <c r="N262" s="22" t="e">
        <f t="shared" si="92"/>
        <v>#VALUE!</v>
      </c>
      <c r="O262" s="22" t="e">
        <f t="shared" si="92"/>
        <v>#VALUE!</v>
      </c>
      <c r="P262" s="22" t="e">
        <f t="shared" si="92"/>
        <v>#VALUE!</v>
      </c>
      <c r="Q262" s="22" t="e">
        <f t="shared" si="92"/>
        <v>#VALUE!</v>
      </c>
      <c r="R262" s="22" t="e">
        <f t="shared" si="92"/>
        <v>#VALUE!</v>
      </c>
      <c r="S262" s="22" t="e">
        <f t="shared" si="92"/>
        <v>#VALUE!</v>
      </c>
      <c r="T262" s="22" t="e">
        <f t="shared" si="92"/>
        <v>#VALUE!</v>
      </c>
      <c r="U262" s="22" t="e">
        <f t="shared" si="92"/>
        <v>#VALUE!</v>
      </c>
      <c r="V262" s="22" t="e">
        <f t="shared" si="92"/>
        <v>#VALUE!</v>
      </c>
      <c r="W262" s="22" t="e">
        <f t="shared" si="92"/>
        <v>#VALUE!</v>
      </c>
      <c r="X262" s="22" t="e">
        <f t="shared" si="92"/>
        <v>#VALUE!</v>
      </c>
      <c r="Y262" s="22" t="e">
        <f t="shared" si="92"/>
        <v>#VALUE!</v>
      </c>
      <c r="Z262" s="22" t="e">
        <f t="shared" si="92"/>
        <v>#VALUE!</v>
      </c>
      <c r="AA262" s="22" t="e">
        <f t="shared" si="92"/>
        <v>#VALUE!</v>
      </c>
      <c r="AB262" s="22" t="e">
        <f t="shared" si="92"/>
        <v>#VALUE!</v>
      </c>
      <c r="AC262" s="22" t="e">
        <f t="shared" si="92"/>
        <v>#VALUE!</v>
      </c>
      <c r="AD262" s="22" t="e">
        <f t="shared" si="92"/>
        <v>#VALUE!</v>
      </c>
      <c r="AE262" s="22" t="e">
        <f t="shared" si="92"/>
        <v>#VALUE!</v>
      </c>
      <c r="AF262" s="22" t="e">
        <f t="shared" si="92"/>
        <v>#VALUE!</v>
      </c>
      <c r="AG262" s="22" t="e">
        <f t="shared" si="92"/>
        <v>#VALUE!</v>
      </c>
      <c r="AH262" s="23" t="s">
        <v>16</v>
      </c>
      <c r="AI262" s="24">
        <f>+COUNTIFS(C263:AG263,"土",C264:AG264,"")+COUNTIFS(C263:AG263,"日",C264:AG264,"")</f>
        <v>0</v>
      </c>
    </row>
    <row r="263" spans="2:36" s="26" customFormat="1" x14ac:dyDescent="0.2">
      <c r="B263" s="40" t="s">
        <v>5</v>
      </c>
      <c r="C263" s="51" t="str">
        <f>IFERROR(TEXT(WEEKDAY(+C262),"aaa"),"")</f>
        <v/>
      </c>
      <c r="D263" s="51" t="str">
        <f t="shared" ref="D263:AG263" si="93">IFERROR(TEXT(WEEKDAY(+D262),"aaa"),"")</f>
        <v/>
      </c>
      <c r="E263" s="51" t="str">
        <f t="shared" si="93"/>
        <v/>
      </c>
      <c r="F263" s="51" t="str">
        <f t="shared" si="93"/>
        <v/>
      </c>
      <c r="G263" s="51" t="str">
        <f t="shared" si="93"/>
        <v/>
      </c>
      <c r="H263" s="51" t="str">
        <f t="shared" si="93"/>
        <v/>
      </c>
      <c r="I263" s="51" t="str">
        <f t="shared" si="93"/>
        <v/>
      </c>
      <c r="J263" s="51" t="str">
        <f t="shared" si="93"/>
        <v/>
      </c>
      <c r="K263" s="51" t="str">
        <f t="shared" si="93"/>
        <v/>
      </c>
      <c r="L263" s="51" t="str">
        <f t="shared" si="93"/>
        <v/>
      </c>
      <c r="M263" s="51" t="str">
        <f t="shared" si="93"/>
        <v/>
      </c>
      <c r="N263" s="51" t="str">
        <f t="shared" si="93"/>
        <v/>
      </c>
      <c r="O263" s="51" t="str">
        <f t="shared" si="93"/>
        <v/>
      </c>
      <c r="P263" s="51" t="str">
        <f t="shared" si="93"/>
        <v/>
      </c>
      <c r="Q263" s="51" t="str">
        <f t="shared" si="93"/>
        <v/>
      </c>
      <c r="R263" s="51" t="str">
        <f t="shared" si="93"/>
        <v/>
      </c>
      <c r="S263" s="51" t="str">
        <f t="shared" si="93"/>
        <v/>
      </c>
      <c r="T263" s="51" t="str">
        <f t="shared" si="93"/>
        <v/>
      </c>
      <c r="U263" s="51" t="str">
        <f t="shared" si="93"/>
        <v/>
      </c>
      <c r="V263" s="51" t="str">
        <f t="shared" si="93"/>
        <v/>
      </c>
      <c r="W263" s="51" t="str">
        <f t="shared" si="93"/>
        <v/>
      </c>
      <c r="X263" s="51" t="str">
        <f t="shared" si="93"/>
        <v/>
      </c>
      <c r="Y263" s="51" t="str">
        <f t="shared" si="93"/>
        <v/>
      </c>
      <c r="Z263" s="51" t="str">
        <f t="shared" si="93"/>
        <v/>
      </c>
      <c r="AA263" s="51" t="str">
        <f t="shared" si="93"/>
        <v/>
      </c>
      <c r="AB263" s="51" t="str">
        <f t="shared" si="93"/>
        <v/>
      </c>
      <c r="AC263" s="51" t="str">
        <f t="shared" si="93"/>
        <v/>
      </c>
      <c r="AD263" s="51" t="str">
        <f t="shared" si="93"/>
        <v/>
      </c>
      <c r="AE263" s="51" t="str">
        <f t="shared" si="93"/>
        <v/>
      </c>
      <c r="AF263" s="51" t="str">
        <f t="shared" si="93"/>
        <v/>
      </c>
      <c r="AG263" s="51" t="str">
        <f t="shared" si="93"/>
        <v/>
      </c>
      <c r="AH263" s="23" t="s">
        <v>21</v>
      </c>
      <c r="AI263" s="24">
        <f>+COUNTIF(C264:AG264,"夏休")+COUNTIF(C264:AG264,"冬休")+COUNTIF(C264:AG264,"中止")</f>
        <v>0</v>
      </c>
    </row>
    <row r="264" spans="2:36" s="26" customFormat="1" ht="13.5" customHeight="1" x14ac:dyDescent="0.2">
      <c r="B264" s="75" t="s">
        <v>20</v>
      </c>
      <c r="C264" s="77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9"/>
      <c r="AH264" s="27" t="s">
        <v>2</v>
      </c>
      <c r="AI264" s="28">
        <f>COUNT(C262:AG262)-AI263</f>
        <v>0</v>
      </c>
    </row>
    <row r="265" spans="2:36" s="26" customFormat="1" ht="13.5" customHeight="1" x14ac:dyDescent="0.2">
      <c r="B265" s="76"/>
      <c r="C265" s="77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9"/>
      <c r="AH265" s="27" t="s">
        <v>6</v>
      </c>
      <c r="AI265" s="29">
        <f>+COUNTIF(C266:AG267,"休")</f>
        <v>0</v>
      </c>
      <c r="AJ265" s="30" t="e">
        <f>IF(AI266&gt;0.285,"",IF(AI265&lt;AI262,"←計画日数が足りません",""))</f>
        <v>#DIV/0!</v>
      </c>
    </row>
    <row r="266" spans="2:36" s="26" customFormat="1" ht="13.5" customHeight="1" x14ac:dyDescent="0.2">
      <c r="B266" s="70" t="s">
        <v>0</v>
      </c>
      <c r="C266" s="71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3"/>
      <c r="AH266" s="27" t="s">
        <v>8</v>
      </c>
      <c r="AI266" s="31" t="e">
        <f>+AI265/AI264</f>
        <v>#DIV/0!</v>
      </c>
    </row>
    <row r="267" spans="2:36" s="26" customFormat="1" x14ac:dyDescent="0.2">
      <c r="B267" s="70"/>
      <c r="C267" s="71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3"/>
      <c r="AH267" s="27" t="s">
        <v>9</v>
      </c>
      <c r="AI267" s="29">
        <f>+COUNTA(C268:AG269)</f>
        <v>0</v>
      </c>
    </row>
    <row r="268" spans="2:36" s="26" customFormat="1" x14ac:dyDescent="0.2">
      <c r="B268" s="64" t="s">
        <v>7</v>
      </c>
      <c r="C268" s="66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58"/>
      <c r="AH268" s="32" t="s">
        <v>4</v>
      </c>
      <c r="AI268" s="33" t="e">
        <f>+AI267/AI264</f>
        <v>#DIV/0!</v>
      </c>
    </row>
    <row r="269" spans="2:36" s="26" customFormat="1" x14ac:dyDescent="0.2">
      <c r="B269" s="65"/>
      <c r="C269" s="67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59"/>
      <c r="AH269" s="34" t="s">
        <v>13</v>
      </c>
      <c r="AI269" s="35" t="str">
        <f>IF(7&gt;AI264,"対象外",IF(AI267&gt;=AI262,"OK","NG"))</f>
        <v>対象外</v>
      </c>
      <c r="AJ269" s="30" t="str">
        <f>IF(AI269="対象外","←７日間に満たない期間は達成判定の対象外",IF(AI269="NG","←月単位未達成","←月単位達成"))</f>
        <v>←７日間に満たない期間は達成判定の対象外</v>
      </c>
    </row>
    <row r="270" spans="2:36" hidden="1" x14ac:dyDescent="0.2">
      <c r="B270" s="15"/>
      <c r="C270" s="46" t="e">
        <f t="shared" ref="C270:AG270" si="94">IF(AND(DAY(C262)&gt;=22,DAY(C262)&lt;=28,C263="土"),1,0)</f>
        <v>#VALUE!</v>
      </c>
      <c r="D270" s="46" t="e">
        <f t="shared" si="94"/>
        <v>#VALUE!</v>
      </c>
      <c r="E270" s="46" t="e">
        <f t="shared" si="94"/>
        <v>#VALUE!</v>
      </c>
      <c r="F270" s="46" t="e">
        <f t="shared" si="94"/>
        <v>#VALUE!</v>
      </c>
      <c r="G270" s="46" t="e">
        <f t="shared" si="94"/>
        <v>#VALUE!</v>
      </c>
      <c r="H270" s="46" t="e">
        <f t="shared" si="94"/>
        <v>#VALUE!</v>
      </c>
      <c r="I270" s="46" t="e">
        <f t="shared" si="94"/>
        <v>#VALUE!</v>
      </c>
      <c r="J270" s="46" t="e">
        <f t="shared" si="94"/>
        <v>#VALUE!</v>
      </c>
      <c r="K270" s="46" t="e">
        <f t="shared" si="94"/>
        <v>#VALUE!</v>
      </c>
      <c r="L270" s="46" t="e">
        <f t="shared" si="94"/>
        <v>#VALUE!</v>
      </c>
      <c r="M270" s="46" t="e">
        <f t="shared" si="94"/>
        <v>#VALUE!</v>
      </c>
      <c r="N270" s="46" t="e">
        <f t="shared" si="94"/>
        <v>#VALUE!</v>
      </c>
      <c r="O270" s="46" t="e">
        <f t="shared" si="94"/>
        <v>#VALUE!</v>
      </c>
      <c r="P270" s="46" t="e">
        <f t="shared" si="94"/>
        <v>#VALUE!</v>
      </c>
      <c r="Q270" s="46" t="e">
        <f t="shared" si="94"/>
        <v>#VALUE!</v>
      </c>
      <c r="R270" s="46" t="e">
        <f t="shared" si="94"/>
        <v>#VALUE!</v>
      </c>
      <c r="S270" s="46" t="e">
        <f t="shared" si="94"/>
        <v>#VALUE!</v>
      </c>
      <c r="T270" s="46" t="e">
        <f t="shared" si="94"/>
        <v>#VALUE!</v>
      </c>
      <c r="U270" s="46" t="e">
        <f t="shared" si="94"/>
        <v>#VALUE!</v>
      </c>
      <c r="V270" s="46" t="e">
        <f t="shared" si="94"/>
        <v>#VALUE!</v>
      </c>
      <c r="W270" s="46" t="e">
        <f t="shared" si="94"/>
        <v>#VALUE!</v>
      </c>
      <c r="X270" s="46" t="e">
        <f t="shared" si="94"/>
        <v>#VALUE!</v>
      </c>
      <c r="Y270" s="46" t="e">
        <f t="shared" si="94"/>
        <v>#VALUE!</v>
      </c>
      <c r="Z270" s="46" t="e">
        <f t="shared" si="94"/>
        <v>#VALUE!</v>
      </c>
      <c r="AA270" s="46" t="e">
        <f t="shared" si="94"/>
        <v>#VALUE!</v>
      </c>
      <c r="AB270" s="46" t="e">
        <f t="shared" si="94"/>
        <v>#VALUE!</v>
      </c>
      <c r="AC270" s="46" t="e">
        <f t="shared" si="94"/>
        <v>#VALUE!</v>
      </c>
      <c r="AD270" s="46" t="e">
        <f t="shared" si="94"/>
        <v>#VALUE!</v>
      </c>
      <c r="AE270" s="46" t="e">
        <f t="shared" si="94"/>
        <v>#VALUE!</v>
      </c>
      <c r="AF270" s="46" t="e">
        <f t="shared" si="94"/>
        <v>#VALUE!</v>
      </c>
      <c r="AG270" s="46" t="e">
        <f t="shared" si="94"/>
        <v>#VALUE!</v>
      </c>
      <c r="AH270" s="47" t="s">
        <v>22</v>
      </c>
      <c r="AI270" s="48">
        <f>_xlfn.AGGREGATE(9,6,C270:AG270)</f>
        <v>0</v>
      </c>
      <c r="AJ270" s="30"/>
    </row>
    <row r="271" spans="2:36" hidden="1" x14ac:dyDescent="0.2">
      <c r="B271" s="15"/>
      <c r="C271" s="49" t="e">
        <f t="shared" ref="C271:AG271" si="95">IF(AND(DAY(C262)&gt;=22,DAY(C262)&lt;=28,C263="土",OR(C268="休",C268="雨")),1,0)</f>
        <v>#VALUE!</v>
      </c>
      <c r="D271" s="49" t="e">
        <f t="shared" si="95"/>
        <v>#VALUE!</v>
      </c>
      <c r="E271" s="49" t="e">
        <f t="shared" si="95"/>
        <v>#VALUE!</v>
      </c>
      <c r="F271" s="49" t="e">
        <f t="shared" si="95"/>
        <v>#VALUE!</v>
      </c>
      <c r="G271" s="49" t="e">
        <f t="shared" si="95"/>
        <v>#VALUE!</v>
      </c>
      <c r="H271" s="49" t="e">
        <f t="shared" si="95"/>
        <v>#VALUE!</v>
      </c>
      <c r="I271" s="49" t="e">
        <f t="shared" si="95"/>
        <v>#VALUE!</v>
      </c>
      <c r="J271" s="49" t="e">
        <f t="shared" si="95"/>
        <v>#VALUE!</v>
      </c>
      <c r="K271" s="49" t="e">
        <f t="shared" si="95"/>
        <v>#VALUE!</v>
      </c>
      <c r="L271" s="49" t="e">
        <f t="shared" si="95"/>
        <v>#VALUE!</v>
      </c>
      <c r="M271" s="49" t="e">
        <f t="shared" si="95"/>
        <v>#VALUE!</v>
      </c>
      <c r="N271" s="49" t="e">
        <f t="shared" si="95"/>
        <v>#VALUE!</v>
      </c>
      <c r="O271" s="49" t="e">
        <f t="shared" si="95"/>
        <v>#VALUE!</v>
      </c>
      <c r="P271" s="49" t="e">
        <f t="shared" si="95"/>
        <v>#VALUE!</v>
      </c>
      <c r="Q271" s="49" t="e">
        <f t="shared" si="95"/>
        <v>#VALUE!</v>
      </c>
      <c r="R271" s="49" t="e">
        <f t="shared" si="95"/>
        <v>#VALUE!</v>
      </c>
      <c r="S271" s="49" t="e">
        <f t="shared" si="95"/>
        <v>#VALUE!</v>
      </c>
      <c r="T271" s="49" t="e">
        <f t="shared" si="95"/>
        <v>#VALUE!</v>
      </c>
      <c r="U271" s="49" t="e">
        <f t="shared" si="95"/>
        <v>#VALUE!</v>
      </c>
      <c r="V271" s="49" t="e">
        <f t="shared" si="95"/>
        <v>#VALUE!</v>
      </c>
      <c r="W271" s="49" t="e">
        <f t="shared" si="95"/>
        <v>#VALUE!</v>
      </c>
      <c r="X271" s="49" t="e">
        <f t="shared" si="95"/>
        <v>#VALUE!</v>
      </c>
      <c r="Y271" s="49" t="e">
        <f t="shared" si="95"/>
        <v>#VALUE!</v>
      </c>
      <c r="Z271" s="49" t="e">
        <f t="shared" si="95"/>
        <v>#VALUE!</v>
      </c>
      <c r="AA271" s="49" t="e">
        <f t="shared" si="95"/>
        <v>#VALUE!</v>
      </c>
      <c r="AB271" s="49" t="e">
        <f t="shared" si="95"/>
        <v>#VALUE!</v>
      </c>
      <c r="AC271" s="49" t="e">
        <f t="shared" si="95"/>
        <v>#VALUE!</v>
      </c>
      <c r="AD271" s="49" t="e">
        <f t="shared" si="95"/>
        <v>#VALUE!</v>
      </c>
      <c r="AE271" s="49" t="e">
        <f t="shared" si="95"/>
        <v>#VALUE!</v>
      </c>
      <c r="AF271" s="49" t="e">
        <f t="shared" si="95"/>
        <v>#VALUE!</v>
      </c>
      <c r="AG271" s="49" t="e">
        <f t="shared" si="95"/>
        <v>#VALUE!</v>
      </c>
      <c r="AH271" s="50" t="s">
        <v>23</v>
      </c>
      <c r="AI271" s="48">
        <f>_xlfn.AGGREGATE(9,6,C271:AG271)</f>
        <v>0</v>
      </c>
      <c r="AJ271" s="30"/>
    </row>
    <row r="273" spans="2:36" hidden="1" x14ac:dyDescent="0.2">
      <c r="C273" s="2" t="e">
        <f>YEAR(C276)</f>
        <v>#VALUE!</v>
      </c>
      <c r="D273" s="2" t="e">
        <f>MONTH(C276)</f>
        <v>#VALUE!</v>
      </c>
    </row>
    <row r="274" spans="2:36" x14ac:dyDescent="0.2">
      <c r="B274" s="6" t="s">
        <v>14</v>
      </c>
      <c r="C274" s="72" t="e">
        <f>C276</f>
        <v>#VALUE!</v>
      </c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4"/>
    </row>
    <row r="275" spans="2:36" x14ac:dyDescent="0.2">
      <c r="B275" s="36"/>
      <c r="C275" s="22" t="e">
        <f>DATE($C273,$D273,1)</f>
        <v>#VALUE!</v>
      </c>
      <c r="D275" s="22" t="e">
        <f t="shared" ref="D275:AG275" si="96">C275+1</f>
        <v>#VALUE!</v>
      </c>
      <c r="E275" s="22" t="e">
        <f t="shared" si="96"/>
        <v>#VALUE!</v>
      </c>
      <c r="F275" s="22" t="e">
        <f t="shared" si="96"/>
        <v>#VALUE!</v>
      </c>
      <c r="G275" s="22" t="e">
        <f t="shared" si="96"/>
        <v>#VALUE!</v>
      </c>
      <c r="H275" s="22" t="e">
        <f t="shared" si="96"/>
        <v>#VALUE!</v>
      </c>
      <c r="I275" s="22" t="e">
        <f t="shared" si="96"/>
        <v>#VALUE!</v>
      </c>
      <c r="J275" s="22" t="e">
        <f t="shared" si="96"/>
        <v>#VALUE!</v>
      </c>
      <c r="K275" s="22" t="e">
        <f t="shared" si="96"/>
        <v>#VALUE!</v>
      </c>
      <c r="L275" s="22" t="e">
        <f t="shared" si="96"/>
        <v>#VALUE!</v>
      </c>
      <c r="M275" s="22" t="e">
        <f t="shared" si="96"/>
        <v>#VALUE!</v>
      </c>
      <c r="N275" s="22" t="e">
        <f t="shared" si="96"/>
        <v>#VALUE!</v>
      </c>
      <c r="O275" s="22" t="e">
        <f t="shared" si="96"/>
        <v>#VALUE!</v>
      </c>
      <c r="P275" s="22" t="e">
        <f t="shared" si="96"/>
        <v>#VALUE!</v>
      </c>
      <c r="Q275" s="22" t="e">
        <f t="shared" si="96"/>
        <v>#VALUE!</v>
      </c>
      <c r="R275" s="22" t="e">
        <f t="shared" si="96"/>
        <v>#VALUE!</v>
      </c>
      <c r="S275" s="22" t="e">
        <f t="shared" si="96"/>
        <v>#VALUE!</v>
      </c>
      <c r="T275" s="22" t="e">
        <f t="shared" si="96"/>
        <v>#VALUE!</v>
      </c>
      <c r="U275" s="22" t="e">
        <f t="shared" si="96"/>
        <v>#VALUE!</v>
      </c>
      <c r="V275" s="22" t="e">
        <f t="shared" si="96"/>
        <v>#VALUE!</v>
      </c>
      <c r="W275" s="22" t="e">
        <f t="shared" si="96"/>
        <v>#VALUE!</v>
      </c>
      <c r="X275" s="22" t="e">
        <f t="shared" si="96"/>
        <v>#VALUE!</v>
      </c>
      <c r="Y275" s="22" t="e">
        <f t="shared" si="96"/>
        <v>#VALUE!</v>
      </c>
      <c r="Z275" s="22" t="e">
        <f t="shared" si="96"/>
        <v>#VALUE!</v>
      </c>
      <c r="AA275" s="22" t="e">
        <f t="shared" si="96"/>
        <v>#VALUE!</v>
      </c>
      <c r="AB275" s="22" t="e">
        <f t="shared" si="96"/>
        <v>#VALUE!</v>
      </c>
      <c r="AC275" s="22" t="e">
        <f t="shared" si="96"/>
        <v>#VALUE!</v>
      </c>
      <c r="AD275" s="22" t="e">
        <f t="shared" si="96"/>
        <v>#VALUE!</v>
      </c>
      <c r="AE275" s="22" t="e">
        <f t="shared" si="96"/>
        <v>#VALUE!</v>
      </c>
      <c r="AF275" s="22" t="e">
        <f t="shared" si="96"/>
        <v>#VALUE!</v>
      </c>
      <c r="AG275" s="22" t="e">
        <f t="shared" si="96"/>
        <v>#VALUE!</v>
      </c>
      <c r="AH275" s="37"/>
      <c r="AI275" s="38"/>
    </row>
    <row r="276" spans="2:36" x14ac:dyDescent="0.2">
      <c r="B276" s="20" t="s">
        <v>15</v>
      </c>
      <c r="C276" s="39" t="e">
        <f>IF(EDATE(C261,1)&gt;$G$5,"",EDATE(C261,1))</f>
        <v>#VALUE!</v>
      </c>
      <c r="D276" s="22" t="e">
        <f t="shared" ref="D276:AG276" si="97">IF(D275&gt;$G$5,"",IF(C276=EOMONTH(DATE($C273,$D273,1),0),"",IF(C276="","",C276+1)))</f>
        <v>#VALUE!</v>
      </c>
      <c r="E276" s="22" t="e">
        <f t="shared" si="97"/>
        <v>#VALUE!</v>
      </c>
      <c r="F276" s="22" t="e">
        <f t="shared" si="97"/>
        <v>#VALUE!</v>
      </c>
      <c r="G276" s="22" t="e">
        <f t="shared" si="97"/>
        <v>#VALUE!</v>
      </c>
      <c r="H276" s="22" t="e">
        <f t="shared" si="97"/>
        <v>#VALUE!</v>
      </c>
      <c r="I276" s="22" t="e">
        <f t="shared" si="97"/>
        <v>#VALUE!</v>
      </c>
      <c r="J276" s="22" t="e">
        <f t="shared" si="97"/>
        <v>#VALUE!</v>
      </c>
      <c r="K276" s="22" t="e">
        <f t="shared" si="97"/>
        <v>#VALUE!</v>
      </c>
      <c r="L276" s="22" t="e">
        <f t="shared" si="97"/>
        <v>#VALUE!</v>
      </c>
      <c r="M276" s="22" t="e">
        <f t="shared" si="97"/>
        <v>#VALUE!</v>
      </c>
      <c r="N276" s="22" t="e">
        <f t="shared" si="97"/>
        <v>#VALUE!</v>
      </c>
      <c r="O276" s="22" t="e">
        <f t="shared" si="97"/>
        <v>#VALUE!</v>
      </c>
      <c r="P276" s="22" t="e">
        <f t="shared" si="97"/>
        <v>#VALUE!</v>
      </c>
      <c r="Q276" s="22" t="e">
        <f t="shared" si="97"/>
        <v>#VALUE!</v>
      </c>
      <c r="R276" s="22" t="e">
        <f t="shared" si="97"/>
        <v>#VALUE!</v>
      </c>
      <c r="S276" s="22" t="e">
        <f t="shared" si="97"/>
        <v>#VALUE!</v>
      </c>
      <c r="T276" s="22" t="e">
        <f t="shared" si="97"/>
        <v>#VALUE!</v>
      </c>
      <c r="U276" s="22" t="e">
        <f t="shared" si="97"/>
        <v>#VALUE!</v>
      </c>
      <c r="V276" s="22" t="e">
        <f t="shared" si="97"/>
        <v>#VALUE!</v>
      </c>
      <c r="W276" s="22" t="e">
        <f t="shared" si="97"/>
        <v>#VALUE!</v>
      </c>
      <c r="X276" s="22" t="e">
        <f t="shared" si="97"/>
        <v>#VALUE!</v>
      </c>
      <c r="Y276" s="22" t="e">
        <f t="shared" si="97"/>
        <v>#VALUE!</v>
      </c>
      <c r="Z276" s="22" t="e">
        <f t="shared" si="97"/>
        <v>#VALUE!</v>
      </c>
      <c r="AA276" s="22" t="e">
        <f t="shared" si="97"/>
        <v>#VALUE!</v>
      </c>
      <c r="AB276" s="22" t="e">
        <f t="shared" si="97"/>
        <v>#VALUE!</v>
      </c>
      <c r="AC276" s="22" t="e">
        <f t="shared" si="97"/>
        <v>#VALUE!</v>
      </c>
      <c r="AD276" s="22" t="e">
        <f t="shared" si="97"/>
        <v>#VALUE!</v>
      </c>
      <c r="AE276" s="22" t="e">
        <f t="shared" si="97"/>
        <v>#VALUE!</v>
      </c>
      <c r="AF276" s="22" t="e">
        <f t="shared" si="97"/>
        <v>#VALUE!</v>
      </c>
      <c r="AG276" s="22" t="e">
        <f t="shared" si="97"/>
        <v>#VALUE!</v>
      </c>
      <c r="AH276" s="23" t="s">
        <v>16</v>
      </c>
      <c r="AI276" s="24">
        <f>+COUNTIFS(C277:AG277,"土",C278:AG278,"")+COUNTIFS(C277:AG277,"日",C278:AG278,"")</f>
        <v>0</v>
      </c>
    </row>
    <row r="277" spans="2:36" s="26" customFormat="1" x14ac:dyDescent="0.2">
      <c r="B277" s="40" t="s">
        <v>5</v>
      </c>
      <c r="C277" s="51" t="str">
        <f>IFERROR(TEXT(WEEKDAY(+C276),"aaa"),"")</f>
        <v/>
      </c>
      <c r="D277" s="51" t="str">
        <f t="shared" ref="D277:AG277" si="98">IFERROR(TEXT(WEEKDAY(+D276),"aaa"),"")</f>
        <v/>
      </c>
      <c r="E277" s="51" t="str">
        <f t="shared" si="98"/>
        <v/>
      </c>
      <c r="F277" s="51" t="str">
        <f t="shared" si="98"/>
        <v/>
      </c>
      <c r="G277" s="51" t="str">
        <f t="shared" si="98"/>
        <v/>
      </c>
      <c r="H277" s="51" t="str">
        <f t="shared" si="98"/>
        <v/>
      </c>
      <c r="I277" s="51" t="str">
        <f t="shared" si="98"/>
        <v/>
      </c>
      <c r="J277" s="51" t="str">
        <f t="shared" si="98"/>
        <v/>
      </c>
      <c r="K277" s="51" t="str">
        <f t="shared" si="98"/>
        <v/>
      </c>
      <c r="L277" s="51" t="str">
        <f t="shared" si="98"/>
        <v/>
      </c>
      <c r="M277" s="51" t="str">
        <f t="shared" si="98"/>
        <v/>
      </c>
      <c r="N277" s="51" t="str">
        <f t="shared" si="98"/>
        <v/>
      </c>
      <c r="O277" s="51" t="str">
        <f t="shared" si="98"/>
        <v/>
      </c>
      <c r="P277" s="51" t="str">
        <f t="shared" si="98"/>
        <v/>
      </c>
      <c r="Q277" s="51" t="str">
        <f t="shared" si="98"/>
        <v/>
      </c>
      <c r="R277" s="51" t="str">
        <f t="shared" si="98"/>
        <v/>
      </c>
      <c r="S277" s="51" t="str">
        <f t="shared" si="98"/>
        <v/>
      </c>
      <c r="T277" s="51" t="str">
        <f t="shared" si="98"/>
        <v/>
      </c>
      <c r="U277" s="51" t="str">
        <f t="shared" si="98"/>
        <v/>
      </c>
      <c r="V277" s="51" t="str">
        <f t="shared" si="98"/>
        <v/>
      </c>
      <c r="W277" s="51" t="str">
        <f t="shared" si="98"/>
        <v/>
      </c>
      <c r="X277" s="51" t="str">
        <f t="shared" si="98"/>
        <v/>
      </c>
      <c r="Y277" s="51" t="str">
        <f t="shared" si="98"/>
        <v/>
      </c>
      <c r="Z277" s="51" t="str">
        <f t="shared" si="98"/>
        <v/>
      </c>
      <c r="AA277" s="51" t="str">
        <f t="shared" si="98"/>
        <v/>
      </c>
      <c r="AB277" s="51" t="str">
        <f t="shared" si="98"/>
        <v/>
      </c>
      <c r="AC277" s="51" t="str">
        <f t="shared" si="98"/>
        <v/>
      </c>
      <c r="AD277" s="51" t="str">
        <f t="shared" si="98"/>
        <v/>
      </c>
      <c r="AE277" s="51" t="str">
        <f t="shared" si="98"/>
        <v/>
      </c>
      <c r="AF277" s="51" t="str">
        <f t="shared" si="98"/>
        <v/>
      </c>
      <c r="AG277" s="51" t="str">
        <f t="shared" si="98"/>
        <v/>
      </c>
      <c r="AH277" s="23" t="s">
        <v>21</v>
      </c>
      <c r="AI277" s="24">
        <f>+COUNTIF(C278:AG278,"夏休")+COUNTIF(C278:AG278,"冬休")+COUNTIF(C278:AG278,"中止")</f>
        <v>0</v>
      </c>
    </row>
    <row r="278" spans="2:36" s="26" customFormat="1" ht="13.5" customHeight="1" x14ac:dyDescent="0.2">
      <c r="B278" s="75" t="s">
        <v>20</v>
      </c>
      <c r="C278" s="77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9"/>
      <c r="AH278" s="27" t="s">
        <v>2</v>
      </c>
      <c r="AI278" s="28">
        <f>COUNT(C276:AG276)-AI277</f>
        <v>0</v>
      </c>
    </row>
    <row r="279" spans="2:36" s="26" customFormat="1" ht="13.5" customHeight="1" x14ac:dyDescent="0.2">
      <c r="B279" s="76"/>
      <c r="C279" s="77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9"/>
      <c r="AH279" s="27" t="s">
        <v>6</v>
      </c>
      <c r="AI279" s="29">
        <f>+COUNTIF(C280:AG281,"休")</f>
        <v>0</v>
      </c>
      <c r="AJ279" s="30" t="e">
        <f>IF(AI280&gt;0.285,"",IF(AI279&lt;AI276,"←計画日数が足りません",""))</f>
        <v>#DIV/0!</v>
      </c>
    </row>
    <row r="280" spans="2:36" s="26" customFormat="1" ht="13.5" customHeight="1" x14ac:dyDescent="0.2">
      <c r="B280" s="70" t="s">
        <v>0</v>
      </c>
      <c r="C280" s="71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3"/>
      <c r="AH280" s="27" t="s">
        <v>8</v>
      </c>
      <c r="AI280" s="31" t="e">
        <f>+AI279/AI278</f>
        <v>#DIV/0!</v>
      </c>
    </row>
    <row r="281" spans="2:36" s="26" customFormat="1" x14ac:dyDescent="0.2">
      <c r="B281" s="70"/>
      <c r="C281" s="71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3"/>
      <c r="AH281" s="27" t="s">
        <v>9</v>
      </c>
      <c r="AI281" s="29">
        <f>+COUNTA(C282:AG283)</f>
        <v>0</v>
      </c>
    </row>
    <row r="282" spans="2:36" s="26" customFormat="1" x14ac:dyDescent="0.2">
      <c r="B282" s="64" t="s">
        <v>7</v>
      </c>
      <c r="C282" s="66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58"/>
      <c r="AH282" s="32" t="s">
        <v>4</v>
      </c>
      <c r="AI282" s="33" t="e">
        <f>+AI281/AI278</f>
        <v>#DIV/0!</v>
      </c>
    </row>
    <row r="283" spans="2:36" s="26" customFormat="1" x14ac:dyDescent="0.2">
      <c r="B283" s="65"/>
      <c r="C283" s="67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59"/>
      <c r="AH283" s="34" t="s">
        <v>13</v>
      </c>
      <c r="AI283" s="35" t="str">
        <f>IF(7&gt;AI278,"対象外",IF(AI281&gt;=AI276,"OK","NG"))</f>
        <v>対象外</v>
      </c>
      <c r="AJ283" s="30" t="str">
        <f>IF(AI283="対象外","←７日間に満たない期間は達成判定の対象外",IF(AI283="NG","←月単位未達成","←月単位達成"))</f>
        <v>←７日間に満たない期間は達成判定の対象外</v>
      </c>
    </row>
    <row r="284" spans="2:36" hidden="1" x14ac:dyDescent="0.2">
      <c r="B284" s="15"/>
      <c r="C284" s="46" t="e">
        <f t="shared" ref="C284:AG284" si="99">IF(AND(DAY(C276)&gt;=22,DAY(C276)&lt;=28,C277="土"),1,0)</f>
        <v>#VALUE!</v>
      </c>
      <c r="D284" s="46" t="e">
        <f t="shared" si="99"/>
        <v>#VALUE!</v>
      </c>
      <c r="E284" s="46" t="e">
        <f t="shared" si="99"/>
        <v>#VALUE!</v>
      </c>
      <c r="F284" s="46" t="e">
        <f t="shared" si="99"/>
        <v>#VALUE!</v>
      </c>
      <c r="G284" s="46" t="e">
        <f t="shared" si="99"/>
        <v>#VALUE!</v>
      </c>
      <c r="H284" s="46" t="e">
        <f t="shared" si="99"/>
        <v>#VALUE!</v>
      </c>
      <c r="I284" s="46" t="e">
        <f t="shared" si="99"/>
        <v>#VALUE!</v>
      </c>
      <c r="J284" s="46" t="e">
        <f t="shared" si="99"/>
        <v>#VALUE!</v>
      </c>
      <c r="K284" s="46" t="e">
        <f t="shared" si="99"/>
        <v>#VALUE!</v>
      </c>
      <c r="L284" s="46" t="e">
        <f t="shared" si="99"/>
        <v>#VALUE!</v>
      </c>
      <c r="M284" s="46" t="e">
        <f t="shared" si="99"/>
        <v>#VALUE!</v>
      </c>
      <c r="N284" s="46" t="e">
        <f t="shared" si="99"/>
        <v>#VALUE!</v>
      </c>
      <c r="O284" s="46" t="e">
        <f t="shared" si="99"/>
        <v>#VALUE!</v>
      </c>
      <c r="P284" s="46" t="e">
        <f t="shared" si="99"/>
        <v>#VALUE!</v>
      </c>
      <c r="Q284" s="46" t="e">
        <f t="shared" si="99"/>
        <v>#VALUE!</v>
      </c>
      <c r="R284" s="46" t="e">
        <f t="shared" si="99"/>
        <v>#VALUE!</v>
      </c>
      <c r="S284" s="46" t="e">
        <f t="shared" si="99"/>
        <v>#VALUE!</v>
      </c>
      <c r="T284" s="46" t="e">
        <f t="shared" si="99"/>
        <v>#VALUE!</v>
      </c>
      <c r="U284" s="46" t="e">
        <f t="shared" si="99"/>
        <v>#VALUE!</v>
      </c>
      <c r="V284" s="46" t="e">
        <f t="shared" si="99"/>
        <v>#VALUE!</v>
      </c>
      <c r="W284" s="46" t="e">
        <f t="shared" si="99"/>
        <v>#VALUE!</v>
      </c>
      <c r="X284" s="46" t="e">
        <f t="shared" si="99"/>
        <v>#VALUE!</v>
      </c>
      <c r="Y284" s="46" t="e">
        <f t="shared" si="99"/>
        <v>#VALUE!</v>
      </c>
      <c r="Z284" s="46" t="e">
        <f t="shared" si="99"/>
        <v>#VALUE!</v>
      </c>
      <c r="AA284" s="46" t="e">
        <f t="shared" si="99"/>
        <v>#VALUE!</v>
      </c>
      <c r="AB284" s="46" t="e">
        <f t="shared" si="99"/>
        <v>#VALUE!</v>
      </c>
      <c r="AC284" s="46" t="e">
        <f t="shared" si="99"/>
        <v>#VALUE!</v>
      </c>
      <c r="AD284" s="46" t="e">
        <f t="shared" si="99"/>
        <v>#VALUE!</v>
      </c>
      <c r="AE284" s="46" t="e">
        <f t="shared" si="99"/>
        <v>#VALUE!</v>
      </c>
      <c r="AF284" s="46" t="e">
        <f t="shared" si="99"/>
        <v>#VALUE!</v>
      </c>
      <c r="AG284" s="46" t="e">
        <f t="shared" si="99"/>
        <v>#VALUE!</v>
      </c>
      <c r="AH284" s="47" t="s">
        <v>22</v>
      </c>
      <c r="AI284" s="48">
        <f>_xlfn.AGGREGATE(9,6,C284:AG284)</f>
        <v>0</v>
      </c>
      <c r="AJ284" s="30"/>
    </row>
    <row r="285" spans="2:36" hidden="1" x14ac:dyDescent="0.2">
      <c r="B285" s="15"/>
      <c r="C285" s="49" t="e">
        <f t="shared" ref="C285:AG285" si="100">IF(AND(DAY(C276)&gt;=22,DAY(C276)&lt;=28,C277="土",OR(C282="休",C282="雨")),1,0)</f>
        <v>#VALUE!</v>
      </c>
      <c r="D285" s="49" t="e">
        <f t="shared" si="100"/>
        <v>#VALUE!</v>
      </c>
      <c r="E285" s="49" t="e">
        <f t="shared" si="100"/>
        <v>#VALUE!</v>
      </c>
      <c r="F285" s="49" t="e">
        <f t="shared" si="100"/>
        <v>#VALUE!</v>
      </c>
      <c r="G285" s="49" t="e">
        <f t="shared" si="100"/>
        <v>#VALUE!</v>
      </c>
      <c r="H285" s="49" t="e">
        <f t="shared" si="100"/>
        <v>#VALUE!</v>
      </c>
      <c r="I285" s="49" t="e">
        <f t="shared" si="100"/>
        <v>#VALUE!</v>
      </c>
      <c r="J285" s="49" t="e">
        <f t="shared" si="100"/>
        <v>#VALUE!</v>
      </c>
      <c r="K285" s="49" t="e">
        <f t="shared" si="100"/>
        <v>#VALUE!</v>
      </c>
      <c r="L285" s="49" t="e">
        <f t="shared" si="100"/>
        <v>#VALUE!</v>
      </c>
      <c r="M285" s="49" t="e">
        <f t="shared" si="100"/>
        <v>#VALUE!</v>
      </c>
      <c r="N285" s="49" t="e">
        <f t="shared" si="100"/>
        <v>#VALUE!</v>
      </c>
      <c r="O285" s="49" t="e">
        <f t="shared" si="100"/>
        <v>#VALUE!</v>
      </c>
      <c r="P285" s="49" t="e">
        <f t="shared" si="100"/>
        <v>#VALUE!</v>
      </c>
      <c r="Q285" s="49" t="e">
        <f t="shared" si="100"/>
        <v>#VALUE!</v>
      </c>
      <c r="R285" s="49" t="e">
        <f t="shared" si="100"/>
        <v>#VALUE!</v>
      </c>
      <c r="S285" s="49" t="e">
        <f t="shared" si="100"/>
        <v>#VALUE!</v>
      </c>
      <c r="T285" s="49" t="e">
        <f t="shared" si="100"/>
        <v>#VALUE!</v>
      </c>
      <c r="U285" s="49" t="e">
        <f t="shared" si="100"/>
        <v>#VALUE!</v>
      </c>
      <c r="V285" s="49" t="e">
        <f t="shared" si="100"/>
        <v>#VALUE!</v>
      </c>
      <c r="W285" s="49" t="e">
        <f t="shared" si="100"/>
        <v>#VALUE!</v>
      </c>
      <c r="X285" s="49" t="e">
        <f t="shared" si="100"/>
        <v>#VALUE!</v>
      </c>
      <c r="Y285" s="49" t="e">
        <f t="shared" si="100"/>
        <v>#VALUE!</v>
      </c>
      <c r="Z285" s="49" t="e">
        <f t="shared" si="100"/>
        <v>#VALUE!</v>
      </c>
      <c r="AA285" s="49" t="e">
        <f t="shared" si="100"/>
        <v>#VALUE!</v>
      </c>
      <c r="AB285" s="49" t="e">
        <f t="shared" si="100"/>
        <v>#VALUE!</v>
      </c>
      <c r="AC285" s="49" t="e">
        <f t="shared" si="100"/>
        <v>#VALUE!</v>
      </c>
      <c r="AD285" s="49" t="e">
        <f t="shared" si="100"/>
        <v>#VALUE!</v>
      </c>
      <c r="AE285" s="49" t="e">
        <f t="shared" si="100"/>
        <v>#VALUE!</v>
      </c>
      <c r="AF285" s="49" t="e">
        <f t="shared" si="100"/>
        <v>#VALUE!</v>
      </c>
      <c r="AG285" s="49" t="e">
        <f t="shared" si="100"/>
        <v>#VALUE!</v>
      </c>
      <c r="AH285" s="50" t="s">
        <v>23</v>
      </c>
      <c r="AI285" s="48">
        <f>_xlfn.AGGREGATE(9,6,C285:AG285)</f>
        <v>0</v>
      </c>
      <c r="AJ285" s="30"/>
    </row>
    <row r="287" spans="2:36" hidden="1" x14ac:dyDescent="0.2">
      <c r="C287" s="2" t="e">
        <f>YEAR(C290)</f>
        <v>#VALUE!</v>
      </c>
      <c r="D287" s="2" t="e">
        <f>MONTH(C290)</f>
        <v>#VALUE!</v>
      </c>
    </row>
    <row r="288" spans="2:36" x14ac:dyDescent="0.2">
      <c r="B288" s="6" t="s">
        <v>14</v>
      </c>
      <c r="C288" s="72" t="e">
        <f>C290</f>
        <v>#VALUE!</v>
      </c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4"/>
    </row>
    <row r="289" spans="2:36" x14ac:dyDescent="0.2">
      <c r="B289" s="36"/>
      <c r="C289" s="22" t="e">
        <f>DATE($C287,$D287,1)</f>
        <v>#VALUE!</v>
      </c>
      <c r="D289" s="22" t="e">
        <f t="shared" ref="D289:AG289" si="101">C289+1</f>
        <v>#VALUE!</v>
      </c>
      <c r="E289" s="22" t="e">
        <f t="shared" si="101"/>
        <v>#VALUE!</v>
      </c>
      <c r="F289" s="22" t="e">
        <f t="shared" si="101"/>
        <v>#VALUE!</v>
      </c>
      <c r="G289" s="22" t="e">
        <f t="shared" si="101"/>
        <v>#VALUE!</v>
      </c>
      <c r="H289" s="22" t="e">
        <f t="shared" si="101"/>
        <v>#VALUE!</v>
      </c>
      <c r="I289" s="22" t="e">
        <f t="shared" si="101"/>
        <v>#VALUE!</v>
      </c>
      <c r="J289" s="22" t="e">
        <f t="shared" si="101"/>
        <v>#VALUE!</v>
      </c>
      <c r="K289" s="22" t="e">
        <f t="shared" si="101"/>
        <v>#VALUE!</v>
      </c>
      <c r="L289" s="22" t="e">
        <f t="shared" si="101"/>
        <v>#VALUE!</v>
      </c>
      <c r="M289" s="22" t="e">
        <f t="shared" si="101"/>
        <v>#VALUE!</v>
      </c>
      <c r="N289" s="22" t="e">
        <f t="shared" si="101"/>
        <v>#VALUE!</v>
      </c>
      <c r="O289" s="22" t="e">
        <f t="shared" si="101"/>
        <v>#VALUE!</v>
      </c>
      <c r="P289" s="22" t="e">
        <f t="shared" si="101"/>
        <v>#VALUE!</v>
      </c>
      <c r="Q289" s="22" t="e">
        <f t="shared" si="101"/>
        <v>#VALUE!</v>
      </c>
      <c r="R289" s="22" t="e">
        <f t="shared" si="101"/>
        <v>#VALUE!</v>
      </c>
      <c r="S289" s="22" t="e">
        <f t="shared" si="101"/>
        <v>#VALUE!</v>
      </c>
      <c r="T289" s="22" t="e">
        <f t="shared" si="101"/>
        <v>#VALUE!</v>
      </c>
      <c r="U289" s="22" t="e">
        <f t="shared" si="101"/>
        <v>#VALUE!</v>
      </c>
      <c r="V289" s="22" t="e">
        <f t="shared" si="101"/>
        <v>#VALUE!</v>
      </c>
      <c r="W289" s="22" t="e">
        <f t="shared" si="101"/>
        <v>#VALUE!</v>
      </c>
      <c r="X289" s="22" t="e">
        <f t="shared" si="101"/>
        <v>#VALUE!</v>
      </c>
      <c r="Y289" s="22" t="e">
        <f t="shared" si="101"/>
        <v>#VALUE!</v>
      </c>
      <c r="Z289" s="22" t="e">
        <f t="shared" si="101"/>
        <v>#VALUE!</v>
      </c>
      <c r="AA289" s="22" t="e">
        <f t="shared" si="101"/>
        <v>#VALUE!</v>
      </c>
      <c r="AB289" s="22" t="e">
        <f t="shared" si="101"/>
        <v>#VALUE!</v>
      </c>
      <c r="AC289" s="22" t="e">
        <f t="shared" si="101"/>
        <v>#VALUE!</v>
      </c>
      <c r="AD289" s="22" t="e">
        <f t="shared" si="101"/>
        <v>#VALUE!</v>
      </c>
      <c r="AE289" s="22" t="e">
        <f t="shared" si="101"/>
        <v>#VALUE!</v>
      </c>
      <c r="AF289" s="22" t="e">
        <f t="shared" si="101"/>
        <v>#VALUE!</v>
      </c>
      <c r="AG289" s="22" t="e">
        <f t="shared" si="101"/>
        <v>#VALUE!</v>
      </c>
      <c r="AH289" s="37"/>
      <c r="AI289" s="38"/>
    </row>
    <row r="290" spans="2:36" x14ac:dyDescent="0.2">
      <c r="B290" s="20" t="s">
        <v>15</v>
      </c>
      <c r="C290" s="39" t="e">
        <f>IF(EDATE(C275,1)&gt;$G$5,"",EDATE(C275,1))</f>
        <v>#VALUE!</v>
      </c>
      <c r="D290" s="22" t="e">
        <f t="shared" ref="D290:AG290" si="102">IF(D289&gt;$G$5,"",IF(C290=EOMONTH(DATE($C287,$D287,1),0),"",IF(C290="","",C290+1)))</f>
        <v>#VALUE!</v>
      </c>
      <c r="E290" s="22" t="e">
        <f t="shared" si="102"/>
        <v>#VALUE!</v>
      </c>
      <c r="F290" s="22" t="e">
        <f t="shared" si="102"/>
        <v>#VALUE!</v>
      </c>
      <c r="G290" s="22" t="e">
        <f t="shared" si="102"/>
        <v>#VALUE!</v>
      </c>
      <c r="H290" s="22" t="e">
        <f t="shared" si="102"/>
        <v>#VALUE!</v>
      </c>
      <c r="I290" s="22" t="e">
        <f t="shared" si="102"/>
        <v>#VALUE!</v>
      </c>
      <c r="J290" s="22" t="e">
        <f t="shared" si="102"/>
        <v>#VALUE!</v>
      </c>
      <c r="K290" s="22" t="e">
        <f t="shared" si="102"/>
        <v>#VALUE!</v>
      </c>
      <c r="L290" s="22" t="e">
        <f t="shared" si="102"/>
        <v>#VALUE!</v>
      </c>
      <c r="M290" s="22" t="e">
        <f t="shared" si="102"/>
        <v>#VALUE!</v>
      </c>
      <c r="N290" s="22" t="e">
        <f t="shared" si="102"/>
        <v>#VALUE!</v>
      </c>
      <c r="O290" s="22" t="e">
        <f t="shared" si="102"/>
        <v>#VALUE!</v>
      </c>
      <c r="P290" s="22" t="e">
        <f t="shared" si="102"/>
        <v>#VALUE!</v>
      </c>
      <c r="Q290" s="22" t="e">
        <f t="shared" si="102"/>
        <v>#VALUE!</v>
      </c>
      <c r="R290" s="22" t="e">
        <f t="shared" si="102"/>
        <v>#VALUE!</v>
      </c>
      <c r="S290" s="22" t="e">
        <f t="shared" si="102"/>
        <v>#VALUE!</v>
      </c>
      <c r="T290" s="22" t="e">
        <f t="shared" si="102"/>
        <v>#VALUE!</v>
      </c>
      <c r="U290" s="22" t="e">
        <f t="shared" si="102"/>
        <v>#VALUE!</v>
      </c>
      <c r="V290" s="22" t="e">
        <f t="shared" si="102"/>
        <v>#VALUE!</v>
      </c>
      <c r="W290" s="22" t="e">
        <f t="shared" si="102"/>
        <v>#VALUE!</v>
      </c>
      <c r="X290" s="22" t="e">
        <f t="shared" si="102"/>
        <v>#VALUE!</v>
      </c>
      <c r="Y290" s="22" t="e">
        <f t="shared" si="102"/>
        <v>#VALUE!</v>
      </c>
      <c r="Z290" s="22" t="e">
        <f t="shared" si="102"/>
        <v>#VALUE!</v>
      </c>
      <c r="AA290" s="22" t="e">
        <f t="shared" si="102"/>
        <v>#VALUE!</v>
      </c>
      <c r="AB290" s="22" t="e">
        <f t="shared" si="102"/>
        <v>#VALUE!</v>
      </c>
      <c r="AC290" s="22" t="e">
        <f t="shared" si="102"/>
        <v>#VALUE!</v>
      </c>
      <c r="AD290" s="22" t="e">
        <f t="shared" si="102"/>
        <v>#VALUE!</v>
      </c>
      <c r="AE290" s="22" t="e">
        <f t="shared" si="102"/>
        <v>#VALUE!</v>
      </c>
      <c r="AF290" s="22" t="e">
        <f t="shared" si="102"/>
        <v>#VALUE!</v>
      </c>
      <c r="AG290" s="22" t="e">
        <f t="shared" si="102"/>
        <v>#VALUE!</v>
      </c>
      <c r="AH290" s="23" t="s">
        <v>16</v>
      </c>
      <c r="AI290" s="24">
        <f>+COUNTIFS(C291:AG291,"土",C292:AG292,"")+COUNTIFS(C291:AG291,"日",C292:AG292,"")</f>
        <v>0</v>
      </c>
    </row>
    <row r="291" spans="2:36" s="26" customFormat="1" x14ac:dyDescent="0.2">
      <c r="B291" s="40" t="s">
        <v>5</v>
      </c>
      <c r="C291" s="51" t="str">
        <f>IFERROR(TEXT(WEEKDAY(+C290),"aaa"),"")</f>
        <v/>
      </c>
      <c r="D291" s="51" t="str">
        <f t="shared" ref="D291:AG291" si="103">IFERROR(TEXT(WEEKDAY(+D290),"aaa"),"")</f>
        <v/>
      </c>
      <c r="E291" s="51" t="str">
        <f t="shared" si="103"/>
        <v/>
      </c>
      <c r="F291" s="51" t="str">
        <f t="shared" si="103"/>
        <v/>
      </c>
      <c r="G291" s="51" t="str">
        <f t="shared" si="103"/>
        <v/>
      </c>
      <c r="H291" s="51" t="str">
        <f t="shared" si="103"/>
        <v/>
      </c>
      <c r="I291" s="51" t="str">
        <f t="shared" si="103"/>
        <v/>
      </c>
      <c r="J291" s="51" t="str">
        <f t="shared" si="103"/>
        <v/>
      </c>
      <c r="K291" s="51" t="str">
        <f t="shared" si="103"/>
        <v/>
      </c>
      <c r="L291" s="51" t="str">
        <f t="shared" si="103"/>
        <v/>
      </c>
      <c r="M291" s="51" t="str">
        <f t="shared" si="103"/>
        <v/>
      </c>
      <c r="N291" s="51" t="str">
        <f t="shared" si="103"/>
        <v/>
      </c>
      <c r="O291" s="51" t="str">
        <f t="shared" si="103"/>
        <v/>
      </c>
      <c r="P291" s="51" t="str">
        <f t="shared" si="103"/>
        <v/>
      </c>
      <c r="Q291" s="51" t="str">
        <f t="shared" si="103"/>
        <v/>
      </c>
      <c r="R291" s="51" t="str">
        <f t="shared" si="103"/>
        <v/>
      </c>
      <c r="S291" s="51" t="str">
        <f t="shared" si="103"/>
        <v/>
      </c>
      <c r="T291" s="51" t="str">
        <f t="shared" si="103"/>
        <v/>
      </c>
      <c r="U291" s="51" t="str">
        <f t="shared" si="103"/>
        <v/>
      </c>
      <c r="V291" s="51" t="str">
        <f t="shared" si="103"/>
        <v/>
      </c>
      <c r="W291" s="51" t="str">
        <f t="shared" si="103"/>
        <v/>
      </c>
      <c r="X291" s="51" t="str">
        <f t="shared" si="103"/>
        <v/>
      </c>
      <c r="Y291" s="51" t="str">
        <f t="shared" si="103"/>
        <v/>
      </c>
      <c r="Z291" s="51" t="str">
        <f t="shared" si="103"/>
        <v/>
      </c>
      <c r="AA291" s="51" t="str">
        <f t="shared" si="103"/>
        <v/>
      </c>
      <c r="AB291" s="51" t="str">
        <f t="shared" si="103"/>
        <v/>
      </c>
      <c r="AC291" s="51" t="str">
        <f t="shared" si="103"/>
        <v/>
      </c>
      <c r="AD291" s="51" t="str">
        <f t="shared" si="103"/>
        <v/>
      </c>
      <c r="AE291" s="51" t="str">
        <f t="shared" si="103"/>
        <v/>
      </c>
      <c r="AF291" s="51" t="str">
        <f t="shared" si="103"/>
        <v/>
      </c>
      <c r="AG291" s="51" t="str">
        <f t="shared" si="103"/>
        <v/>
      </c>
      <c r="AH291" s="23" t="s">
        <v>21</v>
      </c>
      <c r="AI291" s="24">
        <f>+COUNTIF(C292:AG292,"夏休")+COUNTIF(C292:AG292,"冬休")+COUNTIF(C292:AG292,"中止")</f>
        <v>0</v>
      </c>
    </row>
    <row r="292" spans="2:36" s="26" customFormat="1" ht="13.5" customHeight="1" x14ac:dyDescent="0.2">
      <c r="B292" s="75" t="s">
        <v>20</v>
      </c>
      <c r="C292" s="77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9"/>
      <c r="AH292" s="27" t="s">
        <v>2</v>
      </c>
      <c r="AI292" s="28">
        <f>COUNT(C290:AG290)-AI291</f>
        <v>0</v>
      </c>
    </row>
    <row r="293" spans="2:36" s="26" customFormat="1" ht="13.5" customHeight="1" x14ac:dyDescent="0.2">
      <c r="B293" s="76"/>
      <c r="C293" s="77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9"/>
      <c r="AH293" s="27" t="s">
        <v>6</v>
      </c>
      <c r="AI293" s="29">
        <f>+COUNTIF(C294:AG295,"休")</f>
        <v>0</v>
      </c>
      <c r="AJ293" s="30" t="e">
        <f>IF(AI294&gt;0.285,"",IF(AI293&lt;AI290,"←計画日数が足りません",""))</f>
        <v>#DIV/0!</v>
      </c>
    </row>
    <row r="294" spans="2:36" s="26" customFormat="1" ht="13.5" customHeight="1" x14ac:dyDescent="0.2">
      <c r="B294" s="70" t="s">
        <v>0</v>
      </c>
      <c r="C294" s="71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3"/>
      <c r="AH294" s="27" t="s">
        <v>8</v>
      </c>
      <c r="AI294" s="31" t="e">
        <f>+AI293/AI292</f>
        <v>#DIV/0!</v>
      </c>
    </row>
    <row r="295" spans="2:36" s="26" customFormat="1" x14ac:dyDescent="0.2">
      <c r="B295" s="70"/>
      <c r="C295" s="71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3"/>
      <c r="AH295" s="27" t="s">
        <v>9</v>
      </c>
      <c r="AI295" s="29">
        <f>+COUNTA(C296:AG297)</f>
        <v>0</v>
      </c>
    </row>
    <row r="296" spans="2:36" s="26" customFormat="1" x14ac:dyDescent="0.2">
      <c r="B296" s="64" t="s">
        <v>7</v>
      </c>
      <c r="C296" s="66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58"/>
      <c r="AH296" s="32" t="s">
        <v>4</v>
      </c>
      <c r="AI296" s="33" t="e">
        <f>+AI295/AI292</f>
        <v>#DIV/0!</v>
      </c>
    </row>
    <row r="297" spans="2:36" s="26" customFormat="1" x14ac:dyDescent="0.2">
      <c r="B297" s="65"/>
      <c r="C297" s="67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59"/>
      <c r="AH297" s="34" t="s">
        <v>13</v>
      </c>
      <c r="AI297" s="35" t="str">
        <f>IF(7&gt;AI292,"対象外",IF(AI295&gt;=AI290,"OK","NG"))</f>
        <v>対象外</v>
      </c>
      <c r="AJ297" s="30" t="str">
        <f>IF(AI297="対象外","←７日間に満たない期間は達成判定の対象外",IF(AI297="NG","←月単位未達成","←月単位達成"))</f>
        <v>←７日間に満たない期間は達成判定の対象外</v>
      </c>
    </row>
    <row r="298" spans="2:36" hidden="1" x14ac:dyDescent="0.2">
      <c r="B298" s="15"/>
      <c r="C298" s="46" t="e">
        <f t="shared" ref="C298:AG298" si="104">IF(AND(DAY(C290)&gt;=22,DAY(C290)&lt;=28,C291="土"),1,0)</f>
        <v>#VALUE!</v>
      </c>
      <c r="D298" s="46" t="e">
        <f t="shared" si="104"/>
        <v>#VALUE!</v>
      </c>
      <c r="E298" s="46" t="e">
        <f t="shared" si="104"/>
        <v>#VALUE!</v>
      </c>
      <c r="F298" s="46" t="e">
        <f t="shared" si="104"/>
        <v>#VALUE!</v>
      </c>
      <c r="G298" s="46" t="e">
        <f t="shared" si="104"/>
        <v>#VALUE!</v>
      </c>
      <c r="H298" s="46" t="e">
        <f t="shared" si="104"/>
        <v>#VALUE!</v>
      </c>
      <c r="I298" s="46" t="e">
        <f t="shared" si="104"/>
        <v>#VALUE!</v>
      </c>
      <c r="J298" s="46" t="e">
        <f t="shared" si="104"/>
        <v>#VALUE!</v>
      </c>
      <c r="K298" s="46" t="e">
        <f t="shared" si="104"/>
        <v>#VALUE!</v>
      </c>
      <c r="L298" s="46" t="e">
        <f t="shared" si="104"/>
        <v>#VALUE!</v>
      </c>
      <c r="M298" s="46" t="e">
        <f t="shared" si="104"/>
        <v>#VALUE!</v>
      </c>
      <c r="N298" s="46" t="e">
        <f t="shared" si="104"/>
        <v>#VALUE!</v>
      </c>
      <c r="O298" s="46" t="e">
        <f t="shared" si="104"/>
        <v>#VALUE!</v>
      </c>
      <c r="P298" s="46" t="e">
        <f t="shared" si="104"/>
        <v>#VALUE!</v>
      </c>
      <c r="Q298" s="46" t="e">
        <f t="shared" si="104"/>
        <v>#VALUE!</v>
      </c>
      <c r="R298" s="46" t="e">
        <f t="shared" si="104"/>
        <v>#VALUE!</v>
      </c>
      <c r="S298" s="46" t="e">
        <f t="shared" si="104"/>
        <v>#VALUE!</v>
      </c>
      <c r="T298" s="46" t="e">
        <f t="shared" si="104"/>
        <v>#VALUE!</v>
      </c>
      <c r="U298" s="46" t="e">
        <f t="shared" si="104"/>
        <v>#VALUE!</v>
      </c>
      <c r="V298" s="46" t="e">
        <f t="shared" si="104"/>
        <v>#VALUE!</v>
      </c>
      <c r="W298" s="46" t="e">
        <f t="shared" si="104"/>
        <v>#VALUE!</v>
      </c>
      <c r="X298" s="46" t="e">
        <f t="shared" si="104"/>
        <v>#VALUE!</v>
      </c>
      <c r="Y298" s="46" t="e">
        <f t="shared" si="104"/>
        <v>#VALUE!</v>
      </c>
      <c r="Z298" s="46" t="e">
        <f t="shared" si="104"/>
        <v>#VALUE!</v>
      </c>
      <c r="AA298" s="46" t="e">
        <f t="shared" si="104"/>
        <v>#VALUE!</v>
      </c>
      <c r="AB298" s="46" t="e">
        <f t="shared" si="104"/>
        <v>#VALUE!</v>
      </c>
      <c r="AC298" s="46" t="e">
        <f t="shared" si="104"/>
        <v>#VALUE!</v>
      </c>
      <c r="AD298" s="46" t="e">
        <f t="shared" si="104"/>
        <v>#VALUE!</v>
      </c>
      <c r="AE298" s="46" t="e">
        <f t="shared" si="104"/>
        <v>#VALUE!</v>
      </c>
      <c r="AF298" s="46" t="e">
        <f t="shared" si="104"/>
        <v>#VALUE!</v>
      </c>
      <c r="AG298" s="46" t="e">
        <f t="shared" si="104"/>
        <v>#VALUE!</v>
      </c>
      <c r="AH298" s="47" t="s">
        <v>22</v>
      </c>
      <c r="AI298" s="48">
        <f>_xlfn.AGGREGATE(9,6,C298:AG298)</f>
        <v>0</v>
      </c>
      <c r="AJ298" s="30"/>
    </row>
    <row r="299" spans="2:36" hidden="1" x14ac:dyDescent="0.2">
      <c r="B299" s="15"/>
      <c r="C299" s="49" t="e">
        <f t="shared" ref="C299:AG299" si="105">IF(AND(DAY(C290)&gt;=22,DAY(C290)&lt;=28,C291="土",OR(C296="休",C296="雨")),1,0)</f>
        <v>#VALUE!</v>
      </c>
      <c r="D299" s="49" t="e">
        <f t="shared" si="105"/>
        <v>#VALUE!</v>
      </c>
      <c r="E299" s="49" t="e">
        <f t="shared" si="105"/>
        <v>#VALUE!</v>
      </c>
      <c r="F299" s="49" t="e">
        <f t="shared" si="105"/>
        <v>#VALUE!</v>
      </c>
      <c r="G299" s="49" t="e">
        <f t="shared" si="105"/>
        <v>#VALUE!</v>
      </c>
      <c r="H299" s="49" t="e">
        <f t="shared" si="105"/>
        <v>#VALUE!</v>
      </c>
      <c r="I299" s="49" t="e">
        <f t="shared" si="105"/>
        <v>#VALUE!</v>
      </c>
      <c r="J299" s="49" t="e">
        <f t="shared" si="105"/>
        <v>#VALUE!</v>
      </c>
      <c r="K299" s="49" t="e">
        <f t="shared" si="105"/>
        <v>#VALUE!</v>
      </c>
      <c r="L299" s="49" t="e">
        <f t="shared" si="105"/>
        <v>#VALUE!</v>
      </c>
      <c r="M299" s="49" t="e">
        <f t="shared" si="105"/>
        <v>#VALUE!</v>
      </c>
      <c r="N299" s="49" t="e">
        <f t="shared" si="105"/>
        <v>#VALUE!</v>
      </c>
      <c r="O299" s="49" t="e">
        <f t="shared" si="105"/>
        <v>#VALUE!</v>
      </c>
      <c r="P299" s="49" t="e">
        <f t="shared" si="105"/>
        <v>#VALUE!</v>
      </c>
      <c r="Q299" s="49" t="e">
        <f t="shared" si="105"/>
        <v>#VALUE!</v>
      </c>
      <c r="R299" s="49" t="e">
        <f t="shared" si="105"/>
        <v>#VALUE!</v>
      </c>
      <c r="S299" s="49" t="e">
        <f t="shared" si="105"/>
        <v>#VALUE!</v>
      </c>
      <c r="T299" s="49" t="e">
        <f t="shared" si="105"/>
        <v>#VALUE!</v>
      </c>
      <c r="U299" s="49" t="e">
        <f t="shared" si="105"/>
        <v>#VALUE!</v>
      </c>
      <c r="V299" s="49" t="e">
        <f t="shared" si="105"/>
        <v>#VALUE!</v>
      </c>
      <c r="W299" s="49" t="e">
        <f t="shared" si="105"/>
        <v>#VALUE!</v>
      </c>
      <c r="X299" s="49" t="e">
        <f t="shared" si="105"/>
        <v>#VALUE!</v>
      </c>
      <c r="Y299" s="49" t="e">
        <f t="shared" si="105"/>
        <v>#VALUE!</v>
      </c>
      <c r="Z299" s="49" t="e">
        <f t="shared" si="105"/>
        <v>#VALUE!</v>
      </c>
      <c r="AA299" s="49" t="e">
        <f t="shared" si="105"/>
        <v>#VALUE!</v>
      </c>
      <c r="AB299" s="49" t="e">
        <f t="shared" si="105"/>
        <v>#VALUE!</v>
      </c>
      <c r="AC299" s="49" t="e">
        <f t="shared" si="105"/>
        <v>#VALUE!</v>
      </c>
      <c r="AD299" s="49" t="e">
        <f t="shared" si="105"/>
        <v>#VALUE!</v>
      </c>
      <c r="AE299" s="49" t="e">
        <f t="shared" si="105"/>
        <v>#VALUE!</v>
      </c>
      <c r="AF299" s="49" t="e">
        <f t="shared" si="105"/>
        <v>#VALUE!</v>
      </c>
      <c r="AG299" s="49" t="e">
        <f t="shared" si="105"/>
        <v>#VALUE!</v>
      </c>
      <c r="AH299" s="50" t="s">
        <v>23</v>
      </c>
      <c r="AI299" s="48">
        <f>_xlfn.AGGREGATE(9,6,C299:AG299)</f>
        <v>0</v>
      </c>
      <c r="AJ299" s="30"/>
    </row>
  </sheetData>
  <mergeCells count="2063">
    <mergeCell ref="U2:V2"/>
    <mergeCell ref="W2:X2"/>
    <mergeCell ref="Y2:Z2"/>
    <mergeCell ref="AB2:AF3"/>
    <mergeCell ref="AG2:AH3"/>
    <mergeCell ref="B3:E3"/>
    <mergeCell ref="S3:T3"/>
    <mergeCell ref="U3:V3"/>
    <mergeCell ref="W3:X3"/>
    <mergeCell ref="Y3:Z3"/>
    <mergeCell ref="O12:O13"/>
    <mergeCell ref="P12:P13"/>
    <mergeCell ref="C8:AI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B4:AF5"/>
    <mergeCell ref="AG4:AH5"/>
    <mergeCell ref="B5:E5"/>
    <mergeCell ref="G5:J5"/>
    <mergeCell ref="L5:N5"/>
    <mergeCell ref="P5:R5"/>
    <mergeCell ref="S5:T5"/>
    <mergeCell ref="U5:V5"/>
    <mergeCell ref="W5:X5"/>
    <mergeCell ref="Y5:Z5"/>
    <mergeCell ref="B4:E4"/>
    <mergeCell ref="G4:J4"/>
    <mergeCell ref="S4:T4"/>
    <mergeCell ref="U4:V4"/>
    <mergeCell ref="W4:X4"/>
    <mergeCell ref="Y4:Z4"/>
    <mergeCell ref="G14:G15"/>
    <mergeCell ref="H14:H15"/>
    <mergeCell ref="I14:I15"/>
    <mergeCell ref="J14:J15"/>
    <mergeCell ref="K14:K15"/>
    <mergeCell ref="L14:L15"/>
    <mergeCell ref="AC12:AC13"/>
    <mergeCell ref="AD12:AD13"/>
    <mergeCell ref="AE12:AE13"/>
    <mergeCell ref="AF12:AF13"/>
    <mergeCell ref="AG12:AG13"/>
    <mergeCell ref="B14:B15"/>
    <mergeCell ref="C14:C15"/>
    <mergeCell ref="D14:D15"/>
    <mergeCell ref="E14:E15"/>
    <mergeCell ref="F14:F15"/>
    <mergeCell ref="W12:W13"/>
    <mergeCell ref="X12:X13"/>
    <mergeCell ref="Y12:Y13"/>
    <mergeCell ref="Z12:Z13"/>
    <mergeCell ref="AA12:AA13"/>
    <mergeCell ref="AB12:AB13"/>
    <mergeCell ref="Q12:Q13"/>
    <mergeCell ref="R12:R13"/>
    <mergeCell ref="S12:S13"/>
    <mergeCell ref="T12:T13"/>
    <mergeCell ref="U12:U13"/>
    <mergeCell ref="V12:V13"/>
    <mergeCell ref="K12:K13"/>
    <mergeCell ref="L12:L13"/>
    <mergeCell ref="M12:M13"/>
    <mergeCell ref="N12:N13"/>
    <mergeCell ref="K16:K17"/>
    <mergeCell ref="L16:L17"/>
    <mergeCell ref="M16:M17"/>
    <mergeCell ref="N16:N17"/>
    <mergeCell ref="AE14:AE15"/>
    <mergeCell ref="AF14:AF15"/>
    <mergeCell ref="AG14:AG15"/>
    <mergeCell ref="B16:B17"/>
    <mergeCell ref="C16:C17"/>
    <mergeCell ref="D16:D17"/>
    <mergeCell ref="E16:E17"/>
    <mergeCell ref="F16:F17"/>
    <mergeCell ref="G16:G17"/>
    <mergeCell ref="H16:H17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N26:N27"/>
    <mergeCell ref="O26:O27"/>
    <mergeCell ref="AG16:AG17"/>
    <mergeCell ref="C22:AI22"/>
    <mergeCell ref="B26:B27"/>
    <mergeCell ref="C26:C27"/>
    <mergeCell ref="D26:D27"/>
    <mergeCell ref="E26:E27"/>
    <mergeCell ref="F26:F27"/>
    <mergeCell ref="G26:G27"/>
    <mergeCell ref="H26:H27"/>
    <mergeCell ref="I26:I27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AB26:AB27"/>
    <mergeCell ref="J26:J27"/>
    <mergeCell ref="K26:K27"/>
    <mergeCell ref="L26:L27"/>
    <mergeCell ref="M26:M27"/>
    <mergeCell ref="AC26:AC27"/>
    <mergeCell ref="AD26:AD27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N30:N31"/>
    <mergeCell ref="O30:O31"/>
    <mergeCell ref="AF28:AF29"/>
    <mergeCell ref="AG28:AG29"/>
    <mergeCell ref="B30:B31"/>
    <mergeCell ref="C30:C31"/>
    <mergeCell ref="D30:D31"/>
    <mergeCell ref="E30:E31"/>
    <mergeCell ref="F30:F31"/>
    <mergeCell ref="G30:G31"/>
    <mergeCell ref="H30:H31"/>
    <mergeCell ref="I30:I31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C36:AI36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I42:I43"/>
    <mergeCell ref="J42:J43"/>
    <mergeCell ref="K42:K43"/>
    <mergeCell ref="L42:L43"/>
    <mergeCell ref="AC40:AC41"/>
    <mergeCell ref="AD40:AD41"/>
    <mergeCell ref="AE40:AE41"/>
    <mergeCell ref="AF40:AF41"/>
    <mergeCell ref="AG40:AG41"/>
    <mergeCell ref="B42:B43"/>
    <mergeCell ref="C42:C43"/>
    <mergeCell ref="D42:D43"/>
    <mergeCell ref="E42:E43"/>
    <mergeCell ref="F42:F43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K40:K41"/>
    <mergeCell ref="L40:L41"/>
    <mergeCell ref="M40:M41"/>
    <mergeCell ref="N40:N41"/>
    <mergeCell ref="O40:O41"/>
    <mergeCell ref="P40:P41"/>
    <mergeCell ref="M44:M45"/>
    <mergeCell ref="N44:N45"/>
    <mergeCell ref="AE42:AE43"/>
    <mergeCell ref="AF42:AF43"/>
    <mergeCell ref="AG42:AG43"/>
    <mergeCell ref="B44:B45"/>
    <mergeCell ref="C44:C45"/>
    <mergeCell ref="D44:D45"/>
    <mergeCell ref="E44:E45"/>
    <mergeCell ref="F44:F45"/>
    <mergeCell ref="G44:G45"/>
    <mergeCell ref="H44:H45"/>
    <mergeCell ref="Y42:Y43"/>
    <mergeCell ref="Z42:Z43"/>
    <mergeCell ref="AA42:AA43"/>
    <mergeCell ref="AB42:AB43"/>
    <mergeCell ref="AC42:AC43"/>
    <mergeCell ref="AD42:AD43"/>
    <mergeCell ref="S42:S43"/>
    <mergeCell ref="T42:T43"/>
    <mergeCell ref="U42:U43"/>
    <mergeCell ref="V42:V43"/>
    <mergeCell ref="W42:W43"/>
    <mergeCell ref="X42:X43"/>
    <mergeCell ref="M42:M43"/>
    <mergeCell ref="N42:N43"/>
    <mergeCell ref="O42:O43"/>
    <mergeCell ref="P42:P43"/>
    <mergeCell ref="Q42:Q43"/>
    <mergeCell ref="R42:R43"/>
    <mergeCell ref="G42:G43"/>
    <mergeCell ref="H42:H43"/>
    <mergeCell ref="AG44:AG45"/>
    <mergeCell ref="C50:AI50"/>
    <mergeCell ref="B54:B55"/>
    <mergeCell ref="C54:C55"/>
    <mergeCell ref="D54:D55"/>
    <mergeCell ref="E54:E55"/>
    <mergeCell ref="F54:F55"/>
    <mergeCell ref="G54:G55"/>
    <mergeCell ref="H54:H55"/>
    <mergeCell ref="I54:I5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H56:H57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G56:G57"/>
    <mergeCell ref="AB54:AB55"/>
    <mergeCell ref="AC54:AC55"/>
    <mergeCell ref="AD54:AD55"/>
    <mergeCell ref="AE54:AE55"/>
    <mergeCell ref="AF54:AF55"/>
    <mergeCell ref="L58:L59"/>
    <mergeCell ref="M58:M59"/>
    <mergeCell ref="N58:N59"/>
    <mergeCell ref="O58:O59"/>
    <mergeCell ref="AF56:AF57"/>
    <mergeCell ref="AG56:AG57"/>
    <mergeCell ref="B58:B59"/>
    <mergeCell ref="C58:C59"/>
    <mergeCell ref="D58:D59"/>
    <mergeCell ref="E58:E59"/>
    <mergeCell ref="F58:F59"/>
    <mergeCell ref="G58:G59"/>
    <mergeCell ref="H58:H59"/>
    <mergeCell ref="I58:I59"/>
    <mergeCell ref="Z56:Z57"/>
    <mergeCell ref="AA56:AA57"/>
    <mergeCell ref="AB56:AB57"/>
    <mergeCell ref="AC56:AC57"/>
    <mergeCell ref="AD56:AD57"/>
    <mergeCell ref="AE56:AE57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O68:O69"/>
    <mergeCell ref="P68:P69"/>
    <mergeCell ref="C64:AI64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AB58:AB59"/>
    <mergeCell ref="AC58:AC59"/>
    <mergeCell ref="AD58:AD59"/>
    <mergeCell ref="AE58:AE59"/>
    <mergeCell ref="AF58:AF59"/>
    <mergeCell ref="AG58:AG59"/>
    <mergeCell ref="V58:V59"/>
    <mergeCell ref="W58:W59"/>
    <mergeCell ref="X58:X59"/>
    <mergeCell ref="Y58:Y59"/>
    <mergeCell ref="Z58:Z59"/>
    <mergeCell ref="AA58:AA59"/>
    <mergeCell ref="P58:P59"/>
    <mergeCell ref="Q58:Q59"/>
    <mergeCell ref="R58:R59"/>
    <mergeCell ref="S58:S59"/>
    <mergeCell ref="T58:T59"/>
    <mergeCell ref="U58:U59"/>
    <mergeCell ref="J58:J59"/>
    <mergeCell ref="K58:K59"/>
    <mergeCell ref="G70:G71"/>
    <mergeCell ref="H70:H71"/>
    <mergeCell ref="I70:I71"/>
    <mergeCell ref="J70:J71"/>
    <mergeCell ref="K70:K71"/>
    <mergeCell ref="L70:L71"/>
    <mergeCell ref="AC68:AC69"/>
    <mergeCell ref="AD68:AD69"/>
    <mergeCell ref="AE68:AE69"/>
    <mergeCell ref="AF68:AF69"/>
    <mergeCell ref="AG68:AG69"/>
    <mergeCell ref="B70:B71"/>
    <mergeCell ref="C70:C71"/>
    <mergeCell ref="D70:D71"/>
    <mergeCell ref="E70:E71"/>
    <mergeCell ref="F70:F71"/>
    <mergeCell ref="W68:W69"/>
    <mergeCell ref="X68:X69"/>
    <mergeCell ref="Y68:Y69"/>
    <mergeCell ref="Z68:Z69"/>
    <mergeCell ref="AA68:AA69"/>
    <mergeCell ref="AB68:AB69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K72:K73"/>
    <mergeCell ref="L72:L73"/>
    <mergeCell ref="M72:M73"/>
    <mergeCell ref="N72:N73"/>
    <mergeCell ref="AE70:AE71"/>
    <mergeCell ref="AF70:AF71"/>
    <mergeCell ref="AG70:AG71"/>
    <mergeCell ref="B72:B73"/>
    <mergeCell ref="C72:C73"/>
    <mergeCell ref="D72:D73"/>
    <mergeCell ref="E72:E73"/>
    <mergeCell ref="F72:F73"/>
    <mergeCell ref="G72:G73"/>
    <mergeCell ref="H72:H73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N82:N83"/>
    <mergeCell ref="O82:O83"/>
    <mergeCell ref="AG72:AG73"/>
    <mergeCell ref="C78:AI78"/>
    <mergeCell ref="B82:B83"/>
    <mergeCell ref="C82:C83"/>
    <mergeCell ref="D82:D83"/>
    <mergeCell ref="E82:E83"/>
    <mergeCell ref="F82:F83"/>
    <mergeCell ref="G82:G83"/>
    <mergeCell ref="H82:H83"/>
    <mergeCell ref="I82:I83"/>
    <mergeCell ref="AA72:AA73"/>
    <mergeCell ref="AB72:AB73"/>
    <mergeCell ref="AC72:AC73"/>
    <mergeCell ref="AD72:AD73"/>
    <mergeCell ref="AE72:AE73"/>
    <mergeCell ref="AF72:AF73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J72:J73"/>
    <mergeCell ref="J84:J85"/>
    <mergeCell ref="K84:K85"/>
    <mergeCell ref="L84:L85"/>
    <mergeCell ref="M84:M85"/>
    <mergeCell ref="B84:B85"/>
    <mergeCell ref="C84:C85"/>
    <mergeCell ref="D84:D85"/>
    <mergeCell ref="E84:E85"/>
    <mergeCell ref="F84:F85"/>
    <mergeCell ref="G84:G85"/>
    <mergeCell ref="AB82:AB83"/>
    <mergeCell ref="AC82:AC83"/>
    <mergeCell ref="AD82:AD83"/>
    <mergeCell ref="AE82:AE83"/>
    <mergeCell ref="AF82:AF83"/>
    <mergeCell ref="AG82:AG83"/>
    <mergeCell ref="V82:V83"/>
    <mergeCell ref="W82:W83"/>
    <mergeCell ref="X82:X83"/>
    <mergeCell ref="Y82:Y83"/>
    <mergeCell ref="Z82:Z83"/>
    <mergeCell ref="AA82:AA83"/>
    <mergeCell ref="P82:P83"/>
    <mergeCell ref="Q82:Q83"/>
    <mergeCell ref="R82:R83"/>
    <mergeCell ref="S82:S83"/>
    <mergeCell ref="T82:T83"/>
    <mergeCell ref="U82:U83"/>
    <mergeCell ref="J82:J83"/>
    <mergeCell ref="K82:K83"/>
    <mergeCell ref="L82:L83"/>
    <mergeCell ref="M82:M83"/>
    <mergeCell ref="N86:N87"/>
    <mergeCell ref="O86:O87"/>
    <mergeCell ref="AF84:AF85"/>
    <mergeCell ref="AG84:AG85"/>
    <mergeCell ref="B86:B87"/>
    <mergeCell ref="C86:C87"/>
    <mergeCell ref="D86:D87"/>
    <mergeCell ref="E86:E87"/>
    <mergeCell ref="F86:F87"/>
    <mergeCell ref="G86:G87"/>
    <mergeCell ref="H86:H87"/>
    <mergeCell ref="I86:I87"/>
    <mergeCell ref="Z84:Z85"/>
    <mergeCell ref="AA84:AA85"/>
    <mergeCell ref="AB84:AB85"/>
    <mergeCell ref="AC84:AC85"/>
    <mergeCell ref="AD84:AD85"/>
    <mergeCell ref="AE84:AE85"/>
    <mergeCell ref="T84:T85"/>
    <mergeCell ref="U84:U85"/>
    <mergeCell ref="V84:V85"/>
    <mergeCell ref="W84:W85"/>
    <mergeCell ref="X84:X85"/>
    <mergeCell ref="Y84:Y85"/>
    <mergeCell ref="N84:N85"/>
    <mergeCell ref="O84:O85"/>
    <mergeCell ref="P84:P85"/>
    <mergeCell ref="Q84:Q85"/>
    <mergeCell ref="R84:R85"/>
    <mergeCell ref="S84:S85"/>
    <mergeCell ref="H84:H85"/>
    <mergeCell ref="I84:I85"/>
    <mergeCell ref="C92:AI92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AB86:AB87"/>
    <mergeCell ref="AC86:AC87"/>
    <mergeCell ref="AD86:AD87"/>
    <mergeCell ref="AE86:AE87"/>
    <mergeCell ref="AF86:AF87"/>
    <mergeCell ref="AG86:AG87"/>
    <mergeCell ref="V86:V87"/>
    <mergeCell ref="W86:W87"/>
    <mergeCell ref="X86:X87"/>
    <mergeCell ref="Y86:Y87"/>
    <mergeCell ref="Z86:Z87"/>
    <mergeCell ref="AA86:AA87"/>
    <mergeCell ref="P86:P87"/>
    <mergeCell ref="Q86:Q87"/>
    <mergeCell ref="R86:R87"/>
    <mergeCell ref="S86:S87"/>
    <mergeCell ref="T86:T87"/>
    <mergeCell ref="U86:U87"/>
    <mergeCell ref="J86:J87"/>
    <mergeCell ref="K86:K87"/>
    <mergeCell ref="L86:L87"/>
    <mergeCell ref="M86:M87"/>
    <mergeCell ref="I98:I99"/>
    <mergeCell ref="J98:J99"/>
    <mergeCell ref="K98:K99"/>
    <mergeCell ref="L98:L99"/>
    <mergeCell ref="AC96:AC97"/>
    <mergeCell ref="AD96:AD97"/>
    <mergeCell ref="AE96:AE97"/>
    <mergeCell ref="AF96:AF97"/>
    <mergeCell ref="AG96:AG97"/>
    <mergeCell ref="B98:B99"/>
    <mergeCell ref="C98:C99"/>
    <mergeCell ref="D98:D99"/>
    <mergeCell ref="E98:E99"/>
    <mergeCell ref="F98:F99"/>
    <mergeCell ref="W96:W97"/>
    <mergeCell ref="X96:X97"/>
    <mergeCell ref="Y96:Y97"/>
    <mergeCell ref="Z96:Z97"/>
    <mergeCell ref="AA96:AA97"/>
    <mergeCell ref="AB96:AB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M100:M101"/>
    <mergeCell ref="N100:N101"/>
    <mergeCell ref="AE98:AE99"/>
    <mergeCell ref="AF98:AF99"/>
    <mergeCell ref="AG98:AG99"/>
    <mergeCell ref="B100:B101"/>
    <mergeCell ref="C100:C101"/>
    <mergeCell ref="D100:D101"/>
    <mergeCell ref="E100:E101"/>
    <mergeCell ref="F100:F101"/>
    <mergeCell ref="G100:G101"/>
    <mergeCell ref="H100:H101"/>
    <mergeCell ref="Y98:Y99"/>
    <mergeCell ref="Z98:Z99"/>
    <mergeCell ref="AA98:AA99"/>
    <mergeCell ref="AB98:AB99"/>
    <mergeCell ref="AC98:AC99"/>
    <mergeCell ref="AD98:AD99"/>
    <mergeCell ref="S98:S99"/>
    <mergeCell ref="T98:T99"/>
    <mergeCell ref="U98:U99"/>
    <mergeCell ref="V98:V99"/>
    <mergeCell ref="W98:W99"/>
    <mergeCell ref="X98:X99"/>
    <mergeCell ref="M98:M99"/>
    <mergeCell ref="N98:N99"/>
    <mergeCell ref="O98:O99"/>
    <mergeCell ref="P98:P99"/>
    <mergeCell ref="Q98:Q99"/>
    <mergeCell ref="R98:R99"/>
    <mergeCell ref="G98:G99"/>
    <mergeCell ref="H98:H99"/>
    <mergeCell ref="AG100:AG101"/>
    <mergeCell ref="C106:AI106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A100:AA101"/>
    <mergeCell ref="AB100:AB101"/>
    <mergeCell ref="AC100:AC101"/>
    <mergeCell ref="AD100:AD101"/>
    <mergeCell ref="AE100:AE101"/>
    <mergeCell ref="AF100:AF101"/>
    <mergeCell ref="U100:U101"/>
    <mergeCell ref="V100:V101"/>
    <mergeCell ref="W100:W101"/>
    <mergeCell ref="X100:X101"/>
    <mergeCell ref="Y100:Y101"/>
    <mergeCell ref="Z100:Z101"/>
    <mergeCell ref="O100:O101"/>
    <mergeCell ref="P100:P101"/>
    <mergeCell ref="Q100:Q101"/>
    <mergeCell ref="R100:R101"/>
    <mergeCell ref="S100:S101"/>
    <mergeCell ref="T100:T101"/>
    <mergeCell ref="I100:I101"/>
    <mergeCell ref="J100:J101"/>
    <mergeCell ref="K100:K101"/>
    <mergeCell ref="L100:L101"/>
    <mergeCell ref="AG110:AG111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H112:H113"/>
    <mergeCell ref="I112:I113"/>
    <mergeCell ref="J112:J113"/>
    <mergeCell ref="K112:K113"/>
    <mergeCell ref="L112:L113"/>
    <mergeCell ref="M112:M113"/>
    <mergeCell ref="B112:B113"/>
    <mergeCell ref="C112:C113"/>
    <mergeCell ref="D112:D113"/>
    <mergeCell ref="E112:E113"/>
    <mergeCell ref="F112:F113"/>
    <mergeCell ref="G112:G113"/>
    <mergeCell ref="AB110:AB111"/>
    <mergeCell ref="AC110:AC111"/>
    <mergeCell ref="AD110:AD111"/>
    <mergeCell ref="AE110:AE111"/>
    <mergeCell ref="AF110:AF111"/>
    <mergeCell ref="L114:L115"/>
    <mergeCell ref="M114:M115"/>
    <mergeCell ref="N114:N115"/>
    <mergeCell ref="O114:O115"/>
    <mergeCell ref="AF112:AF113"/>
    <mergeCell ref="AG112:AG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Z112:Z113"/>
    <mergeCell ref="AA112:AA113"/>
    <mergeCell ref="AB112:AB113"/>
    <mergeCell ref="AC112:AC113"/>
    <mergeCell ref="AD112:AD113"/>
    <mergeCell ref="AE112:AE113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O124:O125"/>
    <mergeCell ref="P124:P125"/>
    <mergeCell ref="C120:AI120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AB114:AB115"/>
    <mergeCell ref="AC114:AC115"/>
    <mergeCell ref="AD114:AD115"/>
    <mergeCell ref="AE114:AE115"/>
    <mergeCell ref="AF114:AF115"/>
    <mergeCell ref="AG114:AG115"/>
    <mergeCell ref="V114:V115"/>
    <mergeCell ref="W114:W115"/>
    <mergeCell ref="X114:X115"/>
    <mergeCell ref="Y114:Y115"/>
    <mergeCell ref="Z114:Z115"/>
    <mergeCell ref="AA114:AA115"/>
    <mergeCell ref="P114:P115"/>
    <mergeCell ref="Q114:Q115"/>
    <mergeCell ref="R114:R115"/>
    <mergeCell ref="S114:S115"/>
    <mergeCell ref="T114:T115"/>
    <mergeCell ref="U114:U115"/>
    <mergeCell ref="J114:J115"/>
    <mergeCell ref="K114:K115"/>
    <mergeCell ref="G126:G127"/>
    <mergeCell ref="H126:H127"/>
    <mergeCell ref="I126:I127"/>
    <mergeCell ref="J126:J127"/>
    <mergeCell ref="K126:K127"/>
    <mergeCell ref="L126:L127"/>
    <mergeCell ref="AC124:AC125"/>
    <mergeCell ref="AD124:AD125"/>
    <mergeCell ref="AE124:AE125"/>
    <mergeCell ref="AF124:AF125"/>
    <mergeCell ref="AG124:AG125"/>
    <mergeCell ref="B126:B127"/>
    <mergeCell ref="C126:C127"/>
    <mergeCell ref="D126:D127"/>
    <mergeCell ref="E126:E127"/>
    <mergeCell ref="F126:F127"/>
    <mergeCell ref="W124:W125"/>
    <mergeCell ref="X124:X125"/>
    <mergeCell ref="Y124:Y125"/>
    <mergeCell ref="Z124:Z125"/>
    <mergeCell ref="AA124:AA125"/>
    <mergeCell ref="AB124:AB125"/>
    <mergeCell ref="Q124:Q125"/>
    <mergeCell ref="R124:R125"/>
    <mergeCell ref="S124:S125"/>
    <mergeCell ref="T124:T125"/>
    <mergeCell ref="U124:U125"/>
    <mergeCell ref="V124:V125"/>
    <mergeCell ref="K124:K125"/>
    <mergeCell ref="L124:L125"/>
    <mergeCell ref="M124:M125"/>
    <mergeCell ref="N124:N125"/>
    <mergeCell ref="K128:K129"/>
    <mergeCell ref="L128:L129"/>
    <mergeCell ref="M128:M129"/>
    <mergeCell ref="N128:N129"/>
    <mergeCell ref="AE126:AE127"/>
    <mergeCell ref="AF126:AF127"/>
    <mergeCell ref="AG126:AG127"/>
    <mergeCell ref="B128:B129"/>
    <mergeCell ref="C128:C129"/>
    <mergeCell ref="D128:D129"/>
    <mergeCell ref="E128:E129"/>
    <mergeCell ref="F128:F129"/>
    <mergeCell ref="G128:G129"/>
    <mergeCell ref="H128:H129"/>
    <mergeCell ref="Y126:Y127"/>
    <mergeCell ref="Z126:Z127"/>
    <mergeCell ref="AA126:AA127"/>
    <mergeCell ref="AB126:AB127"/>
    <mergeCell ref="AC126:AC127"/>
    <mergeCell ref="AD126:AD127"/>
    <mergeCell ref="S126:S127"/>
    <mergeCell ref="T126:T127"/>
    <mergeCell ref="U126:U127"/>
    <mergeCell ref="V126:V127"/>
    <mergeCell ref="W126:W127"/>
    <mergeCell ref="X126:X127"/>
    <mergeCell ref="M126:M127"/>
    <mergeCell ref="N126:N127"/>
    <mergeCell ref="O126:O127"/>
    <mergeCell ref="P126:P127"/>
    <mergeCell ref="Q126:Q127"/>
    <mergeCell ref="R126:R127"/>
    <mergeCell ref="N138:N139"/>
    <mergeCell ref="O138:O139"/>
    <mergeCell ref="AG128:AG129"/>
    <mergeCell ref="C134:AI134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Y128:Y129"/>
    <mergeCell ref="Z128:Z129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J140:J141"/>
    <mergeCell ref="K140:K141"/>
    <mergeCell ref="L140:L141"/>
    <mergeCell ref="M140:M141"/>
    <mergeCell ref="B140:B141"/>
    <mergeCell ref="C140:C141"/>
    <mergeCell ref="D140:D141"/>
    <mergeCell ref="E140:E141"/>
    <mergeCell ref="F140:F141"/>
    <mergeCell ref="G140:G141"/>
    <mergeCell ref="AB138:AB139"/>
    <mergeCell ref="AC138:AC139"/>
    <mergeCell ref="AD138:AD139"/>
    <mergeCell ref="AE138:AE139"/>
    <mergeCell ref="AF138:AF139"/>
    <mergeCell ref="AG138:AG139"/>
    <mergeCell ref="V138:V139"/>
    <mergeCell ref="W138:W139"/>
    <mergeCell ref="X138:X139"/>
    <mergeCell ref="Y138:Y139"/>
    <mergeCell ref="Z138:Z139"/>
    <mergeCell ref="AA138:AA139"/>
    <mergeCell ref="P138:P139"/>
    <mergeCell ref="Q138:Q139"/>
    <mergeCell ref="R138:R139"/>
    <mergeCell ref="S138:S139"/>
    <mergeCell ref="T138:T139"/>
    <mergeCell ref="U138:U139"/>
    <mergeCell ref="J138:J139"/>
    <mergeCell ref="K138:K139"/>
    <mergeCell ref="L138:L139"/>
    <mergeCell ref="M138:M139"/>
    <mergeCell ref="N142:N143"/>
    <mergeCell ref="O142:O143"/>
    <mergeCell ref="AF140:AF141"/>
    <mergeCell ref="AG140:AG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Q140:Q141"/>
    <mergeCell ref="R140:R141"/>
    <mergeCell ref="S140:S141"/>
    <mergeCell ref="H140:H141"/>
    <mergeCell ref="I140:I141"/>
    <mergeCell ref="C148:AI148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AB142:AB143"/>
    <mergeCell ref="AC142:AC143"/>
    <mergeCell ref="AD142:AD143"/>
    <mergeCell ref="AE142:AE143"/>
    <mergeCell ref="AF142:AF143"/>
    <mergeCell ref="AG142:AG143"/>
    <mergeCell ref="V142:V143"/>
    <mergeCell ref="W142:W143"/>
    <mergeCell ref="X142:X143"/>
    <mergeCell ref="Y142:Y143"/>
    <mergeCell ref="Z142:Z143"/>
    <mergeCell ref="AA142:AA143"/>
    <mergeCell ref="P142:P143"/>
    <mergeCell ref="Q142:Q143"/>
    <mergeCell ref="R142:R143"/>
    <mergeCell ref="S142:S143"/>
    <mergeCell ref="T142:T143"/>
    <mergeCell ref="U142:U143"/>
    <mergeCell ref="J142:J143"/>
    <mergeCell ref="K142:K143"/>
    <mergeCell ref="L142:L143"/>
    <mergeCell ref="M142:M143"/>
    <mergeCell ref="I154:I155"/>
    <mergeCell ref="J154:J155"/>
    <mergeCell ref="K154:K155"/>
    <mergeCell ref="L154:L155"/>
    <mergeCell ref="AC152:AC153"/>
    <mergeCell ref="AD152:AD153"/>
    <mergeCell ref="AE152:AE153"/>
    <mergeCell ref="AF152:AF153"/>
    <mergeCell ref="AG152:AG153"/>
    <mergeCell ref="B154:B155"/>
    <mergeCell ref="C154:C155"/>
    <mergeCell ref="D154:D155"/>
    <mergeCell ref="E154:E155"/>
    <mergeCell ref="F154:F155"/>
    <mergeCell ref="W152:W153"/>
    <mergeCell ref="X152:X153"/>
    <mergeCell ref="Y152:Y153"/>
    <mergeCell ref="Z152:Z153"/>
    <mergeCell ref="AA152:AA153"/>
    <mergeCell ref="AB152:AB153"/>
    <mergeCell ref="Q152:Q153"/>
    <mergeCell ref="R152:R153"/>
    <mergeCell ref="S152:S153"/>
    <mergeCell ref="T152:T153"/>
    <mergeCell ref="U152:U153"/>
    <mergeCell ref="V152:V153"/>
    <mergeCell ref="K152:K153"/>
    <mergeCell ref="L152:L153"/>
    <mergeCell ref="M152:M153"/>
    <mergeCell ref="N152:N153"/>
    <mergeCell ref="O152:O153"/>
    <mergeCell ref="P152:P153"/>
    <mergeCell ref="M156:M157"/>
    <mergeCell ref="N156:N157"/>
    <mergeCell ref="AE154:AE155"/>
    <mergeCell ref="AF154:AF155"/>
    <mergeCell ref="AG154:AG155"/>
    <mergeCell ref="B156:B157"/>
    <mergeCell ref="C156:C157"/>
    <mergeCell ref="D156:D157"/>
    <mergeCell ref="E156:E157"/>
    <mergeCell ref="F156:F157"/>
    <mergeCell ref="G156:G157"/>
    <mergeCell ref="H156:H157"/>
    <mergeCell ref="Y154:Y155"/>
    <mergeCell ref="Z154:Z155"/>
    <mergeCell ref="AA154:AA155"/>
    <mergeCell ref="AB154:AB155"/>
    <mergeCell ref="AC154:AC155"/>
    <mergeCell ref="AD154:AD155"/>
    <mergeCell ref="S154:S155"/>
    <mergeCell ref="T154:T155"/>
    <mergeCell ref="U154:U155"/>
    <mergeCell ref="V154:V155"/>
    <mergeCell ref="W154:W155"/>
    <mergeCell ref="X154:X155"/>
    <mergeCell ref="M154:M155"/>
    <mergeCell ref="N154:N155"/>
    <mergeCell ref="O154:O155"/>
    <mergeCell ref="P154:P155"/>
    <mergeCell ref="Q154:Q155"/>
    <mergeCell ref="R154:R155"/>
    <mergeCell ref="G154:G155"/>
    <mergeCell ref="H154:H155"/>
    <mergeCell ref="AG156:AG157"/>
    <mergeCell ref="C162:AI162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AA156:AA157"/>
    <mergeCell ref="AB156:AB157"/>
    <mergeCell ref="AC156:AC157"/>
    <mergeCell ref="AD156:AD157"/>
    <mergeCell ref="AE156:AE157"/>
    <mergeCell ref="AF156:AF157"/>
    <mergeCell ref="U156:U157"/>
    <mergeCell ref="V156:V157"/>
    <mergeCell ref="W156:W157"/>
    <mergeCell ref="X156:X157"/>
    <mergeCell ref="Y156:Y157"/>
    <mergeCell ref="Z156:Z157"/>
    <mergeCell ref="O156:O157"/>
    <mergeCell ref="P156:P157"/>
    <mergeCell ref="Q156:Q157"/>
    <mergeCell ref="R156:R157"/>
    <mergeCell ref="S156:S157"/>
    <mergeCell ref="T156:T157"/>
    <mergeCell ref="I156:I157"/>
    <mergeCell ref="J156:J157"/>
    <mergeCell ref="K156:K157"/>
    <mergeCell ref="L156:L157"/>
    <mergeCell ref="AG166:AG167"/>
    <mergeCell ref="V166:V167"/>
    <mergeCell ref="W166:W167"/>
    <mergeCell ref="X166:X167"/>
    <mergeCell ref="Y166:Y167"/>
    <mergeCell ref="Z166:Z167"/>
    <mergeCell ref="AA166:AA167"/>
    <mergeCell ref="P166:P167"/>
    <mergeCell ref="Q166:Q167"/>
    <mergeCell ref="R166:R167"/>
    <mergeCell ref="S166:S167"/>
    <mergeCell ref="T166:T167"/>
    <mergeCell ref="U166:U167"/>
    <mergeCell ref="J166:J167"/>
    <mergeCell ref="K166:K167"/>
    <mergeCell ref="L166:L167"/>
    <mergeCell ref="M166:M167"/>
    <mergeCell ref="N166:N167"/>
    <mergeCell ref="O166:O167"/>
    <mergeCell ref="H168:H169"/>
    <mergeCell ref="I168:I169"/>
    <mergeCell ref="J168:J169"/>
    <mergeCell ref="K168:K169"/>
    <mergeCell ref="L168:L169"/>
    <mergeCell ref="M168:M169"/>
    <mergeCell ref="B168:B169"/>
    <mergeCell ref="C168:C169"/>
    <mergeCell ref="D168:D169"/>
    <mergeCell ref="E168:E169"/>
    <mergeCell ref="F168:F169"/>
    <mergeCell ref="G168:G169"/>
    <mergeCell ref="AB166:AB167"/>
    <mergeCell ref="AC166:AC167"/>
    <mergeCell ref="AD166:AD167"/>
    <mergeCell ref="AE166:AE167"/>
    <mergeCell ref="AF166:AF167"/>
    <mergeCell ref="L170:L171"/>
    <mergeCell ref="M170:M171"/>
    <mergeCell ref="N170:N171"/>
    <mergeCell ref="O170:O171"/>
    <mergeCell ref="AF168:AF169"/>
    <mergeCell ref="AG168:AG169"/>
    <mergeCell ref="B170:B171"/>
    <mergeCell ref="C170:C171"/>
    <mergeCell ref="D170:D171"/>
    <mergeCell ref="E170:E171"/>
    <mergeCell ref="F170:F171"/>
    <mergeCell ref="G170:G171"/>
    <mergeCell ref="H170:H171"/>
    <mergeCell ref="I170:I171"/>
    <mergeCell ref="Z168:Z169"/>
    <mergeCell ref="AA168:AA169"/>
    <mergeCell ref="AB168:AB169"/>
    <mergeCell ref="AC168:AC169"/>
    <mergeCell ref="AD168:AD169"/>
    <mergeCell ref="AE168:AE169"/>
    <mergeCell ref="T168:T169"/>
    <mergeCell ref="U168:U169"/>
    <mergeCell ref="V168:V169"/>
    <mergeCell ref="W168:W169"/>
    <mergeCell ref="X168:X169"/>
    <mergeCell ref="Y168:Y169"/>
    <mergeCell ref="N168:N169"/>
    <mergeCell ref="O168:O169"/>
    <mergeCell ref="P168:P169"/>
    <mergeCell ref="Q168:Q169"/>
    <mergeCell ref="R168:R169"/>
    <mergeCell ref="S168:S169"/>
    <mergeCell ref="O180:O181"/>
    <mergeCell ref="P180:P181"/>
    <mergeCell ref="C176:AI176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AB170:AB171"/>
    <mergeCell ref="AC170:AC171"/>
    <mergeCell ref="AD170:AD171"/>
    <mergeCell ref="AE170:AE171"/>
    <mergeCell ref="AF170:AF171"/>
    <mergeCell ref="AG170:AG171"/>
    <mergeCell ref="V170:V171"/>
    <mergeCell ref="W170:W171"/>
    <mergeCell ref="X170:X171"/>
    <mergeCell ref="Y170:Y171"/>
    <mergeCell ref="Z170:Z171"/>
    <mergeCell ref="AA170:AA171"/>
    <mergeCell ref="P170:P171"/>
    <mergeCell ref="Q170:Q171"/>
    <mergeCell ref="R170:R171"/>
    <mergeCell ref="S170:S171"/>
    <mergeCell ref="T170:T171"/>
    <mergeCell ref="U170:U171"/>
    <mergeCell ref="J170:J171"/>
    <mergeCell ref="K170:K171"/>
    <mergeCell ref="G182:G183"/>
    <mergeCell ref="H182:H183"/>
    <mergeCell ref="I182:I183"/>
    <mergeCell ref="J182:J183"/>
    <mergeCell ref="K182:K183"/>
    <mergeCell ref="L182:L183"/>
    <mergeCell ref="AC180:AC181"/>
    <mergeCell ref="AD180:AD181"/>
    <mergeCell ref="AE180:AE181"/>
    <mergeCell ref="AF180:AF181"/>
    <mergeCell ref="AG180:AG181"/>
    <mergeCell ref="B182:B183"/>
    <mergeCell ref="C182:C183"/>
    <mergeCell ref="D182:D183"/>
    <mergeCell ref="E182:E183"/>
    <mergeCell ref="F182:F183"/>
    <mergeCell ref="W180:W181"/>
    <mergeCell ref="X180:X181"/>
    <mergeCell ref="Y180:Y181"/>
    <mergeCell ref="Z180:Z181"/>
    <mergeCell ref="AA180:AA181"/>
    <mergeCell ref="AB180:AB181"/>
    <mergeCell ref="Q180:Q181"/>
    <mergeCell ref="R180:R181"/>
    <mergeCell ref="S180:S181"/>
    <mergeCell ref="T180:T181"/>
    <mergeCell ref="U180:U181"/>
    <mergeCell ref="V180:V181"/>
    <mergeCell ref="K180:K181"/>
    <mergeCell ref="L180:L181"/>
    <mergeCell ref="M180:M181"/>
    <mergeCell ref="N180:N181"/>
    <mergeCell ref="K184:K185"/>
    <mergeCell ref="L184:L185"/>
    <mergeCell ref="M184:M185"/>
    <mergeCell ref="N184:N185"/>
    <mergeCell ref="AE182:AE183"/>
    <mergeCell ref="AF182:AF183"/>
    <mergeCell ref="AG182:AG183"/>
    <mergeCell ref="B184:B185"/>
    <mergeCell ref="C184:C185"/>
    <mergeCell ref="D184:D185"/>
    <mergeCell ref="E184:E185"/>
    <mergeCell ref="F184:F185"/>
    <mergeCell ref="G184:G185"/>
    <mergeCell ref="H184:H185"/>
    <mergeCell ref="Y182:Y183"/>
    <mergeCell ref="Z182:Z183"/>
    <mergeCell ref="AA182:AA183"/>
    <mergeCell ref="AB182:AB183"/>
    <mergeCell ref="AC182:AC183"/>
    <mergeCell ref="AD182:AD183"/>
    <mergeCell ref="S182:S183"/>
    <mergeCell ref="T182:T183"/>
    <mergeCell ref="U182:U183"/>
    <mergeCell ref="V182:V183"/>
    <mergeCell ref="W182:W183"/>
    <mergeCell ref="X182:X183"/>
    <mergeCell ref="M182:M183"/>
    <mergeCell ref="N182:N183"/>
    <mergeCell ref="O182:O183"/>
    <mergeCell ref="P182:P183"/>
    <mergeCell ref="Q182:Q183"/>
    <mergeCell ref="R182:R183"/>
    <mergeCell ref="N194:N195"/>
    <mergeCell ref="O194:O195"/>
    <mergeCell ref="AG184:AG185"/>
    <mergeCell ref="C190:AI190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AA184:AA185"/>
    <mergeCell ref="AB184:AB185"/>
    <mergeCell ref="AC184:AC185"/>
    <mergeCell ref="AD184:AD185"/>
    <mergeCell ref="AE184:AE185"/>
    <mergeCell ref="AF184:AF185"/>
    <mergeCell ref="U184:U185"/>
    <mergeCell ref="V184:V185"/>
    <mergeCell ref="W184:W185"/>
    <mergeCell ref="X184:X185"/>
    <mergeCell ref="Y184:Y185"/>
    <mergeCell ref="Z184:Z185"/>
    <mergeCell ref="O184:O185"/>
    <mergeCell ref="P184:P185"/>
    <mergeCell ref="Q184:Q185"/>
    <mergeCell ref="R184:R185"/>
    <mergeCell ref="S184:S185"/>
    <mergeCell ref="T184:T185"/>
    <mergeCell ref="I184:I185"/>
    <mergeCell ref="J184:J185"/>
    <mergeCell ref="J196:J197"/>
    <mergeCell ref="K196:K197"/>
    <mergeCell ref="L196:L197"/>
    <mergeCell ref="M196:M197"/>
    <mergeCell ref="B196:B197"/>
    <mergeCell ref="C196:C197"/>
    <mergeCell ref="D196:D197"/>
    <mergeCell ref="E196:E197"/>
    <mergeCell ref="F196:F197"/>
    <mergeCell ref="G196:G197"/>
    <mergeCell ref="AB194:AB195"/>
    <mergeCell ref="AC194:AC195"/>
    <mergeCell ref="AD194:AD195"/>
    <mergeCell ref="AE194:AE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P194:P195"/>
    <mergeCell ref="Q194:Q195"/>
    <mergeCell ref="R194:R195"/>
    <mergeCell ref="S194:S195"/>
    <mergeCell ref="T194:T195"/>
    <mergeCell ref="U194:U195"/>
    <mergeCell ref="J194:J195"/>
    <mergeCell ref="K194:K195"/>
    <mergeCell ref="L194:L195"/>
    <mergeCell ref="M194:M195"/>
    <mergeCell ref="N198:N199"/>
    <mergeCell ref="O198:O199"/>
    <mergeCell ref="AF196:AF197"/>
    <mergeCell ref="AG196:AG197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Z196:Z197"/>
    <mergeCell ref="AA196:AA197"/>
    <mergeCell ref="AB196:AB197"/>
    <mergeCell ref="AC196:AC197"/>
    <mergeCell ref="AD196:AD197"/>
    <mergeCell ref="AE196:AE197"/>
    <mergeCell ref="T196:T197"/>
    <mergeCell ref="U196:U197"/>
    <mergeCell ref="V196:V197"/>
    <mergeCell ref="W196:W197"/>
    <mergeCell ref="X196:X197"/>
    <mergeCell ref="Y196:Y197"/>
    <mergeCell ref="N196:N197"/>
    <mergeCell ref="O196:O197"/>
    <mergeCell ref="P196:P197"/>
    <mergeCell ref="Q196:Q197"/>
    <mergeCell ref="R196:R197"/>
    <mergeCell ref="S196:S197"/>
    <mergeCell ref="H196:H197"/>
    <mergeCell ref="I196:I197"/>
    <mergeCell ref="C204:AI204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AB198:AB199"/>
    <mergeCell ref="AC198:AC199"/>
    <mergeCell ref="AD198:AD199"/>
    <mergeCell ref="AE198:AE199"/>
    <mergeCell ref="AF198:AF199"/>
    <mergeCell ref="AG198:AG199"/>
    <mergeCell ref="V198:V199"/>
    <mergeCell ref="W198:W199"/>
    <mergeCell ref="X198:X199"/>
    <mergeCell ref="Y198:Y199"/>
    <mergeCell ref="Z198:Z199"/>
    <mergeCell ref="AA198:AA199"/>
    <mergeCell ref="P198:P199"/>
    <mergeCell ref="Q198:Q199"/>
    <mergeCell ref="R198:R199"/>
    <mergeCell ref="S198:S199"/>
    <mergeCell ref="T198:T199"/>
    <mergeCell ref="U198:U199"/>
    <mergeCell ref="J198:J199"/>
    <mergeCell ref="K198:K199"/>
    <mergeCell ref="L198:L199"/>
    <mergeCell ref="M198:M199"/>
    <mergeCell ref="I210:I211"/>
    <mergeCell ref="J210:J211"/>
    <mergeCell ref="K210:K211"/>
    <mergeCell ref="L210:L211"/>
    <mergeCell ref="AC208:AC209"/>
    <mergeCell ref="AD208:AD209"/>
    <mergeCell ref="AE208:AE209"/>
    <mergeCell ref="AF208:AF209"/>
    <mergeCell ref="AG208:AG209"/>
    <mergeCell ref="B210:B211"/>
    <mergeCell ref="C210:C211"/>
    <mergeCell ref="D210:D211"/>
    <mergeCell ref="E210:E211"/>
    <mergeCell ref="F210:F211"/>
    <mergeCell ref="W208:W209"/>
    <mergeCell ref="X208:X209"/>
    <mergeCell ref="Y208:Y209"/>
    <mergeCell ref="Z208:Z209"/>
    <mergeCell ref="AA208:AA209"/>
    <mergeCell ref="AB208:AB209"/>
    <mergeCell ref="Q208:Q209"/>
    <mergeCell ref="R208:R209"/>
    <mergeCell ref="S208:S209"/>
    <mergeCell ref="T208:T209"/>
    <mergeCell ref="U208:U209"/>
    <mergeCell ref="V208:V209"/>
    <mergeCell ref="K208:K209"/>
    <mergeCell ref="L208:L209"/>
    <mergeCell ref="M208:M209"/>
    <mergeCell ref="N208:N209"/>
    <mergeCell ref="O208:O209"/>
    <mergeCell ref="P208:P209"/>
    <mergeCell ref="M212:M213"/>
    <mergeCell ref="N212:N213"/>
    <mergeCell ref="AE210:AE211"/>
    <mergeCell ref="AF210:AF211"/>
    <mergeCell ref="AG210:AG211"/>
    <mergeCell ref="B212:B213"/>
    <mergeCell ref="C212:C213"/>
    <mergeCell ref="D212:D213"/>
    <mergeCell ref="E212:E213"/>
    <mergeCell ref="F212:F213"/>
    <mergeCell ref="G212:G213"/>
    <mergeCell ref="H212:H213"/>
    <mergeCell ref="Y210:Y211"/>
    <mergeCell ref="Z210:Z211"/>
    <mergeCell ref="AA210:AA211"/>
    <mergeCell ref="AB210:AB211"/>
    <mergeCell ref="AC210:AC211"/>
    <mergeCell ref="AD210:AD211"/>
    <mergeCell ref="S210:S211"/>
    <mergeCell ref="T210:T211"/>
    <mergeCell ref="U210:U211"/>
    <mergeCell ref="V210:V211"/>
    <mergeCell ref="W210:W211"/>
    <mergeCell ref="X210:X211"/>
    <mergeCell ref="M210:M211"/>
    <mergeCell ref="N210:N211"/>
    <mergeCell ref="O210:O211"/>
    <mergeCell ref="P210:P211"/>
    <mergeCell ref="Q210:Q211"/>
    <mergeCell ref="R210:R211"/>
    <mergeCell ref="G210:G211"/>
    <mergeCell ref="H210:H211"/>
    <mergeCell ref="AG212:AG213"/>
    <mergeCell ref="C218:AI218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AA212:AA213"/>
    <mergeCell ref="AB212:AB213"/>
    <mergeCell ref="AC212:AC213"/>
    <mergeCell ref="AD212:AD213"/>
    <mergeCell ref="AE212:AE213"/>
    <mergeCell ref="AF212:AF213"/>
    <mergeCell ref="U212:U213"/>
    <mergeCell ref="V212:V213"/>
    <mergeCell ref="W212:W213"/>
    <mergeCell ref="X212:X213"/>
    <mergeCell ref="Y212:Y213"/>
    <mergeCell ref="Z212:Z213"/>
    <mergeCell ref="O212:O213"/>
    <mergeCell ref="P212:P213"/>
    <mergeCell ref="Q212:Q213"/>
    <mergeCell ref="R212:R213"/>
    <mergeCell ref="S212:S213"/>
    <mergeCell ref="T212:T213"/>
    <mergeCell ref="I212:I213"/>
    <mergeCell ref="J212:J213"/>
    <mergeCell ref="K212:K213"/>
    <mergeCell ref="L212:L213"/>
    <mergeCell ref="AG222:AG223"/>
    <mergeCell ref="V222:V223"/>
    <mergeCell ref="W222:W223"/>
    <mergeCell ref="X222:X223"/>
    <mergeCell ref="Y222:Y223"/>
    <mergeCell ref="Z222:Z223"/>
    <mergeCell ref="AA222:AA223"/>
    <mergeCell ref="P222:P223"/>
    <mergeCell ref="Q222:Q223"/>
    <mergeCell ref="R222:R223"/>
    <mergeCell ref="S222:S223"/>
    <mergeCell ref="T222:T223"/>
    <mergeCell ref="U222:U223"/>
    <mergeCell ref="J222:J223"/>
    <mergeCell ref="K222:K223"/>
    <mergeCell ref="L222:L223"/>
    <mergeCell ref="M222:M223"/>
    <mergeCell ref="N222:N223"/>
    <mergeCell ref="O222:O223"/>
    <mergeCell ref="H224:H225"/>
    <mergeCell ref="I224:I225"/>
    <mergeCell ref="J224:J225"/>
    <mergeCell ref="K224:K225"/>
    <mergeCell ref="L224:L225"/>
    <mergeCell ref="M224:M225"/>
    <mergeCell ref="B224:B225"/>
    <mergeCell ref="C224:C225"/>
    <mergeCell ref="D224:D225"/>
    <mergeCell ref="E224:E225"/>
    <mergeCell ref="F224:F225"/>
    <mergeCell ref="G224:G225"/>
    <mergeCell ref="AB222:AB223"/>
    <mergeCell ref="AC222:AC223"/>
    <mergeCell ref="AD222:AD223"/>
    <mergeCell ref="AE222:AE223"/>
    <mergeCell ref="AF222:AF223"/>
    <mergeCell ref="L226:L227"/>
    <mergeCell ref="M226:M227"/>
    <mergeCell ref="N226:N227"/>
    <mergeCell ref="O226:O227"/>
    <mergeCell ref="AF224:AF225"/>
    <mergeCell ref="AG224:AG225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Z224:Z225"/>
    <mergeCell ref="AA224:AA225"/>
    <mergeCell ref="AB224:AB225"/>
    <mergeCell ref="AC224:AC225"/>
    <mergeCell ref="AD224:AD225"/>
    <mergeCell ref="AE224:AE225"/>
    <mergeCell ref="T224:T225"/>
    <mergeCell ref="U224:U225"/>
    <mergeCell ref="V224:V225"/>
    <mergeCell ref="W224:W225"/>
    <mergeCell ref="X224:X225"/>
    <mergeCell ref="Y224:Y225"/>
    <mergeCell ref="N224:N225"/>
    <mergeCell ref="O224:O225"/>
    <mergeCell ref="P224:P225"/>
    <mergeCell ref="Q224:Q225"/>
    <mergeCell ref="R224:R225"/>
    <mergeCell ref="S224:S225"/>
    <mergeCell ref="O236:O237"/>
    <mergeCell ref="P236:P237"/>
    <mergeCell ref="C232:AI232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AB226:AB227"/>
    <mergeCell ref="AC226:AC227"/>
    <mergeCell ref="AD226:AD227"/>
    <mergeCell ref="AE226:AE227"/>
    <mergeCell ref="AF226:AF227"/>
    <mergeCell ref="AG226:AG227"/>
    <mergeCell ref="V226:V227"/>
    <mergeCell ref="W226:W227"/>
    <mergeCell ref="X226:X227"/>
    <mergeCell ref="Y226:Y227"/>
    <mergeCell ref="Z226:Z227"/>
    <mergeCell ref="AA226:AA227"/>
    <mergeCell ref="P226:P227"/>
    <mergeCell ref="Q226:Q227"/>
    <mergeCell ref="R226:R227"/>
    <mergeCell ref="S226:S227"/>
    <mergeCell ref="T226:T227"/>
    <mergeCell ref="U226:U227"/>
    <mergeCell ref="J226:J227"/>
    <mergeCell ref="K226:K227"/>
    <mergeCell ref="G238:G239"/>
    <mergeCell ref="H238:H239"/>
    <mergeCell ref="I238:I239"/>
    <mergeCell ref="J238:J239"/>
    <mergeCell ref="K238:K239"/>
    <mergeCell ref="L238:L239"/>
    <mergeCell ref="AC236:AC237"/>
    <mergeCell ref="AD236:AD237"/>
    <mergeCell ref="AE236:AE237"/>
    <mergeCell ref="AF236:AF237"/>
    <mergeCell ref="AG236:AG237"/>
    <mergeCell ref="B238:B239"/>
    <mergeCell ref="C238:C239"/>
    <mergeCell ref="D238:D239"/>
    <mergeCell ref="E238:E239"/>
    <mergeCell ref="F238:F239"/>
    <mergeCell ref="W236:W237"/>
    <mergeCell ref="X236:X237"/>
    <mergeCell ref="Y236:Y237"/>
    <mergeCell ref="Z236:Z237"/>
    <mergeCell ref="AA236:AA237"/>
    <mergeCell ref="AB236:AB237"/>
    <mergeCell ref="Q236:Q237"/>
    <mergeCell ref="R236:R237"/>
    <mergeCell ref="S236:S237"/>
    <mergeCell ref="T236:T237"/>
    <mergeCell ref="U236:U237"/>
    <mergeCell ref="V236:V237"/>
    <mergeCell ref="K236:K237"/>
    <mergeCell ref="L236:L237"/>
    <mergeCell ref="M236:M237"/>
    <mergeCell ref="N236:N237"/>
    <mergeCell ref="K240:K241"/>
    <mergeCell ref="L240:L241"/>
    <mergeCell ref="M240:M241"/>
    <mergeCell ref="N240:N241"/>
    <mergeCell ref="AE238:AE239"/>
    <mergeCell ref="AF238:AF239"/>
    <mergeCell ref="AG238:AG239"/>
    <mergeCell ref="B240:B241"/>
    <mergeCell ref="C240:C241"/>
    <mergeCell ref="D240:D241"/>
    <mergeCell ref="E240:E241"/>
    <mergeCell ref="F240:F241"/>
    <mergeCell ref="G240:G241"/>
    <mergeCell ref="H240:H241"/>
    <mergeCell ref="Y238:Y239"/>
    <mergeCell ref="Z238:Z239"/>
    <mergeCell ref="AA238:AA239"/>
    <mergeCell ref="AB238:AB239"/>
    <mergeCell ref="AC238:AC239"/>
    <mergeCell ref="AD238:AD239"/>
    <mergeCell ref="S238:S239"/>
    <mergeCell ref="T238:T239"/>
    <mergeCell ref="U238:U239"/>
    <mergeCell ref="V238:V239"/>
    <mergeCell ref="W238:W239"/>
    <mergeCell ref="X238:X239"/>
    <mergeCell ref="M238:M239"/>
    <mergeCell ref="N238:N239"/>
    <mergeCell ref="O238:O239"/>
    <mergeCell ref="P238:P239"/>
    <mergeCell ref="Q238:Q239"/>
    <mergeCell ref="R238:R239"/>
    <mergeCell ref="N250:N251"/>
    <mergeCell ref="O250:O251"/>
    <mergeCell ref="AG240:AG241"/>
    <mergeCell ref="C246:AI246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AA240:AA241"/>
    <mergeCell ref="AB240:AB241"/>
    <mergeCell ref="AC240:AC241"/>
    <mergeCell ref="AD240:AD241"/>
    <mergeCell ref="AE240:AE241"/>
    <mergeCell ref="AF240:AF241"/>
    <mergeCell ref="U240:U241"/>
    <mergeCell ref="V240:V241"/>
    <mergeCell ref="W240:W241"/>
    <mergeCell ref="X240:X241"/>
    <mergeCell ref="Y240:Y241"/>
    <mergeCell ref="Z240:Z241"/>
    <mergeCell ref="O240:O241"/>
    <mergeCell ref="P240:P241"/>
    <mergeCell ref="Q240:Q241"/>
    <mergeCell ref="R240:R241"/>
    <mergeCell ref="S240:S241"/>
    <mergeCell ref="T240:T241"/>
    <mergeCell ref="I240:I241"/>
    <mergeCell ref="J240:J241"/>
    <mergeCell ref="J252:J253"/>
    <mergeCell ref="K252:K253"/>
    <mergeCell ref="L252:L253"/>
    <mergeCell ref="M252:M253"/>
    <mergeCell ref="B252:B253"/>
    <mergeCell ref="C252:C253"/>
    <mergeCell ref="D252:D253"/>
    <mergeCell ref="E252:E253"/>
    <mergeCell ref="F252:F253"/>
    <mergeCell ref="G252:G253"/>
    <mergeCell ref="AB250:AB251"/>
    <mergeCell ref="AC250:AC251"/>
    <mergeCell ref="AD250:AD251"/>
    <mergeCell ref="AE250:AE251"/>
    <mergeCell ref="AF250:AF251"/>
    <mergeCell ref="AG250:AG251"/>
    <mergeCell ref="V250:V251"/>
    <mergeCell ref="W250:W251"/>
    <mergeCell ref="X250:X251"/>
    <mergeCell ref="Y250:Y251"/>
    <mergeCell ref="Z250:Z251"/>
    <mergeCell ref="AA250:AA251"/>
    <mergeCell ref="P250:P251"/>
    <mergeCell ref="Q250:Q251"/>
    <mergeCell ref="R250:R251"/>
    <mergeCell ref="S250:S251"/>
    <mergeCell ref="T250:T251"/>
    <mergeCell ref="U250:U251"/>
    <mergeCell ref="J250:J251"/>
    <mergeCell ref="K250:K251"/>
    <mergeCell ref="L250:L251"/>
    <mergeCell ref="M250:M251"/>
    <mergeCell ref="N254:N255"/>
    <mergeCell ref="O254:O255"/>
    <mergeCell ref="AF252:AF253"/>
    <mergeCell ref="AG252:AG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Z252:Z253"/>
    <mergeCell ref="AA252:AA253"/>
    <mergeCell ref="AB252:AB253"/>
    <mergeCell ref="AC252:AC253"/>
    <mergeCell ref="AD252:AD253"/>
    <mergeCell ref="AE252:AE253"/>
    <mergeCell ref="T252:T253"/>
    <mergeCell ref="U252:U253"/>
    <mergeCell ref="V252:V253"/>
    <mergeCell ref="W252:W253"/>
    <mergeCell ref="X252:X253"/>
    <mergeCell ref="Y252:Y253"/>
    <mergeCell ref="N252:N253"/>
    <mergeCell ref="O252:O253"/>
    <mergeCell ref="P252:P253"/>
    <mergeCell ref="Q252:Q253"/>
    <mergeCell ref="R252:R253"/>
    <mergeCell ref="S252:S253"/>
    <mergeCell ref="H252:H253"/>
    <mergeCell ref="I252:I253"/>
    <mergeCell ref="C260:AI260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AB254:AB255"/>
    <mergeCell ref="AC254:AC255"/>
    <mergeCell ref="AD254:AD255"/>
    <mergeCell ref="AE254:AE255"/>
    <mergeCell ref="AF254:AF255"/>
    <mergeCell ref="AG254:AG255"/>
    <mergeCell ref="V254:V255"/>
    <mergeCell ref="W254:W255"/>
    <mergeCell ref="X254:X255"/>
    <mergeCell ref="Y254:Y255"/>
    <mergeCell ref="Z254:Z255"/>
    <mergeCell ref="AA254:AA255"/>
    <mergeCell ref="P254:P255"/>
    <mergeCell ref="Q254:Q255"/>
    <mergeCell ref="R254:R255"/>
    <mergeCell ref="S254:S255"/>
    <mergeCell ref="T254:T255"/>
    <mergeCell ref="U254:U255"/>
    <mergeCell ref="J254:J255"/>
    <mergeCell ref="K254:K255"/>
    <mergeCell ref="L254:L255"/>
    <mergeCell ref="M254:M255"/>
    <mergeCell ref="I266:I267"/>
    <mergeCell ref="J266:J267"/>
    <mergeCell ref="K266:K267"/>
    <mergeCell ref="L266:L267"/>
    <mergeCell ref="AC264:AC265"/>
    <mergeCell ref="AD264:AD265"/>
    <mergeCell ref="AE264:AE265"/>
    <mergeCell ref="AF264:AF265"/>
    <mergeCell ref="AG264:AG265"/>
    <mergeCell ref="B266:B267"/>
    <mergeCell ref="C266:C267"/>
    <mergeCell ref="D266:D267"/>
    <mergeCell ref="E266:E267"/>
    <mergeCell ref="F266:F267"/>
    <mergeCell ref="W264:W265"/>
    <mergeCell ref="X264:X265"/>
    <mergeCell ref="Y264:Y265"/>
    <mergeCell ref="Z264:Z265"/>
    <mergeCell ref="AA264:AA265"/>
    <mergeCell ref="AB264:AB265"/>
    <mergeCell ref="Q264:Q265"/>
    <mergeCell ref="R264:R265"/>
    <mergeCell ref="S264:S265"/>
    <mergeCell ref="T264:T265"/>
    <mergeCell ref="U264:U265"/>
    <mergeCell ref="V264:V265"/>
    <mergeCell ref="K264:K265"/>
    <mergeCell ref="L264:L265"/>
    <mergeCell ref="M264:M265"/>
    <mergeCell ref="N264:N265"/>
    <mergeCell ref="O264:O265"/>
    <mergeCell ref="P264:P265"/>
    <mergeCell ref="M268:M269"/>
    <mergeCell ref="N268:N269"/>
    <mergeCell ref="AE266:AE267"/>
    <mergeCell ref="AF266:AF267"/>
    <mergeCell ref="AG266:AG267"/>
    <mergeCell ref="B268:B269"/>
    <mergeCell ref="C268:C269"/>
    <mergeCell ref="D268:D269"/>
    <mergeCell ref="E268:E269"/>
    <mergeCell ref="F268:F269"/>
    <mergeCell ref="G268:G269"/>
    <mergeCell ref="H268:H269"/>
    <mergeCell ref="Y266:Y267"/>
    <mergeCell ref="Z266:Z267"/>
    <mergeCell ref="AA266:AA267"/>
    <mergeCell ref="AB266:AB267"/>
    <mergeCell ref="AC266:AC267"/>
    <mergeCell ref="AD266:AD267"/>
    <mergeCell ref="S266:S267"/>
    <mergeCell ref="T266:T267"/>
    <mergeCell ref="U266:U267"/>
    <mergeCell ref="V266:V267"/>
    <mergeCell ref="W266:W267"/>
    <mergeCell ref="X266:X267"/>
    <mergeCell ref="M266:M267"/>
    <mergeCell ref="N266:N267"/>
    <mergeCell ref="O266:O267"/>
    <mergeCell ref="P266:P267"/>
    <mergeCell ref="Q266:Q267"/>
    <mergeCell ref="R266:R267"/>
    <mergeCell ref="G266:G267"/>
    <mergeCell ref="H266:H267"/>
    <mergeCell ref="AG268:AG269"/>
    <mergeCell ref="C274:AI274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AA268:AA269"/>
    <mergeCell ref="AB268:AB269"/>
    <mergeCell ref="AC268:AC269"/>
    <mergeCell ref="AD268:AD269"/>
    <mergeCell ref="AE268:AE269"/>
    <mergeCell ref="AF268:AF269"/>
    <mergeCell ref="U268:U269"/>
    <mergeCell ref="V268:V269"/>
    <mergeCell ref="W268:W269"/>
    <mergeCell ref="X268:X269"/>
    <mergeCell ref="Y268:Y269"/>
    <mergeCell ref="Z268:Z269"/>
    <mergeCell ref="O268:O269"/>
    <mergeCell ref="P268:P269"/>
    <mergeCell ref="Q268:Q269"/>
    <mergeCell ref="R268:R269"/>
    <mergeCell ref="S268:S269"/>
    <mergeCell ref="T268:T269"/>
    <mergeCell ref="I268:I269"/>
    <mergeCell ref="J268:J269"/>
    <mergeCell ref="K268:K269"/>
    <mergeCell ref="L268:L269"/>
    <mergeCell ref="AE278:AE279"/>
    <mergeCell ref="AF278:AF279"/>
    <mergeCell ref="AG278:AG279"/>
    <mergeCell ref="V278:V279"/>
    <mergeCell ref="W278:W279"/>
    <mergeCell ref="X278:X279"/>
    <mergeCell ref="Y278:Y279"/>
    <mergeCell ref="Z278:Z279"/>
    <mergeCell ref="AA278:AA279"/>
    <mergeCell ref="P278:P279"/>
    <mergeCell ref="Q278:Q279"/>
    <mergeCell ref="R278:R279"/>
    <mergeCell ref="S278:S279"/>
    <mergeCell ref="T278:T279"/>
    <mergeCell ref="U278:U279"/>
    <mergeCell ref="J278:J279"/>
    <mergeCell ref="K278:K279"/>
    <mergeCell ref="L278:L279"/>
    <mergeCell ref="M278:M279"/>
    <mergeCell ref="N278:N279"/>
    <mergeCell ref="O278:O279"/>
    <mergeCell ref="R280:R281"/>
    <mergeCell ref="S280:S281"/>
    <mergeCell ref="H280:H281"/>
    <mergeCell ref="I280:I281"/>
    <mergeCell ref="J280:J281"/>
    <mergeCell ref="K280:K281"/>
    <mergeCell ref="L280:L281"/>
    <mergeCell ref="M280:M281"/>
    <mergeCell ref="B280:B281"/>
    <mergeCell ref="C280:C281"/>
    <mergeCell ref="D280:D281"/>
    <mergeCell ref="E280:E281"/>
    <mergeCell ref="F280:F281"/>
    <mergeCell ref="G280:G281"/>
    <mergeCell ref="AB278:AB279"/>
    <mergeCell ref="AC278:AC279"/>
    <mergeCell ref="AD278:AD279"/>
    <mergeCell ref="J282:J283"/>
    <mergeCell ref="K282:K283"/>
    <mergeCell ref="L282:L283"/>
    <mergeCell ref="M282:M283"/>
    <mergeCell ref="N282:N283"/>
    <mergeCell ref="O282:O283"/>
    <mergeCell ref="AF280:AF281"/>
    <mergeCell ref="AG280:AG281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Z280:Z281"/>
    <mergeCell ref="AA280:AA281"/>
    <mergeCell ref="AB280:AB281"/>
    <mergeCell ref="AC280:AC281"/>
    <mergeCell ref="AD280:AD281"/>
    <mergeCell ref="AE280:AE281"/>
    <mergeCell ref="T280:T281"/>
    <mergeCell ref="U280:U281"/>
    <mergeCell ref="V280:V281"/>
    <mergeCell ref="W280:W281"/>
    <mergeCell ref="X280:X281"/>
    <mergeCell ref="Y280:Y281"/>
    <mergeCell ref="N280:N281"/>
    <mergeCell ref="O280:O281"/>
    <mergeCell ref="P280:P281"/>
    <mergeCell ref="Q280:Q281"/>
    <mergeCell ref="M292:M293"/>
    <mergeCell ref="N292:N293"/>
    <mergeCell ref="O292:O293"/>
    <mergeCell ref="P292:P293"/>
    <mergeCell ref="C288:AI288"/>
    <mergeCell ref="B292:B293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AB282:AB283"/>
    <mergeCell ref="AC282:AC283"/>
    <mergeCell ref="AD282:AD283"/>
    <mergeCell ref="AE282:AE283"/>
    <mergeCell ref="AF282:AF283"/>
    <mergeCell ref="AG282:AG283"/>
    <mergeCell ref="V282:V283"/>
    <mergeCell ref="W282:W283"/>
    <mergeCell ref="X282:X283"/>
    <mergeCell ref="Y282:Y283"/>
    <mergeCell ref="Z282:Z283"/>
    <mergeCell ref="AA282:AA283"/>
    <mergeCell ref="P282:P283"/>
    <mergeCell ref="Q282:Q283"/>
    <mergeCell ref="R282:R283"/>
    <mergeCell ref="S282:S283"/>
    <mergeCell ref="T282:T283"/>
    <mergeCell ref="U282:U283"/>
    <mergeCell ref="Q294:Q295"/>
    <mergeCell ref="R294:R295"/>
    <mergeCell ref="G294:G295"/>
    <mergeCell ref="H294:H295"/>
    <mergeCell ref="I294:I295"/>
    <mergeCell ref="J294:J295"/>
    <mergeCell ref="K294:K295"/>
    <mergeCell ref="L294:L295"/>
    <mergeCell ref="AC292:AC293"/>
    <mergeCell ref="AD292:AD293"/>
    <mergeCell ref="AE292:AE293"/>
    <mergeCell ref="AF292:AF293"/>
    <mergeCell ref="AG292:AG293"/>
    <mergeCell ref="B294:B295"/>
    <mergeCell ref="C294:C295"/>
    <mergeCell ref="D294:D295"/>
    <mergeCell ref="E294:E295"/>
    <mergeCell ref="F294:F295"/>
    <mergeCell ref="W292:W293"/>
    <mergeCell ref="X292:X293"/>
    <mergeCell ref="Y292:Y293"/>
    <mergeCell ref="Z292:Z293"/>
    <mergeCell ref="AA292:AA293"/>
    <mergeCell ref="AB292:AB293"/>
    <mergeCell ref="Q292:Q293"/>
    <mergeCell ref="R292:R293"/>
    <mergeCell ref="S292:S293"/>
    <mergeCell ref="T292:T293"/>
    <mergeCell ref="U292:U293"/>
    <mergeCell ref="V292:V293"/>
    <mergeCell ref="K292:K293"/>
    <mergeCell ref="L292:L293"/>
    <mergeCell ref="I296:I297"/>
    <mergeCell ref="J296:J297"/>
    <mergeCell ref="K296:K297"/>
    <mergeCell ref="L296:L297"/>
    <mergeCell ref="M296:M297"/>
    <mergeCell ref="N296:N297"/>
    <mergeCell ref="AE294:AE295"/>
    <mergeCell ref="AF294:AF295"/>
    <mergeCell ref="AG294:AG295"/>
    <mergeCell ref="B296:B297"/>
    <mergeCell ref="C296:C297"/>
    <mergeCell ref="D296:D297"/>
    <mergeCell ref="E296:E297"/>
    <mergeCell ref="F296:F297"/>
    <mergeCell ref="G296:G297"/>
    <mergeCell ref="H296:H297"/>
    <mergeCell ref="Y294:Y295"/>
    <mergeCell ref="Z294:Z295"/>
    <mergeCell ref="AA294:AA295"/>
    <mergeCell ref="AB294:AB295"/>
    <mergeCell ref="AC294:AC295"/>
    <mergeCell ref="AD294:AD295"/>
    <mergeCell ref="S294:S295"/>
    <mergeCell ref="T294:T295"/>
    <mergeCell ref="U294:U295"/>
    <mergeCell ref="V294:V295"/>
    <mergeCell ref="W294:W295"/>
    <mergeCell ref="X294:X295"/>
    <mergeCell ref="M294:M295"/>
    <mergeCell ref="N294:N295"/>
    <mergeCell ref="O294:O295"/>
    <mergeCell ref="P294:P295"/>
    <mergeCell ref="AG296:AG297"/>
    <mergeCell ref="AA296:AA297"/>
    <mergeCell ref="AB296:AB297"/>
    <mergeCell ref="AC296:AC297"/>
    <mergeCell ref="AD296:AD297"/>
    <mergeCell ref="AE296:AE297"/>
    <mergeCell ref="AF296:AF297"/>
    <mergeCell ref="U296:U297"/>
    <mergeCell ref="V296:V297"/>
    <mergeCell ref="W296:W297"/>
    <mergeCell ref="X296:X297"/>
    <mergeCell ref="Y296:Y297"/>
    <mergeCell ref="Z296:Z297"/>
    <mergeCell ref="O296:O297"/>
    <mergeCell ref="P296:P297"/>
    <mergeCell ref="Q296:Q297"/>
    <mergeCell ref="R296:R297"/>
    <mergeCell ref="S296:S297"/>
    <mergeCell ref="T296:T297"/>
  </mergeCells>
  <phoneticPr fontId="2"/>
  <conditionalFormatting sqref="AI16">
    <cfRule type="cellIs" dxfId="1131" priority="585" operator="lessThan">
      <formula>0.285</formula>
    </cfRule>
  </conditionalFormatting>
  <conditionalFormatting sqref="C10:AG11">
    <cfRule type="expression" dxfId="1130" priority="586">
      <formula>WEEKDAY(C$10)=7</formula>
    </cfRule>
    <cfRule type="expression" dxfId="1129" priority="587">
      <formula>WEEKDAY(C$10)=1</formula>
    </cfRule>
  </conditionalFormatting>
  <conditionalFormatting sqref="C24:AG25">
    <cfRule type="expression" dxfId="1128" priority="583">
      <formula>WEEKDAY(C$24)=7</formula>
    </cfRule>
    <cfRule type="expression" dxfId="1127" priority="584">
      <formula>WEEKDAY(C$24)=1</formula>
    </cfRule>
  </conditionalFormatting>
  <conditionalFormatting sqref="C38:AG39">
    <cfRule type="expression" dxfId="1126" priority="581">
      <formula>WEEKDAY(C$38)=7</formula>
    </cfRule>
    <cfRule type="expression" dxfId="1125" priority="582">
      <formula>WEEKDAY(C$38)=1</formula>
    </cfRule>
  </conditionalFormatting>
  <conditionalFormatting sqref="C52:AG53">
    <cfRule type="expression" dxfId="1124" priority="579">
      <formula>WEEKDAY(C$52)=7</formula>
    </cfRule>
    <cfRule type="expression" dxfId="1123" priority="580">
      <formula>WEEKDAY(C$52)=1</formula>
    </cfRule>
  </conditionalFormatting>
  <conditionalFormatting sqref="C66:AG67">
    <cfRule type="expression" dxfId="1122" priority="577">
      <formula>WEEKDAY(C$66)=7</formula>
    </cfRule>
    <cfRule type="expression" dxfId="1121" priority="578">
      <formula>WEEKDAY(C$66)=1</formula>
    </cfRule>
  </conditionalFormatting>
  <conditionalFormatting sqref="C80:AG81">
    <cfRule type="expression" dxfId="1120" priority="575">
      <formula>WEEKDAY(C$80)=7</formula>
    </cfRule>
    <cfRule type="expression" dxfId="1119" priority="576">
      <formula>WEEKDAY(C$80)=1</formula>
    </cfRule>
  </conditionalFormatting>
  <conditionalFormatting sqref="C94:AG95">
    <cfRule type="expression" dxfId="1118" priority="573">
      <formula>WEEKDAY(C$94)=7</formula>
    </cfRule>
    <cfRule type="expression" dxfId="1117" priority="574">
      <formula>WEEKDAY(C$94)=1</formula>
    </cfRule>
  </conditionalFormatting>
  <conditionalFormatting sqref="C108:AG109">
    <cfRule type="expression" dxfId="1116" priority="571">
      <formula>WEEKDAY(C$108)=7</formula>
    </cfRule>
    <cfRule type="expression" dxfId="1115" priority="572">
      <formula>WEEKDAY(C$108)=1</formula>
    </cfRule>
  </conditionalFormatting>
  <conditionalFormatting sqref="C122:AG123">
    <cfRule type="expression" dxfId="1114" priority="569">
      <formula>WEEKDAY(C$122)=7</formula>
    </cfRule>
    <cfRule type="expression" dxfId="1113" priority="570">
      <formula>WEEKDAY(C$122)=1</formula>
    </cfRule>
  </conditionalFormatting>
  <conditionalFormatting sqref="C136:AG137">
    <cfRule type="expression" dxfId="1112" priority="567">
      <formula>WEEKDAY(C$136)=7</formula>
    </cfRule>
    <cfRule type="expression" dxfId="1111" priority="568">
      <formula>WEEKDAY(C$136)=1</formula>
    </cfRule>
  </conditionalFormatting>
  <conditionalFormatting sqref="C150:AG151">
    <cfRule type="expression" dxfId="1110" priority="565">
      <formula>WEEKDAY(C$150)=7</formula>
    </cfRule>
    <cfRule type="expression" dxfId="1109" priority="566">
      <formula>WEEKDAY(C$150)=1</formula>
    </cfRule>
  </conditionalFormatting>
  <conditionalFormatting sqref="C164:AG165">
    <cfRule type="expression" dxfId="1108" priority="563">
      <formula>WEEKDAY(C$164)=7</formula>
    </cfRule>
    <cfRule type="expression" dxfId="1107" priority="564">
      <formula>WEEKDAY(C$164)=1</formula>
    </cfRule>
  </conditionalFormatting>
  <conditionalFormatting sqref="C178:AG179">
    <cfRule type="expression" dxfId="1106" priority="561">
      <formula>WEEKDAY(C$178)=7</formula>
    </cfRule>
    <cfRule type="expression" dxfId="1105" priority="562">
      <formula>WEEKDAY(C$178)=1</formula>
    </cfRule>
  </conditionalFormatting>
  <conditionalFormatting sqref="C192:AG193">
    <cfRule type="expression" dxfId="1104" priority="559">
      <formula>WEEKDAY(C$192)=7</formula>
    </cfRule>
    <cfRule type="expression" dxfId="1103" priority="560">
      <formula>WEEKDAY(C$192)=1</formula>
    </cfRule>
  </conditionalFormatting>
  <conditionalFormatting sqref="C206:AG207">
    <cfRule type="expression" dxfId="1102" priority="557">
      <formula>WEEKDAY(C$206)=7</formula>
    </cfRule>
    <cfRule type="expression" dxfId="1101" priority="558">
      <formula>WEEKDAY(C$206)=1</formula>
    </cfRule>
  </conditionalFormatting>
  <conditionalFormatting sqref="C220:AG221">
    <cfRule type="expression" dxfId="1100" priority="555">
      <formula>WEEKDAY(C$220)=7</formula>
    </cfRule>
    <cfRule type="expression" dxfId="1099" priority="556">
      <formula>WEEKDAY(C$220)=1</formula>
    </cfRule>
  </conditionalFormatting>
  <conditionalFormatting sqref="C234:AG235">
    <cfRule type="expression" dxfId="1098" priority="553">
      <formula>WEEKDAY(C$234)=7</formula>
    </cfRule>
    <cfRule type="expression" dxfId="1097" priority="554">
      <formula>WEEKDAY(C$234)=1</formula>
    </cfRule>
  </conditionalFormatting>
  <conditionalFormatting sqref="C248:AG249">
    <cfRule type="expression" dxfId="1096" priority="551">
      <formula>WEEKDAY(C$248)=7</formula>
    </cfRule>
    <cfRule type="expression" dxfId="1095" priority="552">
      <formula>WEEKDAY(C$248)=1</formula>
    </cfRule>
  </conditionalFormatting>
  <conditionalFormatting sqref="C262:AG263">
    <cfRule type="expression" dxfId="1094" priority="549">
      <formula>WEEKDAY(C$262)=7</formula>
    </cfRule>
    <cfRule type="expression" dxfId="1093" priority="550">
      <formula>WEEKDAY(C$262)=1</formula>
    </cfRule>
  </conditionalFormatting>
  <conditionalFormatting sqref="C276:AG277">
    <cfRule type="expression" dxfId="1092" priority="547">
      <formula>WEEKDAY(C$276)=7</formula>
    </cfRule>
    <cfRule type="expression" dxfId="1091" priority="548">
      <formula>WEEKDAY(C$276)=1</formula>
    </cfRule>
  </conditionalFormatting>
  <conditionalFormatting sqref="C290:AG291">
    <cfRule type="expression" dxfId="1090" priority="545">
      <formula>WEEKDAY(C$290)=7</formula>
    </cfRule>
    <cfRule type="expression" dxfId="1089" priority="546">
      <formula>WEEKDAY(C$290)=1</formula>
    </cfRule>
  </conditionalFormatting>
  <conditionalFormatting sqref="AG2:AH5">
    <cfRule type="expression" dxfId="1088" priority="544">
      <formula>$AG$4="未達成"</formula>
    </cfRule>
  </conditionalFormatting>
  <conditionalFormatting sqref="C38:AG38">
    <cfRule type="expression" dxfId="1087" priority="543">
      <formula>OR(C38=0,C38=C38-DAY(C38)-WEEKDAY(C38-DAY(C38)-5,3)+7*4)</formula>
    </cfRule>
  </conditionalFormatting>
  <conditionalFormatting sqref="C24:AG24">
    <cfRule type="expression" dxfId="1086" priority="542">
      <formula>OR(C24=0,C24=C24-DAY(C24)-WEEKDAY(C24-DAY(C24)-5,3)+7*4)</formula>
    </cfRule>
  </conditionalFormatting>
  <conditionalFormatting sqref="C14:E17 H14:L17 O14:S17 V14:Z17 AC14:AG17">
    <cfRule type="cellIs" dxfId="1085" priority="540" operator="equal">
      <formula>"雨"</formula>
    </cfRule>
    <cfRule type="cellIs" dxfId="1084" priority="541" operator="equal">
      <formula>"休"</formula>
    </cfRule>
  </conditionalFormatting>
  <conditionalFormatting sqref="C12:AG13">
    <cfRule type="cellIs" priority="539" operator="equal">
      <formula>"中止,夏休,冬休"</formula>
    </cfRule>
  </conditionalFormatting>
  <conditionalFormatting sqref="C10:AG10">
    <cfRule type="expression" dxfId="1083" priority="538">
      <formula>OR(C10=0,C10=C10-DAY(C10)-WEEKDAY(C10-DAY(C10)-5,3)+7*4)</formula>
    </cfRule>
  </conditionalFormatting>
  <conditionalFormatting sqref="C28:D31 U28:U31 G28:G31 AG28:AG31">
    <cfRule type="cellIs" dxfId="1082" priority="536" operator="equal">
      <formula>"雨"</formula>
    </cfRule>
    <cfRule type="cellIs" dxfId="1081" priority="537" operator="equal">
      <formula>"休"</formula>
    </cfRule>
  </conditionalFormatting>
  <conditionalFormatting sqref="C26:AG27">
    <cfRule type="cellIs" priority="535" operator="equal">
      <formula>"中止,夏休,冬休"</formula>
    </cfRule>
  </conditionalFormatting>
  <conditionalFormatting sqref="AI30">
    <cfRule type="cellIs" dxfId="1080" priority="534" operator="lessThan">
      <formula>0.285</formula>
    </cfRule>
  </conditionalFormatting>
  <conditionalFormatting sqref="C42:D45 N42:N45 U42:U45 AB42:AB45 AG42:AG45 G42:G45">
    <cfRule type="cellIs" dxfId="1079" priority="532" operator="equal">
      <formula>"雨"</formula>
    </cfRule>
    <cfRule type="cellIs" dxfId="1078" priority="533" operator="equal">
      <formula>"休"</formula>
    </cfRule>
  </conditionalFormatting>
  <conditionalFormatting sqref="C40:AG41">
    <cfRule type="cellIs" priority="531" operator="equal">
      <formula>"中止,夏休,冬休"</formula>
    </cfRule>
  </conditionalFormatting>
  <conditionalFormatting sqref="C56:D59 K56:K59 R56:R59 AF56:AG59 Y56:Y59 G56:G59 N56:N59 U56:U59 AB56:AB59">
    <cfRule type="cellIs" dxfId="1077" priority="529" operator="equal">
      <formula>"雨"</formula>
    </cfRule>
    <cfRule type="cellIs" dxfId="1076" priority="530" operator="equal">
      <formula>"休"</formula>
    </cfRule>
  </conditionalFormatting>
  <conditionalFormatting sqref="C54:AG55">
    <cfRule type="cellIs" priority="528" operator="equal">
      <formula>"中止,夏休,冬休"</formula>
    </cfRule>
  </conditionalFormatting>
  <conditionalFormatting sqref="C52:AG52">
    <cfRule type="expression" dxfId="1075" priority="527">
      <formula>OR(C52=0,C52=C52-DAY(C52)-WEEKDAY(C52-DAY(C52)-5,3)+7*4)</formula>
    </cfRule>
  </conditionalFormatting>
  <conditionalFormatting sqref="C70:D73 Y70:Y73 AF70:AG73 R70:R73 K70:K73">
    <cfRule type="cellIs" dxfId="1074" priority="525" operator="equal">
      <formula>"雨"</formula>
    </cfRule>
    <cfRule type="cellIs" dxfId="1073" priority="526" operator="equal">
      <formula>"休"</formula>
    </cfRule>
  </conditionalFormatting>
  <conditionalFormatting sqref="C68:AG69">
    <cfRule type="cellIs" priority="524" operator="equal">
      <formula>"中止,夏休,冬休"</formula>
    </cfRule>
  </conditionalFormatting>
  <conditionalFormatting sqref="C66:AG66">
    <cfRule type="expression" dxfId="1072" priority="523">
      <formula>OR(C66=0,C66=C66-DAY(C66)-WEEKDAY(C66-DAY(C66)-5,3)+7*4)</formula>
    </cfRule>
  </conditionalFormatting>
  <conditionalFormatting sqref="C84:C87 M84:M87 T84:T87 AA84:AA87 AF84:AG87 F84:F87">
    <cfRule type="cellIs" dxfId="1071" priority="521" operator="equal">
      <formula>"雨"</formula>
    </cfRule>
    <cfRule type="cellIs" dxfId="1070" priority="522" operator="equal">
      <formula>"休"</formula>
    </cfRule>
  </conditionalFormatting>
  <conditionalFormatting sqref="C82:AG83">
    <cfRule type="cellIs" priority="520" operator="equal">
      <formula>"中止,夏休,冬休"</formula>
    </cfRule>
  </conditionalFormatting>
  <conditionalFormatting sqref="C80:AG80">
    <cfRule type="expression" dxfId="1069" priority="519">
      <formula>OR(C80=0,C80=C80-DAY(C80)-WEEKDAY(C80-DAY(C80)-5,3)+7*4)</formula>
    </cfRule>
  </conditionalFormatting>
  <conditionalFormatting sqref="C98:C101 AF98:AG101 F98:F101 M98:M101 T98:T101 AA98:AA101">
    <cfRule type="cellIs" dxfId="1068" priority="517" operator="equal">
      <formula>"雨"</formula>
    </cfRule>
    <cfRule type="cellIs" dxfId="1067" priority="518" operator="equal">
      <formula>"休"</formula>
    </cfRule>
  </conditionalFormatting>
  <conditionalFormatting sqref="C96:AG97">
    <cfRule type="cellIs" priority="516" operator="equal">
      <formula>"中止,夏休,冬休"</formula>
    </cfRule>
  </conditionalFormatting>
  <conditionalFormatting sqref="C94:AG94">
    <cfRule type="expression" dxfId="1066" priority="515">
      <formula>OR(C94=0,C94=C94-DAY(C94)-WEEKDAY(C94-DAY(C94)-5,3)+7*4)</formula>
    </cfRule>
  </conditionalFormatting>
  <conditionalFormatting sqref="C112:C115 H112:H115 O112:O115 V112:V115 AC112:AC115 AG112:AG115">
    <cfRule type="cellIs" dxfId="1065" priority="513" operator="equal">
      <formula>"雨"</formula>
    </cfRule>
    <cfRule type="cellIs" dxfId="1064" priority="514" operator="equal">
      <formula>"休"</formula>
    </cfRule>
  </conditionalFormatting>
  <conditionalFormatting sqref="C110:AG111">
    <cfRule type="cellIs" priority="512" operator="equal">
      <formula>"中止,夏休,冬休"</formula>
    </cfRule>
  </conditionalFormatting>
  <conditionalFormatting sqref="C108:AG108">
    <cfRule type="expression" dxfId="1063" priority="511">
      <formula>OR(C108=0,C108=C108-DAY(C108)-WEEKDAY(C108-DAY(C108)-5,3)+7*4)</formula>
    </cfRule>
  </conditionalFormatting>
  <conditionalFormatting sqref="D126:E129 L126:L129 S126:S129 Z126:Z129 AF126:AG129 H126:H129 O126:O129 V126:V129 AC126:AC129">
    <cfRule type="cellIs" dxfId="1062" priority="509" operator="equal">
      <formula>"雨"</formula>
    </cfRule>
    <cfRule type="cellIs" dxfId="1061" priority="510" operator="equal">
      <formula>"休"</formula>
    </cfRule>
  </conditionalFormatting>
  <conditionalFormatting sqref="C124:AG125">
    <cfRule type="cellIs" priority="508" operator="equal">
      <formula>"中止,夏休,冬休"</formula>
    </cfRule>
  </conditionalFormatting>
  <conditionalFormatting sqref="C122:AG122">
    <cfRule type="expression" dxfId="1060" priority="507">
      <formula>OR(C122=0,C122=C122-DAY(C122)-WEEKDAY(C122-DAY(C122)-5,3)+7*4)</formula>
    </cfRule>
  </conditionalFormatting>
  <conditionalFormatting sqref="C140:E143 O140:S143 V140:Z143 AC140:AG143 H140:L143">
    <cfRule type="cellIs" dxfId="1059" priority="505" operator="equal">
      <formula>"雨"</formula>
    </cfRule>
    <cfRule type="cellIs" dxfId="1058" priority="506" operator="equal">
      <formula>"休"</formula>
    </cfRule>
  </conditionalFormatting>
  <conditionalFormatting sqref="C138:AG139">
    <cfRule type="cellIs" priority="504" operator="equal">
      <formula>"中止,夏休,冬休"</formula>
    </cfRule>
  </conditionalFormatting>
  <conditionalFormatting sqref="C136:AG136">
    <cfRule type="expression" dxfId="1057" priority="503">
      <formula>OR(C136=0,C136=C136-DAY(C136)-WEEKDAY(C136-DAY(C136)-5,3)+7*4)</formula>
    </cfRule>
  </conditionalFormatting>
  <conditionalFormatting sqref="E154:I157 S154:W157 L154:P157 Z154:AG157">
    <cfRule type="cellIs" dxfId="1056" priority="501" operator="equal">
      <formula>"雨"</formula>
    </cfRule>
    <cfRule type="cellIs" dxfId="1055" priority="502" operator="equal">
      <formula>"休"</formula>
    </cfRule>
  </conditionalFormatting>
  <conditionalFormatting sqref="C152:AG153">
    <cfRule type="cellIs" priority="500" operator="equal">
      <formula>"中止,夏休,冬休"</formula>
    </cfRule>
  </conditionalFormatting>
  <conditionalFormatting sqref="C150:AG150">
    <cfRule type="expression" dxfId="1054" priority="499">
      <formula>OR(C150=0,C150=C150-DAY(C150)-WEEKDAY(C150-DAY(C150)-5,3)+7*4)</formula>
    </cfRule>
  </conditionalFormatting>
  <conditionalFormatting sqref="AI17">
    <cfRule type="expression" dxfId="1053" priority="498">
      <formula>AI17="NG"</formula>
    </cfRule>
  </conditionalFormatting>
  <conditionalFormatting sqref="C168:AG171">
    <cfRule type="cellIs" dxfId="1052" priority="496" operator="equal">
      <formula>"雨"</formula>
    </cfRule>
    <cfRule type="cellIs" dxfId="1051" priority="497" operator="equal">
      <formula>"休"</formula>
    </cfRule>
  </conditionalFormatting>
  <conditionalFormatting sqref="C166:AG167">
    <cfRule type="cellIs" priority="495" operator="equal">
      <formula>"中止,夏休,冬休"</formula>
    </cfRule>
  </conditionalFormatting>
  <conditionalFormatting sqref="C164:AG164">
    <cfRule type="expression" dxfId="1050" priority="494">
      <formula>OR(C164=0,C164=C164-DAY(C164)-WEEKDAY(C164-DAY(C164)-5,3)+7*4)</formula>
    </cfRule>
  </conditionalFormatting>
  <conditionalFormatting sqref="C182:AG185">
    <cfRule type="cellIs" dxfId="1049" priority="492" operator="equal">
      <formula>"雨"</formula>
    </cfRule>
    <cfRule type="cellIs" dxfId="1048" priority="493" operator="equal">
      <formula>"休"</formula>
    </cfRule>
  </conditionalFormatting>
  <conditionalFormatting sqref="C180:AG181">
    <cfRule type="cellIs" priority="491" operator="equal">
      <formula>"中止,夏休,冬休"</formula>
    </cfRule>
  </conditionalFormatting>
  <conditionalFormatting sqref="C178:AG178">
    <cfRule type="expression" dxfId="1047" priority="490">
      <formula>OR(C178=0,C178=C178-DAY(C178)-WEEKDAY(C178-DAY(C178)-5,3)+7*4)</formula>
    </cfRule>
  </conditionalFormatting>
  <conditionalFormatting sqref="C196:AG199">
    <cfRule type="cellIs" dxfId="1046" priority="488" operator="equal">
      <formula>"雨"</formula>
    </cfRule>
    <cfRule type="cellIs" dxfId="1045" priority="489" operator="equal">
      <formula>"休"</formula>
    </cfRule>
  </conditionalFormatting>
  <conditionalFormatting sqref="C194:AG195">
    <cfRule type="cellIs" priority="487" operator="equal">
      <formula>"中止,夏休,冬休"</formula>
    </cfRule>
  </conditionalFormatting>
  <conditionalFormatting sqref="C192:AG192">
    <cfRule type="expression" dxfId="1044" priority="486">
      <formula>OR(C192=0,C192=C192-DAY(C192)-WEEKDAY(C192-DAY(C192)-5,3)+7*4)</formula>
    </cfRule>
  </conditionalFormatting>
  <conditionalFormatting sqref="C210:AG213">
    <cfRule type="cellIs" dxfId="1043" priority="484" operator="equal">
      <formula>"雨"</formula>
    </cfRule>
    <cfRule type="cellIs" dxfId="1042" priority="485" operator="equal">
      <formula>"休"</formula>
    </cfRule>
  </conditionalFormatting>
  <conditionalFormatting sqref="C208:AG209">
    <cfRule type="cellIs" priority="483" operator="equal">
      <formula>"中止,夏休,冬休"</formula>
    </cfRule>
  </conditionalFormatting>
  <conditionalFormatting sqref="C206:AG206">
    <cfRule type="expression" dxfId="1041" priority="482">
      <formula>OR(C206=0,C206=C206-DAY(C206)-WEEKDAY(C206-DAY(C206)-5,3)+7*4)</formula>
    </cfRule>
  </conditionalFormatting>
  <conditionalFormatting sqref="C224:AG227">
    <cfRule type="cellIs" dxfId="1040" priority="480" operator="equal">
      <formula>"雨"</formula>
    </cfRule>
    <cfRule type="cellIs" dxfId="1039" priority="481" operator="equal">
      <formula>"休"</formula>
    </cfRule>
  </conditionalFormatting>
  <conditionalFormatting sqref="C222:AG223">
    <cfRule type="cellIs" priority="479" operator="equal">
      <formula>"中止,夏休,冬休"</formula>
    </cfRule>
  </conditionalFormatting>
  <conditionalFormatting sqref="C220:AG220">
    <cfRule type="expression" dxfId="1038" priority="478">
      <formula>OR(C220=0,C220=C220-DAY(C220)-WEEKDAY(C220-DAY(C220)-5,3)+7*4)</formula>
    </cfRule>
  </conditionalFormatting>
  <conditionalFormatting sqref="C238:AG241">
    <cfRule type="cellIs" dxfId="1037" priority="476" operator="equal">
      <formula>"雨"</formula>
    </cfRule>
    <cfRule type="cellIs" dxfId="1036" priority="477" operator="equal">
      <formula>"休"</formula>
    </cfRule>
  </conditionalFormatting>
  <conditionalFormatting sqref="C236:AG237">
    <cfRule type="cellIs" priority="475" operator="equal">
      <formula>"中止,夏休,冬休"</formula>
    </cfRule>
  </conditionalFormatting>
  <conditionalFormatting sqref="C234:AG234">
    <cfRule type="expression" dxfId="1035" priority="474">
      <formula>OR(C234=0,C234=C234-DAY(C234)-WEEKDAY(C234-DAY(C234)-5,3)+7*4)</formula>
    </cfRule>
  </conditionalFormatting>
  <conditionalFormatting sqref="C252:AG255">
    <cfRule type="cellIs" dxfId="1034" priority="472" operator="equal">
      <formula>"雨"</formula>
    </cfRule>
    <cfRule type="cellIs" dxfId="1033" priority="473" operator="equal">
      <formula>"休"</formula>
    </cfRule>
  </conditionalFormatting>
  <conditionalFormatting sqref="C250:AG251">
    <cfRule type="cellIs" priority="471" operator="equal">
      <formula>"中止,夏休,冬休"</formula>
    </cfRule>
  </conditionalFormatting>
  <conditionalFormatting sqref="C248:AG248">
    <cfRule type="expression" dxfId="1032" priority="470">
      <formula>OR(C248=0,C248=C248-DAY(C248)-WEEKDAY(C248-DAY(C248)-5,3)+7*4)</formula>
    </cfRule>
  </conditionalFormatting>
  <conditionalFormatting sqref="C266:AG269">
    <cfRule type="cellIs" dxfId="1031" priority="468" operator="equal">
      <formula>"雨"</formula>
    </cfRule>
    <cfRule type="cellIs" dxfId="1030" priority="469" operator="equal">
      <formula>"休"</formula>
    </cfRule>
  </conditionalFormatting>
  <conditionalFormatting sqref="C264:AG265">
    <cfRule type="cellIs" priority="467" operator="equal">
      <formula>"中止,夏休,冬休"</formula>
    </cfRule>
  </conditionalFormatting>
  <conditionalFormatting sqref="C262:AG262">
    <cfRule type="expression" dxfId="1029" priority="466">
      <formula>OR(C262=0,C262=C262-DAY(C262)-WEEKDAY(C262-DAY(C262)-5,3)+7*4)</formula>
    </cfRule>
  </conditionalFormatting>
  <conditionalFormatting sqref="C280:AG283">
    <cfRule type="cellIs" dxfId="1028" priority="464" operator="equal">
      <formula>"雨"</formula>
    </cfRule>
    <cfRule type="cellIs" dxfId="1027" priority="465" operator="equal">
      <formula>"休"</formula>
    </cfRule>
  </conditionalFormatting>
  <conditionalFormatting sqref="C278:AG279">
    <cfRule type="cellIs" priority="463" operator="equal">
      <formula>"中止,夏休,冬休"</formula>
    </cfRule>
  </conditionalFormatting>
  <conditionalFormatting sqref="C276:AG276">
    <cfRule type="expression" dxfId="1026" priority="462">
      <formula>OR(C276=0,C276=C276-DAY(C276)-WEEKDAY(C276-DAY(C276)-5,3)+7*4)</formula>
    </cfRule>
  </conditionalFormatting>
  <conditionalFormatting sqref="C294:AG297">
    <cfRule type="cellIs" dxfId="1025" priority="460" operator="equal">
      <formula>"雨"</formula>
    </cfRule>
    <cfRule type="cellIs" dxfId="1024" priority="461" operator="equal">
      <formula>"休"</formula>
    </cfRule>
  </conditionalFormatting>
  <conditionalFormatting sqref="C292:AG293">
    <cfRule type="cellIs" priority="459" operator="equal">
      <formula>"中止,夏休,冬休"</formula>
    </cfRule>
  </conditionalFormatting>
  <conditionalFormatting sqref="C290:AG290">
    <cfRule type="expression" dxfId="1023" priority="458">
      <formula>OR(C290=0,C290=C290-DAY(C290)-WEEKDAY(C290-DAY(C290)-5,3)+7*4)</formula>
    </cfRule>
  </conditionalFormatting>
  <conditionalFormatting sqref="T126:T129">
    <cfRule type="cellIs" dxfId="1022" priority="223" operator="equal">
      <formula>"雨"</formula>
    </cfRule>
    <cfRule type="cellIs" dxfId="1021" priority="224" operator="equal">
      <formula>"休"</formula>
    </cfRule>
  </conditionalFormatting>
  <conditionalFormatting sqref="AF112:AF115">
    <cfRule type="cellIs" dxfId="1020" priority="456" operator="equal">
      <formula>"雨"</formula>
    </cfRule>
    <cfRule type="cellIs" dxfId="1019" priority="457" operator="equal">
      <formula>"休"</formula>
    </cfRule>
  </conditionalFormatting>
  <conditionalFormatting sqref="C126:C129">
    <cfRule type="cellIs" dxfId="1018" priority="454" operator="equal">
      <formula>"雨"</formula>
    </cfRule>
    <cfRule type="cellIs" dxfId="1017" priority="455" operator="equal">
      <formula>"休"</formula>
    </cfRule>
  </conditionalFormatting>
  <conditionalFormatting sqref="Q154:R157">
    <cfRule type="cellIs" dxfId="1016" priority="452" operator="equal">
      <formula>"雨"</formula>
    </cfRule>
    <cfRule type="cellIs" dxfId="1015" priority="453" operator="equal">
      <formula>"休"</formula>
    </cfRule>
  </conditionalFormatting>
  <conditionalFormatting sqref="J154:K157">
    <cfRule type="cellIs" dxfId="1014" priority="450" operator="equal">
      <formula>"雨"</formula>
    </cfRule>
    <cfRule type="cellIs" dxfId="1013" priority="451" operator="equal">
      <formula>"休"</formula>
    </cfRule>
  </conditionalFormatting>
  <conditionalFormatting sqref="C154:D157">
    <cfRule type="cellIs" dxfId="1012" priority="448" operator="equal">
      <formula>"雨"</formula>
    </cfRule>
    <cfRule type="cellIs" dxfId="1011" priority="449" operator="equal">
      <formula>"休"</formula>
    </cfRule>
  </conditionalFormatting>
  <conditionalFormatting sqref="X154:Y157">
    <cfRule type="cellIs" dxfId="1010" priority="446" operator="equal">
      <formula>"雨"</formula>
    </cfRule>
    <cfRule type="cellIs" dxfId="1009" priority="447" operator="equal">
      <formula>"休"</formula>
    </cfRule>
  </conditionalFormatting>
  <conditionalFormatting sqref="AI44">
    <cfRule type="cellIs" dxfId="1008" priority="445" operator="lessThan">
      <formula>0.285</formula>
    </cfRule>
  </conditionalFormatting>
  <conditionalFormatting sqref="AI58">
    <cfRule type="cellIs" dxfId="1007" priority="444" operator="lessThan">
      <formula>0.285</formula>
    </cfRule>
  </conditionalFormatting>
  <conditionalFormatting sqref="AI72">
    <cfRule type="cellIs" dxfId="1006" priority="443" operator="lessThan">
      <formula>0.285</formula>
    </cfRule>
  </conditionalFormatting>
  <conditionalFormatting sqref="AI86">
    <cfRule type="cellIs" dxfId="1005" priority="442" operator="lessThan">
      <formula>0.285</formula>
    </cfRule>
  </conditionalFormatting>
  <conditionalFormatting sqref="AI100">
    <cfRule type="cellIs" dxfId="1004" priority="441" operator="lessThan">
      <formula>0.285</formula>
    </cfRule>
  </conditionalFormatting>
  <conditionalFormatting sqref="AI114">
    <cfRule type="cellIs" dxfId="1003" priority="440" operator="lessThan">
      <formula>0.285</formula>
    </cfRule>
  </conditionalFormatting>
  <conditionalFormatting sqref="AI128">
    <cfRule type="cellIs" dxfId="1002" priority="439" operator="lessThan">
      <formula>0.285</formula>
    </cfRule>
  </conditionalFormatting>
  <conditionalFormatting sqref="AI142">
    <cfRule type="cellIs" dxfId="1001" priority="438" operator="lessThan">
      <formula>0.285</formula>
    </cfRule>
  </conditionalFormatting>
  <conditionalFormatting sqref="AI156">
    <cfRule type="cellIs" dxfId="1000" priority="437" operator="lessThan">
      <formula>0.285</formula>
    </cfRule>
  </conditionalFormatting>
  <conditionalFormatting sqref="AI170">
    <cfRule type="cellIs" dxfId="999" priority="436" operator="lessThan">
      <formula>0.285</formula>
    </cfRule>
  </conditionalFormatting>
  <conditionalFormatting sqref="AI184">
    <cfRule type="cellIs" dxfId="998" priority="435" operator="lessThan">
      <formula>0.285</formula>
    </cfRule>
  </conditionalFormatting>
  <conditionalFormatting sqref="AI198">
    <cfRule type="cellIs" dxfId="997" priority="434" operator="lessThan">
      <formula>0.285</formula>
    </cfRule>
  </conditionalFormatting>
  <conditionalFormatting sqref="AI212">
    <cfRule type="cellIs" dxfId="996" priority="433" operator="lessThan">
      <formula>0.285</formula>
    </cfRule>
  </conditionalFormatting>
  <conditionalFormatting sqref="AI226">
    <cfRule type="cellIs" dxfId="995" priority="432" operator="lessThan">
      <formula>0.285</formula>
    </cfRule>
  </conditionalFormatting>
  <conditionalFormatting sqref="AI240">
    <cfRule type="cellIs" dxfId="994" priority="431" operator="lessThan">
      <formula>0.285</formula>
    </cfRule>
  </conditionalFormatting>
  <conditionalFormatting sqref="AI254">
    <cfRule type="cellIs" dxfId="993" priority="430" operator="lessThan">
      <formula>0.285</formula>
    </cfRule>
  </conditionalFormatting>
  <conditionalFormatting sqref="AI268">
    <cfRule type="cellIs" dxfId="992" priority="429" operator="lessThan">
      <formula>0.285</formula>
    </cfRule>
  </conditionalFormatting>
  <conditionalFormatting sqref="AI282">
    <cfRule type="cellIs" dxfId="991" priority="428" operator="lessThan">
      <formula>0.285</formula>
    </cfRule>
  </conditionalFormatting>
  <conditionalFormatting sqref="AI296">
    <cfRule type="cellIs" dxfId="990" priority="427" operator="lessThan">
      <formula>0.285</formula>
    </cfRule>
  </conditionalFormatting>
  <conditionalFormatting sqref="E30:F31">
    <cfRule type="cellIs" dxfId="989" priority="425" operator="equal">
      <formula>"雨"</formula>
    </cfRule>
    <cfRule type="cellIs" dxfId="988" priority="426" operator="equal">
      <formula>"休"</formula>
    </cfRule>
  </conditionalFormatting>
  <conditionalFormatting sqref="F14:F17">
    <cfRule type="cellIs" dxfId="987" priority="29" operator="equal">
      <formula>"雨"</formula>
    </cfRule>
    <cfRule type="cellIs" dxfId="986" priority="30" operator="equal">
      <formula>"休"</formula>
    </cfRule>
  </conditionalFormatting>
  <conditionalFormatting sqref="M14:M17">
    <cfRule type="cellIs" dxfId="985" priority="33" operator="equal">
      <formula>"雨"</formula>
    </cfRule>
    <cfRule type="cellIs" dxfId="984" priority="34" operator="equal">
      <formula>"休"</formula>
    </cfRule>
  </conditionalFormatting>
  <conditionalFormatting sqref="J28:J31">
    <cfRule type="cellIs" dxfId="983" priority="37" operator="equal">
      <formula>"雨"</formula>
    </cfRule>
    <cfRule type="cellIs" dxfId="982" priority="38" operator="equal">
      <formula>"休"</formula>
    </cfRule>
  </conditionalFormatting>
  <conditionalFormatting sqref="Q28:Q31">
    <cfRule type="cellIs" dxfId="981" priority="41" operator="equal">
      <formula>"雨"</formula>
    </cfRule>
    <cfRule type="cellIs" dxfId="980" priority="42" operator="equal">
      <formula>"休"</formula>
    </cfRule>
  </conditionalFormatting>
  <conditionalFormatting sqref="X28:X31">
    <cfRule type="cellIs" dxfId="979" priority="45" operator="equal">
      <formula>"雨"</formula>
    </cfRule>
    <cfRule type="cellIs" dxfId="978" priority="46" operator="equal">
      <formula>"休"</formula>
    </cfRule>
  </conditionalFormatting>
  <conditionalFormatting sqref="AE28:AE31">
    <cfRule type="cellIs" dxfId="977" priority="49" operator="equal">
      <formula>"雨"</formula>
    </cfRule>
    <cfRule type="cellIs" dxfId="976" priority="50" operator="equal">
      <formula>"休"</formula>
    </cfRule>
  </conditionalFormatting>
  <conditionalFormatting sqref="H42:H45">
    <cfRule type="cellIs" dxfId="975" priority="53" operator="equal">
      <formula>"雨"</formula>
    </cfRule>
    <cfRule type="cellIs" dxfId="974" priority="54" operator="equal">
      <formula>"休"</formula>
    </cfRule>
  </conditionalFormatting>
  <conditionalFormatting sqref="E28:F29">
    <cfRule type="cellIs" dxfId="973" priority="423" operator="equal">
      <formula>"雨"</formula>
    </cfRule>
    <cfRule type="cellIs" dxfId="972" priority="424" operator="equal">
      <formula>"休"</formula>
    </cfRule>
  </conditionalFormatting>
  <conditionalFormatting sqref="N28:N31">
    <cfRule type="cellIs" dxfId="971" priority="421" operator="equal">
      <formula>"雨"</formula>
    </cfRule>
    <cfRule type="cellIs" dxfId="970" priority="422" operator="equal">
      <formula>"休"</formula>
    </cfRule>
  </conditionalFormatting>
  <conditionalFormatting sqref="L30:M31">
    <cfRule type="cellIs" dxfId="969" priority="419" operator="equal">
      <formula>"雨"</formula>
    </cfRule>
    <cfRule type="cellIs" dxfId="968" priority="420" operator="equal">
      <formula>"休"</formula>
    </cfRule>
  </conditionalFormatting>
  <conditionalFormatting sqref="L28:M29">
    <cfRule type="cellIs" dxfId="967" priority="417" operator="equal">
      <formula>"雨"</formula>
    </cfRule>
    <cfRule type="cellIs" dxfId="966" priority="418" operator="equal">
      <formula>"休"</formula>
    </cfRule>
  </conditionalFormatting>
  <conditionalFormatting sqref="T28:T31">
    <cfRule type="cellIs" dxfId="965" priority="415" operator="equal">
      <formula>"雨"</formula>
    </cfRule>
    <cfRule type="cellIs" dxfId="964" priority="416" operator="equal">
      <formula>"休"</formula>
    </cfRule>
  </conditionalFormatting>
  <conditionalFormatting sqref="S30:S31">
    <cfRule type="cellIs" dxfId="963" priority="413" operator="equal">
      <formula>"雨"</formula>
    </cfRule>
    <cfRule type="cellIs" dxfId="962" priority="414" operator="equal">
      <formula>"休"</formula>
    </cfRule>
  </conditionalFormatting>
  <conditionalFormatting sqref="S28:S29">
    <cfRule type="cellIs" dxfId="961" priority="411" operator="equal">
      <formula>"雨"</formula>
    </cfRule>
    <cfRule type="cellIs" dxfId="960" priority="412" operator="equal">
      <formula>"休"</formula>
    </cfRule>
  </conditionalFormatting>
  <conditionalFormatting sqref="AB28:AB31">
    <cfRule type="cellIs" dxfId="959" priority="409" operator="equal">
      <formula>"雨"</formula>
    </cfRule>
    <cfRule type="cellIs" dxfId="958" priority="410" operator="equal">
      <formula>"休"</formula>
    </cfRule>
  </conditionalFormatting>
  <conditionalFormatting sqref="Z30:AA31">
    <cfRule type="cellIs" dxfId="957" priority="407" operator="equal">
      <formula>"雨"</formula>
    </cfRule>
    <cfRule type="cellIs" dxfId="956" priority="408" operator="equal">
      <formula>"休"</formula>
    </cfRule>
  </conditionalFormatting>
  <conditionalFormatting sqref="Z28:AA29">
    <cfRule type="cellIs" dxfId="955" priority="405" operator="equal">
      <formula>"雨"</formula>
    </cfRule>
    <cfRule type="cellIs" dxfId="954" priority="406" operator="equal">
      <formula>"休"</formula>
    </cfRule>
  </conditionalFormatting>
  <conditionalFormatting sqref="K42:K45">
    <cfRule type="cellIs" dxfId="953" priority="403" operator="equal">
      <formula>"雨"</formula>
    </cfRule>
    <cfRule type="cellIs" dxfId="952" priority="404" operator="equal">
      <formula>"休"</formula>
    </cfRule>
  </conditionalFormatting>
  <conditionalFormatting sqref="J44:J45">
    <cfRule type="cellIs" dxfId="951" priority="401" operator="equal">
      <formula>"雨"</formula>
    </cfRule>
    <cfRule type="cellIs" dxfId="950" priority="402" operator="equal">
      <formula>"休"</formula>
    </cfRule>
  </conditionalFormatting>
  <conditionalFormatting sqref="J42:J43">
    <cfRule type="cellIs" dxfId="949" priority="399" operator="equal">
      <formula>"雨"</formula>
    </cfRule>
    <cfRule type="cellIs" dxfId="948" priority="400" operator="equal">
      <formula>"休"</formula>
    </cfRule>
  </conditionalFormatting>
  <conditionalFormatting sqref="R42:R45">
    <cfRule type="cellIs" dxfId="947" priority="397" operator="equal">
      <formula>"雨"</formula>
    </cfRule>
    <cfRule type="cellIs" dxfId="946" priority="398" operator="equal">
      <formula>"休"</formula>
    </cfRule>
  </conditionalFormatting>
  <conditionalFormatting sqref="Q44:Q45">
    <cfRule type="cellIs" dxfId="945" priority="395" operator="equal">
      <formula>"雨"</formula>
    </cfRule>
    <cfRule type="cellIs" dxfId="944" priority="396" operator="equal">
      <formula>"休"</formula>
    </cfRule>
  </conditionalFormatting>
  <conditionalFormatting sqref="Q42:Q43">
    <cfRule type="cellIs" dxfId="943" priority="393" operator="equal">
      <formula>"雨"</formula>
    </cfRule>
    <cfRule type="cellIs" dxfId="942" priority="394" operator="equal">
      <formula>"休"</formula>
    </cfRule>
  </conditionalFormatting>
  <conditionalFormatting sqref="Y42:Y45">
    <cfRule type="cellIs" dxfId="941" priority="391" operator="equal">
      <formula>"雨"</formula>
    </cfRule>
    <cfRule type="cellIs" dxfId="940" priority="392" operator="equal">
      <formula>"休"</formula>
    </cfRule>
  </conditionalFormatting>
  <conditionalFormatting sqref="X44:X45">
    <cfRule type="cellIs" dxfId="939" priority="389" operator="equal">
      <formula>"雨"</formula>
    </cfRule>
    <cfRule type="cellIs" dxfId="938" priority="390" operator="equal">
      <formula>"休"</formula>
    </cfRule>
  </conditionalFormatting>
  <conditionalFormatting sqref="X42:X43">
    <cfRule type="cellIs" dxfId="937" priority="387" operator="equal">
      <formula>"雨"</formula>
    </cfRule>
    <cfRule type="cellIs" dxfId="936" priority="388" operator="equal">
      <formula>"休"</formula>
    </cfRule>
  </conditionalFormatting>
  <conditionalFormatting sqref="AF42:AF45">
    <cfRule type="cellIs" dxfId="935" priority="385" operator="equal">
      <formula>"雨"</formula>
    </cfRule>
    <cfRule type="cellIs" dxfId="934" priority="386" operator="equal">
      <formula>"休"</formula>
    </cfRule>
  </conditionalFormatting>
  <conditionalFormatting sqref="AE44:AE45">
    <cfRule type="cellIs" dxfId="933" priority="383" operator="equal">
      <formula>"雨"</formula>
    </cfRule>
    <cfRule type="cellIs" dxfId="932" priority="384" operator="equal">
      <formula>"休"</formula>
    </cfRule>
  </conditionalFormatting>
  <conditionalFormatting sqref="AE42:AE43">
    <cfRule type="cellIs" dxfId="931" priority="381" operator="equal">
      <formula>"雨"</formula>
    </cfRule>
    <cfRule type="cellIs" dxfId="930" priority="382" operator="equal">
      <formula>"休"</formula>
    </cfRule>
  </conditionalFormatting>
  <conditionalFormatting sqref="H58:H59">
    <cfRule type="cellIs" dxfId="929" priority="379" operator="equal">
      <formula>"雨"</formula>
    </cfRule>
    <cfRule type="cellIs" dxfId="928" priority="380" operator="equal">
      <formula>"休"</formula>
    </cfRule>
  </conditionalFormatting>
  <conditionalFormatting sqref="H56:H57">
    <cfRule type="cellIs" dxfId="927" priority="377" operator="equal">
      <formula>"雨"</formula>
    </cfRule>
    <cfRule type="cellIs" dxfId="926" priority="378" operator="equal">
      <formula>"休"</formula>
    </cfRule>
  </conditionalFormatting>
  <conditionalFormatting sqref="O58:O59">
    <cfRule type="cellIs" dxfId="925" priority="375" operator="equal">
      <formula>"雨"</formula>
    </cfRule>
    <cfRule type="cellIs" dxfId="924" priority="376" operator="equal">
      <formula>"休"</formula>
    </cfRule>
  </conditionalFormatting>
  <conditionalFormatting sqref="O56:O57">
    <cfRule type="cellIs" dxfId="923" priority="373" operator="equal">
      <formula>"雨"</formula>
    </cfRule>
    <cfRule type="cellIs" dxfId="922" priority="374" operator="equal">
      <formula>"休"</formula>
    </cfRule>
  </conditionalFormatting>
  <conditionalFormatting sqref="AC58:AC59">
    <cfRule type="cellIs" dxfId="921" priority="371" operator="equal">
      <formula>"雨"</formula>
    </cfRule>
    <cfRule type="cellIs" dxfId="920" priority="372" operator="equal">
      <formula>"休"</formula>
    </cfRule>
  </conditionalFormatting>
  <conditionalFormatting sqref="AC56:AC57">
    <cfRule type="cellIs" dxfId="919" priority="369" operator="equal">
      <formula>"雨"</formula>
    </cfRule>
    <cfRule type="cellIs" dxfId="918" priority="370" operator="equal">
      <formula>"休"</formula>
    </cfRule>
  </conditionalFormatting>
  <conditionalFormatting sqref="V58:V59">
    <cfRule type="cellIs" dxfId="917" priority="367" operator="equal">
      <formula>"雨"</formula>
    </cfRule>
    <cfRule type="cellIs" dxfId="916" priority="368" operator="equal">
      <formula>"休"</formula>
    </cfRule>
  </conditionalFormatting>
  <conditionalFormatting sqref="V56:V57">
    <cfRule type="cellIs" dxfId="915" priority="365" operator="equal">
      <formula>"雨"</formula>
    </cfRule>
    <cfRule type="cellIs" dxfId="914" priority="366" operator="equal">
      <formula>"休"</formula>
    </cfRule>
  </conditionalFormatting>
  <conditionalFormatting sqref="F70:F73">
    <cfRule type="cellIs" dxfId="913" priority="363" operator="equal">
      <formula>"雨"</formula>
    </cfRule>
    <cfRule type="cellIs" dxfId="912" priority="364" operator="equal">
      <formula>"休"</formula>
    </cfRule>
  </conditionalFormatting>
  <conditionalFormatting sqref="E72:E73">
    <cfRule type="cellIs" dxfId="911" priority="361" operator="equal">
      <formula>"雨"</formula>
    </cfRule>
    <cfRule type="cellIs" dxfId="910" priority="362" operator="equal">
      <formula>"休"</formula>
    </cfRule>
  </conditionalFormatting>
  <conditionalFormatting sqref="E70:E71">
    <cfRule type="cellIs" dxfId="909" priority="359" operator="equal">
      <formula>"雨"</formula>
    </cfRule>
    <cfRule type="cellIs" dxfId="908" priority="360" operator="equal">
      <formula>"休"</formula>
    </cfRule>
  </conditionalFormatting>
  <conditionalFormatting sqref="T70:T73">
    <cfRule type="cellIs" dxfId="907" priority="357" operator="equal">
      <formula>"雨"</formula>
    </cfRule>
    <cfRule type="cellIs" dxfId="906" priority="358" operator="equal">
      <formula>"休"</formula>
    </cfRule>
  </conditionalFormatting>
  <conditionalFormatting sqref="S72:S73">
    <cfRule type="cellIs" dxfId="905" priority="355" operator="equal">
      <formula>"雨"</formula>
    </cfRule>
    <cfRule type="cellIs" dxfId="904" priority="356" operator="equal">
      <formula>"休"</formula>
    </cfRule>
  </conditionalFormatting>
  <conditionalFormatting sqref="S70:S71">
    <cfRule type="cellIs" dxfId="903" priority="353" operator="equal">
      <formula>"雨"</formula>
    </cfRule>
    <cfRule type="cellIs" dxfId="902" priority="354" operator="equal">
      <formula>"休"</formula>
    </cfRule>
  </conditionalFormatting>
  <conditionalFormatting sqref="M70:M73">
    <cfRule type="cellIs" dxfId="901" priority="351" operator="equal">
      <formula>"雨"</formula>
    </cfRule>
    <cfRule type="cellIs" dxfId="900" priority="352" operator="equal">
      <formula>"休"</formula>
    </cfRule>
  </conditionalFormatting>
  <conditionalFormatting sqref="L72:L73">
    <cfRule type="cellIs" dxfId="899" priority="349" operator="equal">
      <formula>"雨"</formula>
    </cfRule>
    <cfRule type="cellIs" dxfId="898" priority="350" operator="equal">
      <formula>"休"</formula>
    </cfRule>
  </conditionalFormatting>
  <conditionalFormatting sqref="L70:L71">
    <cfRule type="cellIs" dxfId="897" priority="347" operator="equal">
      <formula>"雨"</formula>
    </cfRule>
    <cfRule type="cellIs" dxfId="896" priority="348" operator="equal">
      <formula>"休"</formula>
    </cfRule>
  </conditionalFormatting>
  <conditionalFormatting sqref="AA70:AA73">
    <cfRule type="cellIs" dxfId="895" priority="345" operator="equal">
      <formula>"雨"</formula>
    </cfRule>
    <cfRule type="cellIs" dxfId="894" priority="346" operator="equal">
      <formula>"休"</formula>
    </cfRule>
  </conditionalFormatting>
  <conditionalFormatting sqref="Z72:Z73">
    <cfRule type="cellIs" dxfId="893" priority="343" operator="equal">
      <formula>"雨"</formula>
    </cfRule>
    <cfRule type="cellIs" dxfId="892" priority="344" operator="equal">
      <formula>"休"</formula>
    </cfRule>
  </conditionalFormatting>
  <conditionalFormatting sqref="Z70:Z71">
    <cfRule type="cellIs" dxfId="891" priority="341" operator="equal">
      <formula>"雨"</formula>
    </cfRule>
    <cfRule type="cellIs" dxfId="890" priority="342" operator="equal">
      <formula>"休"</formula>
    </cfRule>
  </conditionalFormatting>
  <conditionalFormatting sqref="J84:J87">
    <cfRule type="cellIs" dxfId="889" priority="339" operator="equal">
      <formula>"雨"</formula>
    </cfRule>
    <cfRule type="cellIs" dxfId="888" priority="340" operator="equal">
      <formula>"休"</formula>
    </cfRule>
  </conditionalFormatting>
  <conditionalFormatting sqref="I86:I87">
    <cfRule type="cellIs" dxfId="887" priority="337" operator="equal">
      <formula>"雨"</formula>
    </cfRule>
    <cfRule type="cellIs" dxfId="886" priority="338" operator="equal">
      <formula>"休"</formula>
    </cfRule>
  </conditionalFormatting>
  <conditionalFormatting sqref="I84:I85">
    <cfRule type="cellIs" dxfId="885" priority="335" operator="equal">
      <formula>"雨"</formula>
    </cfRule>
    <cfRule type="cellIs" dxfId="884" priority="336" operator="equal">
      <formula>"休"</formula>
    </cfRule>
  </conditionalFormatting>
  <conditionalFormatting sqref="Q84:Q87">
    <cfRule type="cellIs" dxfId="883" priority="333" operator="equal">
      <formula>"雨"</formula>
    </cfRule>
    <cfRule type="cellIs" dxfId="882" priority="334" operator="equal">
      <formula>"休"</formula>
    </cfRule>
  </conditionalFormatting>
  <conditionalFormatting sqref="P86:P87">
    <cfRule type="cellIs" dxfId="881" priority="331" operator="equal">
      <formula>"雨"</formula>
    </cfRule>
    <cfRule type="cellIs" dxfId="880" priority="332" operator="equal">
      <formula>"休"</formula>
    </cfRule>
  </conditionalFormatting>
  <conditionalFormatting sqref="P84:P85">
    <cfRule type="cellIs" dxfId="879" priority="329" operator="equal">
      <formula>"雨"</formula>
    </cfRule>
    <cfRule type="cellIs" dxfId="878" priority="330" operator="equal">
      <formula>"休"</formula>
    </cfRule>
  </conditionalFormatting>
  <conditionalFormatting sqref="X84:X87">
    <cfRule type="cellIs" dxfId="877" priority="327" operator="equal">
      <formula>"雨"</formula>
    </cfRule>
    <cfRule type="cellIs" dxfId="876" priority="328" operator="equal">
      <formula>"休"</formula>
    </cfRule>
  </conditionalFormatting>
  <conditionalFormatting sqref="W86:W87">
    <cfRule type="cellIs" dxfId="875" priority="325" operator="equal">
      <formula>"雨"</formula>
    </cfRule>
    <cfRule type="cellIs" dxfId="874" priority="326" operator="equal">
      <formula>"休"</formula>
    </cfRule>
  </conditionalFormatting>
  <conditionalFormatting sqref="W84:W85">
    <cfRule type="cellIs" dxfId="873" priority="323" operator="equal">
      <formula>"雨"</formula>
    </cfRule>
    <cfRule type="cellIs" dxfId="872" priority="324" operator="equal">
      <formula>"休"</formula>
    </cfRule>
  </conditionalFormatting>
  <conditionalFormatting sqref="AE84:AE87">
    <cfRule type="cellIs" dxfId="871" priority="321" operator="equal">
      <formula>"雨"</formula>
    </cfRule>
    <cfRule type="cellIs" dxfId="870" priority="322" operator="equal">
      <formula>"休"</formula>
    </cfRule>
  </conditionalFormatting>
  <conditionalFormatting sqref="AD86:AD87">
    <cfRule type="cellIs" dxfId="869" priority="319" operator="equal">
      <formula>"雨"</formula>
    </cfRule>
    <cfRule type="cellIs" dxfId="868" priority="320" operator="equal">
      <formula>"休"</formula>
    </cfRule>
  </conditionalFormatting>
  <conditionalFormatting sqref="AD84:AD85">
    <cfRule type="cellIs" dxfId="867" priority="317" operator="equal">
      <formula>"雨"</formula>
    </cfRule>
    <cfRule type="cellIs" dxfId="866" priority="318" operator="equal">
      <formula>"休"</formula>
    </cfRule>
  </conditionalFormatting>
  <conditionalFormatting sqref="H98:H101">
    <cfRule type="cellIs" dxfId="865" priority="315" operator="equal">
      <formula>"雨"</formula>
    </cfRule>
    <cfRule type="cellIs" dxfId="864" priority="316" operator="equal">
      <formula>"休"</formula>
    </cfRule>
  </conditionalFormatting>
  <conditionalFormatting sqref="G100:G101">
    <cfRule type="cellIs" dxfId="863" priority="313" operator="equal">
      <formula>"雨"</formula>
    </cfRule>
    <cfRule type="cellIs" dxfId="862" priority="314" operator="equal">
      <formula>"休"</formula>
    </cfRule>
  </conditionalFormatting>
  <conditionalFormatting sqref="G98:G99">
    <cfRule type="cellIs" dxfId="861" priority="311" operator="equal">
      <formula>"雨"</formula>
    </cfRule>
    <cfRule type="cellIs" dxfId="860" priority="312" operator="equal">
      <formula>"休"</formula>
    </cfRule>
  </conditionalFormatting>
  <conditionalFormatting sqref="O98:O101">
    <cfRule type="cellIs" dxfId="859" priority="309" operator="equal">
      <formula>"雨"</formula>
    </cfRule>
    <cfRule type="cellIs" dxfId="858" priority="310" operator="equal">
      <formula>"休"</formula>
    </cfRule>
  </conditionalFormatting>
  <conditionalFormatting sqref="N100:N101">
    <cfRule type="cellIs" dxfId="857" priority="307" operator="equal">
      <formula>"雨"</formula>
    </cfRule>
    <cfRule type="cellIs" dxfId="856" priority="308" operator="equal">
      <formula>"休"</formula>
    </cfRule>
  </conditionalFormatting>
  <conditionalFormatting sqref="N98:N99">
    <cfRule type="cellIs" dxfId="855" priority="305" operator="equal">
      <formula>"雨"</formula>
    </cfRule>
    <cfRule type="cellIs" dxfId="854" priority="306" operator="equal">
      <formula>"休"</formula>
    </cfRule>
  </conditionalFormatting>
  <conditionalFormatting sqref="V98:V101">
    <cfRule type="cellIs" dxfId="853" priority="303" operator="equal">
      <formula>"雨"</formula>
    </cfRule>
    <cfRule type="cellIs" dxfId="852" priority="304" operator="equal">
      <formula>"休"</formula>
    </cfRule>
  </conditionalFormatting>
  <conditionalFormatting sqref="U100:U101">
    <cfRule type="cellIs" dxfId="851" priority="301" operator="equal">
      <formula>"雨"</formula>
    </cfRule>
    <cfRule type="cellIs" dxfId="850" priority="302" operator="equal">
      <formula>"休"</formula>
    </cfRule>
  </conditionalFormatting>
  <conditionalFormatting sqref="U98:U99">
    <cfRule type="cellIs" dxfId="849" priority="299" operator="equal">
      <formula>"雨"</formula>
    </cfRule>
    <cfRule type="cellIs" dxfId="848" priority="300" operator="equal">
      <formula>"休"</formula>
    </cfRule>
  </conditionalFormatting>
  <conditionalFormatting sqref="AC98:AC101">
    <cfRule type="cellIs" dxfId="847" priority="297" operator="equal">
      <formula>"雨"</formula>
    </cfRule>
    <cfRule type="cellIs" dxfId="846" priority="298" operator="equal">
      <formula>"休"</formula>
    </cfRule>
  </conditionalFormatting>
  <conditionalFormatting sqref="AB100:AB101">
    <cfRule type="cellIs" dxfId="845" priority="295" operator="equal">
      <formula>"雨"</formula>
    </cfRule>
    <cfRule type="cellIs" dxfId="844" priority="296" operator="equal">
      <formula>"休"</formula>
    </cfRule>
  </conditionalFormatting>
  <conditionalFormatting sqref="AB98:AB99">
    <cfRule type="cellIs" dxfId="843" priority="293" operator="equal">
      <formula>"雨"</formula>
    </cfRule>
    <cfRule type="cellIs" dxfId="842" priority="294" operator="equal">
      <formula>"休"</formula>
    </cfRule>
  </conditionalFormatting>
  <conditionalFormatting sqref="E112:E115">
    <cfRule type="cellIs" dxfId="841" priority="291" operator="equal">
      <formula>"雨"</formula>
    </cfRule>
    <cfRule type="cellIs" dxfId="840" priority="292" operator="equal">
      <formula>"休"</formula>
    </cfRule>
  </conditionalFormatting>
  <conditionalFormatting sqref="D114:D115">
    <cfRule type="cellIs" dxfId="839" priority="289" operator="equal">
      <formula>"雨"</formula>
    </cfRule>
    <cfRule type="cellIs" dxfId="838" priority="290" operator="equal">
      <formula>"休"</formula>
    </cfRule>
  </conditionalFormatting>
  <conditionalFormatting sqref="D112:D113">
    <cfRule type="cellIs" dxfId="837" priority="287" operator="equal">
      <formula>"雨"</formula>
    </cfRule>
    <cfRule type="cellIs" dxfId="836" priority="288" operator="equal">
      <formula>"休"</formula>
    </cfRule>
  </conditionalFormatting>
  <conditionalFormatting sqref="L112:L115">
    <cfRule type="cellIs" dxfId="835" priority="285" operator="equal">
      <formula>"雨"</formula>
    </cfRule>
    <cfRule type="cellIs" dxfId="834" priority="286" operator="equal">
      <formula>"休"</formula>
    </cfRule>
  </conditionalFormatting>
  <conditionalFormatting sqref="K114:K115">
    <cfRule type="cellIs" dxfId="833" priority="283" operator="equal">
      <formula>"雨"</formula>
    </cfRule>
    <cfRule type="cellIs" dxfId="832" priority="284" operator="equal">
      <formula>"休"</formula>
    </cfRule>
  </conditionalFormatting>
  <conditionalFormatting sqref="K112:K113">
    <cfRule type="cellIs" dxfId="831" priority="281" operator="equal">
      <formula>"雨"</formula>
    </cfRule>
    <cfRule type="cellIs" dxfId="830" priority="282" operator="equal">
      <formula>"休"</formula>
    </cfRule>
  </conditionalFormatting>
  <conditionalFormatting sqref="S112:S115">
    <cfRule type="cellIs" dxfId="829" priority="279" operator="equal">
      <formula>"雨"</formula>
    </cfRule>
    <cfRule type="cellIs" dxfId="828" priority="280" operator="equal">
      <formula>"休"</formula>
    </cfRule>
  </conditionalFormatting>
  <conditionalFormatting sqref="R114:R115">
    <cfRule type="cellIs" dxfId="827" priority="277" operator="equal">
      <formula>"雨"</formula>
    </cfRule>
    <cfRule type="cellIs" dxfId="826" priority="278" operator="equal">
      <formula>"休"</formula>
    </cfRule>
  </conditionalFormatting>
  <conditionalFormatting sqref="R112:R113">
    <cfRule type="cellIs" dxfId="825" priority="275" operator="equal">
      <formula>"雨"</formula>
    </cfRule>
    <cfRule type="cellIs" dxfId="824" priority="276" operator="equal">
      <formula>"休"</formula>
    </cfRule>
  </conditionalFormatting>
  <conditionalFormatting sqref="Z112:Z115">
    <cfRule type="cellIs" dxfId="823" priority="273" operator="equal">
      <formula>"雨"</formula>
    </cfRule>
    <cfRule type="cellIs" dxfId="822" priority="274" operator="equal">
      <formula>"休"</formula>
    </cfRule>
  </conditionalFormatting>
  <conditionalFormatting sqref="Y114:Y115">
    <cfRule type="cellIs" dxfId="821" priority="271" operator="equal">
      <formula>"雨"</formula>
    </cfRule>
    <cfRule type="cellIs" dxfId="820" priority="272" operator="equal">
      <formula>"休"</formula>
    </cfRule>
  </conditionalFormatting>
  <conditionalFormatting sqref="Y112:Y113">
    <cfRule type="cellIs" dxfId="819" priority="269" operator="equal">
      <formula>"雨"</formula>
    </cfRule>
    <cfRule type="cellIs" dxfId="818" priority="270" operator="equal">
      <formula>"休"</formula>
    </cfRule>
  </conditionalFormatting>
  <conditionalFormatting sqref="I128:I129">
    <cfRule type="cellIs" dxfId="817" priority="267" operator="equal">
      <formula>"雨"</formula>
    </cfRule>
    <cfRule type="cellIs" dxfId="816" priority="268" operator="equal">
      <formula>"休"</formula>
    </cfRule>
  </conditionalFormatting>
  <conditionalFormatting sqref="I126:I127">
    <cfRule type="cellIs" dxfId="815" priority="265" operator="equal">
      <formula>"雨"</formula>
    </cfRule>
    <cfRule type="cellIs" dxfId="814" priority="266" operator="equal">
      <formula>"休"</formula>
    </cfRule>
  </conditionalFormatting>
  <conditionalFormatting sqref="P128:P129">
    <cfRule type="cellIs" dxfId="813" priority="263" operator="equal">
      <formula>"雨"</formula>
    </cfRule>
    <cfRule type="cellIs" dxfId="812" priority="264" operator="equal">
      <formula>"休"</formula>
    </cfRule>
  </conditionalFormatting>
  <conditionalFormatting sqref="P126:P127">
    <cfRule type="cellIs" dxfId="811" priority="261" operator="equal">
      <formula>"雨"</formula>
    </cfRule>
    <cfRule type="cellIs" dxfId="810" priority="262" operator="equal">
      <formula>"休"</formula>
    </cfRule>
  </conditionalFormatting>
  <conditionalFormatting sqref="W128:W129">
    <cfRule type="cellIs" dxfId="809" priority="259" operator="equal">
      <formula>"雨"</formula>
    </cfRule>
    <cfRule type="cellIs" dxfId="808" priority="260" operator="equal">
      <formula>"休"</formula>
    </cfRule>
  </conditionalFormatting>
  <conditionalFormatting sqref="W126:W127">
    <cfRule type="cellIs" dxfId="807" priority="257" operator="equal">
      <formula>"雨"</formula>
    </cfRule>
    <cfRule type="cellIs" dxfId="806" priority="258" operator="equal">
      <formula>"休"</formula>
    </cfRule>
  </conditionalFormatting>
  <conditionalFormatting sqref="AE126:AE129">
    <cfRule type="cellIs" dxfId="805" priority="255" operator="equal">
      <formula>"雨"</formula>
    </cfRule>
    <cfRule type="cellIs" dxfId="804" priority="256" operator="equal">
      <formula>"休"</formula>
    </cfRule>
  </conditionalFormatting>
  <conditionalFormatting sqref="AD128:AD129">
    <cfRule type="cellIs" dxfId="803" priority="253" operator="equal">
      <formula>"雨"</formula>
    </cfRule>
    <cfRule type="cellIs" dxfId="802" priority="254" operator="equal">
      <formula>"休"</formula>
    </cfRule>
  </conditionalFormatting>
  <conditionalFormatting sqref="AD126:AD127">
    <cfRule type="cellIs" dxfId="801" priority="251" operator="equal">
      <formula>"雨"</formula>
    </cfRule>
    <cfRule type="cellIs" dxfId="800" priority="252" operator="equal">
      <formula>"休"</formula>
    </cfRule>
  </conditionalFormatting>
  <conditionalFormatting sqref="G140:G143">
    <cfRule type="cellIs" dxfId="799" priority="249" operator="equal">
      <formula>"雨"</formula>
    </cfRule>
    <cfRule type="cellIs" dxfId="798" priority="250" operator="equal">
      <formula>"休"</formula>
    </cfRule>
  </conditionalFormatting>
  <conditionalFormatting sqref="F142:F143">
    <cfRule type="cellIs" dxfId="797" priority="247" operator="equal">
      <formula>"雨"</formula>
    </cfRule>
    <cfRule type="cellIs" dxfId="796" priority="248" operator="equal">
      <formula>"休"</formula>
    </cfRule>
  </conditionalFormatting>
  <conditionalFormatting sqref="F140:F141">
    <cfRule type="cellIs" dxfId="795" priority="245" operator="equal">
      <formula>"雨"</formula>
    </cfRule>
    <cfRule type="cellIs" dxfId="794" priority="246" operator="equal">
      <formula>"休"</formula>
    </cfRule>
  </conditionalFormatting>
  <conditionalFormatting sqref="N140:N143">
    <cfRule type="cellIs" dxfId="793" priority="243" operator="equal">
      <formula>"雨"</formula>
    </cfRule>
    <cfRule type="cellIs" dxfId="792" priority="244" operator="equal">
      <formula>"休"</formula>
    </cfRule>
  </conditionalFormatting>
  <conditionalFormatting sqref="M142:M143">
    <cfRule type="cellIs" dxfId="791" priority="241" operator="equal">
      <formula>"雨"</formula>
    </cfRule>
    <cfRule type="cellIs" dxfId="790" priority="242" operator="equal">
      <formula>"休"</formula>
    </cfRule>
  </conditionalFormatting>
  <conditionalFormatting sqref="M140:M141">
    <cfRule type="cellIs" dxfId="789" priority="239" operator="equal">
      <formula>"雨"</formula>
    </cfRule>
    <cfRule type="cellIs" dxfId="788" priority="240" operator="equal">
      <formula>"休"</formula>
    </cfRule>
  </conditionalFormatting>
  <conditionalFormatting sqref="U140:U143">
    <cfRule type="cellIs" dxfId="787" priority="237" operator="equal">
      <formula>"雨"</formula>
    </cfRule>
    <cfRule type="cellIs" dxfId="786" priority="238" operator="equal">
      <formula>"休"</formula>
    </cfRule>
  </conditionalFormatting>
  <conditionalFormatting sqref="T142:T143">
    <cfRule type="cellIs" dxfId="785" priority="235" operator="equal">
      <formula>"雨"</formula>
    </cfRule>
    <cfRule type="cellIs" dxfId="784" priority="236" operator="equal">
      <formula>"休"</formula>
    </cfRule>
  </conditionalFormatting>
  <conditionalFormatting sqref="T140:T141">
    <cfRule type="cellIs" dxfId="783" priority="233" operator="equal">
      <formula>"雨"</formula>
    </cfRule>
    <cfRule type="cellIs" dxfId="782" priority="234" operator="equal">
      <formula>"休"</formula>
    </cfRule>
  </conditionalFormatting>
  <conditionalFormatting sqref="AB140:AB143">
    <cfRule type="cellIs" dxfId="781" priority="231" operator="equal">
      <formula>"雨"</formula>
    </cfRule>
    <cfRule type="cellIs" dxfId="780" priority="232" operator="equal">
      <formula>"休"</formula>
    </cfRule>
  </conditionalFormatting>
  <conditionalFormatting sqref="AA142:AA143">
    <cfRule type="cellIs" dxfId="779" priority="229" operator="equal">
      <formula>"雨"</formula>
    </cfRule>
    <cfRule type="cellIs" dxfId="778" priority="230" operator="equal">
      <formula>"休"</formula>
    </cfRule>
  </conditionalFormatting>
  <conditionalFormatting sqref="AA140:AA141">
    <cfRule type="cellIs" dxfId="777" priority="227" operator="equal">
      <formula>"雨"</formula>
    </cfRule>
    <cfRule type="cellIs" dxfId="776" priority="228" operator="equal">
      <formula>"休"</formula>
    </cfRule>
  </conditionalFormatting>
  <conditionalFormatting sqref="AB126:AB129">
    <cfRule type="cellIs" dxfId="775" priority="221" operator="equal">
      <formula>"雨"</formula>
    </cfRule>
    <cfRule type="cellIs" dxfId="774" priority="222" operator="equal">
      <formula>"休"</formula>
    </cfRule>
  </conditionalFormatting>
  <conditionalFormatting sqref="AA126:AA129">
    <cfRule type="cellIs" dxfId="773" priority="219" operator="equal">
      <formula>"雨"</formula>
    </cfRule>
    <cfRule type="cellIs" dxfId="772" priority="220" operator="equal">
      <formula>"休"</formula>
    </cfRule>
  </conditionalFormatting>
  <conditionalFormatting sqref="H28:I31">
    <cfRule type="cellIs" dxfId="771" priority="217" operator="equal">
      <formula>"雨"</formula>
    </cfRule>
    <cfRule type="cellIs" dxfId="770" priority="218" operator="equal">
      <formula>"休"</formula>
    </cfRule>
  </conditionalFormatting>
  <conditionalFormatting sqref="O28:P31">
    <cfRule type="cellIs" dxfId="769" priority="215" operator="equal">
      <formula>"雨"</formula>
    </cfRule>
    <cfRule type="cellIs" dxfId="768" priority="216" operator="equal">
      <formula>"休"</formula>
    </cfRule>
  </conditionalFormatting>
  <conditionalFormatting sqref="I56:J59">
    <cfRule type="cellIs" dxfId="767" priority="201" operator="equal">
      <formula>"雨"</formula>
    </cfRule>
    <cfRule type="cellIs" dxfId="766" priority="202" operator="equal">
      <formula>"休"</formula>
    </cfRule>
  </conditionalFormatting>
  <conditionalFormatting sqref="P56:Q59">
    <cfRule type="cellIs" dxfId="765" priority="199" operator="equal">
      <formula>"雨"</formula>
    </cfRule>
    <cfRule type="cellIs" dxfId="764" priority="200" operator="equal">
      <formula>"休"</formula>
    </cfRule>
  </conditionalFormatting>
  <conditionalFormatting sqref="G70:H73">
    <cfRule type="cellIs" dxfId="763" priority="193" operator="equal">
      <formula>"雨"</formula>
    </cfRule>
    <cfRule type="cellIs" dxfId="762" priority="194" operator="equal">
      <formula>"休"</formula>
    </cfRule>
  </conditionalFormatting>
  <conditionalFormatting sqref="N70:O73">
    <cfRule type="cellIs" dxfId="761" priority="191" operator="equal">
      <formula>"雨"</formula>
    </cfRule>
    <cfRule type="cellIs" dxfId="760" priority="192" operator="equal">
      <formula>"休"</formula>
    </cfRule>
  </conditionalFormatting>
  <conditionalFormatting sqref="W56:X59">
    <cfRule type="cellIs" dxfId="759" priority="197" operator="equal">
      <formula>"雨"</formula>
    </cfRule>
    <cfRule type="cellIs" dxfId="758" priority="198" operator="equal">
      <formula>"休"</formula>
    </cfRule>
  </conditionalFormatting>
  <conditionalFormatting sqref="AD56:AE59">
    <cfRule type="cellIs" dxfId="757" priority="195" operator="equal">
      <formula>"雨"</formula>
    </cfRule>
    <cfRule type="cellIs" dxfId="756" priority="196" operator="equal">
      <formula>"休"</formula>
    </cfRule>
  </conditionalFormatting>
  <conditionalFormatting sqref="R84:S87">
    <cfRule type="cellIs" dxfId="755" priority="181" operator="equal">
      <formula>"雨"</formula>
    </cfRule>
    <cfRule type="cellIs" dxfId="754" priority="182" operator="equal">
      <formula>"休"</formula>
    </cfRule>
  </conditionalFormatting>
  <conditionalFormatting sqref="Y84:Z87">
    <cfRule type="cellIs" dxfId="753" priority="179" operator="equal">
      <formula>"雨"</formula>
    </cfRule>
    <cfRule type="cellIs" dxfId="752" priority="180" operator="equal">
      <formula>"休"</formula>
    </cfRule>
  </conditionalFormatting>
  <conditionalFormatting sqref="W98:X101">
    <cfRule type="cellIs" dxfId="751" priority="173" operator="equal">
      <formula>"雨"</formula>
    </cfRule>
    <cfRule type="cellIs" dxfId="750" priority="174" operator="equal">
      <formula>"休"</formula>
    </cfRule>
  </conditionalFormatting>
  <conditionalFormatting sqref="AD98:AE101">
    <cfRule type="cellIs" dxfId="749" priority="171" operator="equal">
      <formula>"雨"</formula>
    </cfRule>
    <cfRule type="cellIs" dxfId="748" priority="172" operator="equal">
      <formula>"休"</formula>
    </cfRule>
  </conditionalFormatting>
  <conditionalFormatting sqref="T112:U115">
    <cfRule type="cellIs" dxfId="747" priority="165" operator="equal">
      <formula>"雨"</formula>
    </cfRule>
    <cfRule type="cellIs" dxfId="746" priority="166" operator="equal">
      <formula>"休"</formula>
    </cfRule>
  </conditionalFormatting>
  <conditionalFormatting sqref="AA112:AB115">
    <cfRule type="cellIs" dxfId="745" priority="163" operator="equal">
      <formula>"雨"</formula>
    </cfRule>
    <cfRule type="cellIs" dxfId="744" priority="164" operator="equal">
      <formula>"休"</formula>
    </cfRule>
  </conditionalFormatting>
  <conditionalFormatting sqref="X126:Y129">
    <cfRule type="cellIs" dxfId="743" priority="157" operator="equal">
      <formula>"雨"</formula>
    </cfRule>
    <cfRule type="cellIs" dxfId="742" priority="158" operator="equal">
      <formula>"休"</formula>
    </cfRule>
  </conditionalFormatting>
  <conditionalFormatting sqref="N126:N129">
    <cfRule type="cellIs" dxfId="741" priority="155" operator="equal">
      <formula>"雨"</formula>
    </cfRule>
    <cfRule type="cellIs" dxfId="740" priority="156" operator="equal">
      <formula>"休"</formula>
    </cfRule>
  </conditionalFormatting>
  <conditionalFormatting sqref="P112:P115">
    <cfRule type="cellIs" dxfId="739" priority="137" operator="equal">
      <formula>"雨"</formula>
    </cfRule>
    <cfRule type="cellIs" dxfId="738" priority="138" operator="equal">
      <formula>"休"</formula>
    </cfRule>
  </conditionalFormatting>
  <conditionalFormatting sqref="J112:J115">
    <cfRule type="cellIs" dxfId="737" priority="135" operator="equal">
      <formula>"雨"</formula>
    </cfRule>
    <cfRule type="cellIs" dxfId="736" priority="136" operator="equal">
      <formula>"休"</formula>
    </cfRule>
  </conditionalFormatting>
  <conditionalFormatting sqref="Y98:Y101">
    <cfRule type="cellIs" dxfId="735" priority="117" operator="equal">
      <formula>"雨"</formula>
    </cfRule>
    <cfRule type="cellIs" dxfId="734" priority="118" operator="equal">
      <formula>"休"</formula>
    </cfRule>
  </conditionalFormatting>
  <conditionalFormatting sqref="AC84:AC87">
    <cfRule type="cellIs" dxfId="733" priority="115" operator="equal">
      <formula>"雨"</formula>
    </cfRule>
    <cfRule type="cellIs" dxfId="732" priority="116" operator="equal">
      <formula>"休"</formula>
    </cfRule>
  </conditionalFormatting>
  <conditionalFormatting sqref="U84:U87">
    <cfRule type="cellIs" dxfId="731" priority="109" operator="equal">
      <formula>"雨"</formula>
    </cfRule>
    <cfRule type="cellIs" dxfId="730" priority="110" operator="equal">
      <formula>"休"</formula>
    </cfRule>
  </conditionalFormatting>
  <conditionalFormatting sqref="O84:O87">
    <cfRule type="cellIs" dxfId="729" priority="107" operator="equal">
      <formula>"雨"</formula>
    </cfRule>
    <cfRule type="cellIs" dxfId="728" priority="108" operator="equal">
      <formula>"休"</formula>
    </cfRule>
  </conditionalFormatting>
  <conditionalFormatting sqref="G84:G87">
    <cfRule type="cellIs" dxfId="727" priority="101" operator="equal">
      <formula>"雨"</formula>
    </cfRule>
    <cfRule type="cellIs" dxfId="726" priority="102" operator="equal">
      <formula>"休"</formula>
    </cfRule>
  </conditionalFormatting>
  <conditionalFormatting sqref="AE70:AE73">
    <cfRule type="cellIs" dxfId="725" priority="99" operator="equal">
      <formula>"雨"</formula>
    </cfRule>
    <cfRule type="cellIs" dxfId="724" priority="100" operator="equal">
      <formula>"休"</formula>
    </cfRule>
  </conditionalFormatting>
  <conditionalFormatting sqref="W70:W73">
    <cfRule type="cellIs" dxfId="723" priority="93" operator="equal">
      <formula>"雨"</formula>
    </cfRule>
    <cfRule type="cellIs" dxfId="722" priority="94" operator="equal">
      <formula>"休"</formula>
    </cfRule>
  </conditionalFormatting>
  <conditionalFormatting sqref="Q70:Q73">
    <cfRule type="cellIs" dxfId="721" priority="91" operator="equal">
      <formula>"雨"</formula>
    </cfRule>
    <cfRule type="cellIs" dxfId="720" priority="92" operator="equal">
      <formula>"休"</formula>
    </cfRule>
  </conditionalFormatting>
  <conditionalFormatting sqref="I70:I73">
    <cfRule type="cellIs" dxfId="719" priority="85" operator="equal">
      <formula>"雨"</formula>
    </cfRule>
    <cfRule type="cellIs" dxfId="718" priority="86" operator="equal">
      <formula>"休"</formula>
    </cfRule>
  </conditionalFormatting>
  <conditionalFormatting sqref="AA56:AA59">
    <cfRule type="cellIs" dxfId="717" priority="83" operator="equal">
      <formula>"雨"</formula>
    </cfRule>
    <cfRule type="cellIs" dxfId="716" priority="84" operator="equal">
      <formula>"休"</formula>
    </cfRule>
  </conditionalFormatting>
  <conditionalFormatting sqref="S56:S59">
    <cfRule type="cellIs" dxfId="715" priority="77" operator="equal">
      <formula>"雨"</formula>
    </cfRule>
    <cfRule type="cellIs" dxfId="714" priority="78" operator="equal">
      <formula>"休"</formula>
    </cfRule>
  </conditionalFormatting>
  <conditionalFormatting sqref="M56:M59">
    <cfRule type="cellIs" dxfId="713" priority="75" operator="equal">
      <formula>"雨"</formula>
    </cfRule>
    <cfRule type="cellIs" dxfId="712" priority="76" operator="equal">
      <formula>"休"</formula>
    </cfRule>
  </conditionalFormatting>
  <conditionalFormatting sqref="U126:U129">
    <cfRule type="cellIs" dxfId="711" priority="225" operator="equal">
      <formula>"雨"</formula>
    </cfRule>
    <cfRule type="cellIs" dxfId="710" priority="226" operator="equal">
      <formula>"休"</formula>
    </cfRule>
  </conditionalFormatting>
  <conditionalFormatting sqref="I112:I115">
    <cfRule type="cellIs" dxfId="709" priority="133" operator="equal">
      <formula>"雨"</formula>
    </cfRule>
    <cfRule type="cellIs" dxfId="708" priority="134" operator="equal">
      <formula>"休"</formula>
    </cfRule>
  </conditionalFormatting>
  <conditionalFormatting sqref="E98:E101">
    <cfRule type="cellIs" dxfId="707" priority="131" operator="equal">
      <formula>"雨"</formula>
    </cfRule>
    <cfRule type="cellIs" dxfId="706" priority="132" operator="equal">
      <formula>"休"</formula>
    </cfRule>
  </conditionalFormatting>
  <conditionalFormatting sqref="V28:W31">
    <cfRule type="cellIs" dxfId="705" priority="213" operator="equal">
      <formula>"雨"</formula>
    </cfRule>
    <cfRule type="cellIs" dxfId="704" priority="214" operator="equal">
      <formula>"休"</formula>
    </cfRule>
  </conditionalFormatting>
  <conditionalFormatting sqref="AC28:AD31">
    <cfRule type="cellIs" dxfId="703" priority="211" operator="equal">
      <formula>"雨"</formula>
    </cfRule>
    <cfRule type="cellIs" dxfId="702" priority="212" operator="equal">
      <formula>"休"</formula>
    </cfRule>
  </conditionalFormatting>
  <conditionalFormatting sqref="E42:F45">
    <cfRule type="cellIs" dxfId="701" priority="209" operator="equal">
      <formula>"雨"</formula>
    </cfRule>
    <cfRule type="cellIs" dxfId="700" priority="210" operator="equal">
      <formula>"休"</formula>
    </cfRule>
  </conditionalFormatting>
  <conditionalFormatting sqref="L42:M45">
    <cfRule type="cellIs" dxfId="699" priority="207" operator="equal">
      <formula>"雨"</formula>
    </cfRule>
    <cfRule type="cellIs" dxfId="698" priority="208" operator="equal">
      <formula>"休"</formula>
    </cfRule>
  </conditionalFormatting>
  <conditionalFormatting sqref="S42:T45">
    <cfRule type="cellIs" dxfId="697" priority="205" operator="equal">
      <formula>"雨"</formula>
    </cfRule>
    <cfRule type="cellIs" dxfId="696" priority="206" operator="equal">
      <formula>"休"</formula>
    </cfRule>
  </conditionalFormatting>
  <conditionalFormatting sqref="Z42:AA45">
    <cfRule type="cellIs" dxfId="695" priority="203" operator="equal">
      <formula>"雨"</formula>
    </cfRule>
    <cfRule type="cellIs" dxfId="694" priority="204" operator="equal">
      <formula>"休"</formula>
    </cfRule>
  </conditionalFormatting>
  <conditionalFormatting sqref="U70:V73">
    <cfRule type="cellIs" dxfId="693" priority="189" operator="equal">
      <formula>"雨"</formula>
    </cfRule>
    <cfRule type="cellIs" dxfId="692" priority="190" operator="equal">
      <formula>"休"</formula>
    </cfRule>
  </conditionalFormatting>
  <conditionalFormatting sqref="AB70:AC73">
    <cfRule type="cellIs" dxfId="691" priority="187" operator="equal">
      <formula>"雨"</formula>
    </cfRule>
    <cfRule type="cellIs" dxfId="690" priority="188" operator="equal">
      <formula>"休"</formula>
    </cfRule>
  </conditionalFormatting>
  <conditionalFormatting sqref="D84:E87">
    <cfRule type="cellIs" dxfId="689" priority="185" operator="equal">
      <formula>"雨"</formula>
    </cfRule>
    <cfRule type="cellIs" dxfId="688" priority="186" operator="equal">
      <formula>"休"</formula>
    </cfRule>
  </conditionalFormatting>
  <conditionalFormatting sqref="K84:L87">
    <cfRule type="cellIs" dxfId="687" priority="183" operator="equal">
      <formula>"雨"</formula>
    </cfRule>
    <cfRule type="cellIs" dxfId="686" priority="184" operator="equal">
      <formula>"休"</formula>
    </cfRule>
  </conditionalFormatting>
  <conditionalFormatting sqref="I98:J101">
    <cfRule type="cellIs" dxfId="685" priority="177" operator="equal">
      <formula>"雨"</formula>
    </cfRule>
    <cfRule type="cellIs" dxfId="684" priority="178" operator="equal">
      <formula>"休"</formula>
    </cfRule>
  </conditionalFormatting>
  <conditionalFormatting sqref="P98:Q101">
    <cfRule type="cellIs" dxfId="683" priority="175" operator="equal">
      <formula>"雨"</formula>
    </cfRule>
    <cfRule type="cellIs" dxfId="682" priority="176" operator="equal">
      <formula>"休"</formula>
    </cfRule>
  </conditionalFormatting>
  <conditionalFormatting sqref="F112:G115">
    <cfRule type="cellIs" dxfId="681" priority="169" operator="equal">
      <formula>"雨"</formula>
    </cfRule>
    <cfRule type="cellIs" dxfId="680" priority="170" operator="equal">
      <formula>"休"</formula>
    </cfRule>
  </conditionalFormatting>
  <conditionalFormatting sqref="M112:N115">
    <cfRule type="cellIs" dxfId="679" priority="167" operator="equal">
      <formula>"雨"</formula>
    </cfRule>
    <cfRule type="cellIs" dxfId="678" priority="168" operator="equal">
      <formula>"休"</formula>
    </cfRule>
  </conditionalFormatting>
  <conditionalFormatting sqref="J126:K129">
    <cfRule type="cellIs" dxfId="677" priority="161" operator="equal">
      <formula>"雨"</formula>
    </cfRule>
    <cfRule type="cellIs" dxfId="676" priority="162" operator="equal">
      <formula>"休"</formula>
    </cfRule>
  </conditionalFormatting>
  <conditionalFormatting sqref="Q126:R129">
    <cfRule type="cellIs" dxfId="675" priority="159" operator="equal">
      <formula>"雨"</formula>
    </cfRule>
    <cfRule type="cellIs" dxfId="674" priority="160" operator="equal">
      <formula>"休"</formula>
    </cfRule>
  </conditionalFormatting>
  <conditionalFormatting sqref="M126:M129">
    <cfRule type="cellIs" dxfId="673" priority="153" operator="equal">
      <formula>"雨"</formula>
    </cfRule>
    <cfRule type="cellIs" dxfId="672" priority="154" operator="equal">
      <formula>"休"</formula>
    </cfRule>
  </conditionalFormatting>
  <conditionalFormatting sqref="G126:G129">
    <cfRule type="cellIs" dxfId="671" priority="151" operator="equal">
      <formula>"雨"</formula>
    </cfRule>
    <cfRule type="cellIs" dxfId="670" priority="152" operator="equal">
      <formula>"休"</formula>
    </cfRule>
  </conditionalFormatting>
  <conditionalFormatting sqref="F126:F129">
    <cfRule type="cellIs" dxfId="669" priority="149" operator="equal">
      <formula>"雨"</formula>
    </cfRule>
    <cfRule type="cellIs" dxfId="668" priority="150" operator="equal">
      <formula>"休"</formula>
    </cfRule>
  </conditionalFormatting>
  <conditionalFormatting sqref="AE112:AE115">
    <cfRule type="cellIs" dxfId="667" priority="147" operator="equal">
      <formula>"雨"</formula>
    </cfRule>
    <cfRule type="cellIs" dxfId="666" priority="148" operator="equal">
      <formula>"休"</formula>
    </cfRule>
  </conditionalFormatting>
  <conditionalFormatting sqref="AD112:AD115">
    <cfRule type="cellIs" dxfId="665" priority="145" operator="equal">
      <formula>"雨"</formula>
    </cfRule>
    <cfRule type="cellIs" dxfId="664" priority="146" operator="equal">
      <formula>"休"</formula>
    </cfRule>
  </conditionalFormatting>
  <conditionalFormatting sqref="X112:X115">
    <cfRule type="cellIs" dxfId="663" priority="143" operator="equal">
      <formula>"雨"</formula>
    </cfRule>
    <cfRule type="cellIs" dxfId="662" priority="144" operator="equal">
      <formula>"休"</formula>
    </cfRule>
  </conditionalFormatting>
  <conditionalFormatting sqref="W112:W115">
    <cfRule type="cellIs" dxfId="661" priority="141" operator="equal">
      <formula>"雨"</formula>
    </cfRule>
    <cfRule type="cellIs" dxfId="660" priority="142" operator="equal">
      <formula>"休"</formula>
    </cfRule>
  </conditionalFormatting>
  <conditionalFormatting sqref="Q112:Q115">
    <cfRule type="cellIs" dxfId="659" priority="139" operator="equal">
      <formula>"雨"</formula>
    </cfRule>
    <cfRule type="cellIs" dxfId="658" priority="140" operator="equal">
      <formula>"休"</formula>
    </cfRule>
  </conditionalFormatting>
  <conditionalFormatting sqref="D98:D101">
    <cfRule type="cellIs" dxfId="657" priority="129" operator="equal">
      <formula>"雨"</formula>
    </cfRule>
    <cfRule type="cellIs" dxfId="656" priority="130" operator="equal">
      <formula>"休"</formula>
    </cfRule>
  </conditionalFormatting>
  <conditionalFormatting sqref="L98:L101">
    <cfRule type="cellIs" dxfId="655" priority="127" operator="equal">
      <formula>"雨"</formula>
    </cfRule>
    <cfRule type="cellIs" dxfId="654" priority="128" operator="equal">
      <formula>"休"</formula>
    </cfRule>
  </conditionalFormatting>
  <conditionalFormatting sqref="K98:K101">
    <cfRule type="cellIs" dxfId="653" priority="125" operator="equal">
      <formula>"雨"</formula>
    </cfRule>
    <cfRule type="cellIs" dxfId="652" priority="126" operator="equal">
      <formula>"休"</formula>
    </cfRule>
  </conditionalFormatting>
  <conditionalFormatting sqref="S98:S101">
    <cfRule type="cellIs" dxfId="651" priority="123" operator="equal">
      <formula>"雨"</formula>
    </cfRule>
    <cfRule type="cellIs" dxfId="650" priority="124" operator="equal">
      <formula>"休"</formula>
    </cfRule>
  </conditionalFormatting>
  <conditionalFormatting sqref="R98:R101">
    <cfRule type="cellIs" dxfId="649" priority="121" operator="equal">
      <formula>"雨"</formula>
    </cfRule>
    <cfRule type="cellIs" dxfId="648" priority="122" operator="equal">
      <formula>"休"</formula>
    </cfRule>
  </conditionalFormatting>
  <conditionalFormatting sqref="Z98:Z101">
    <cfRule type="cellIs" dxfId="647" priority="119" operator="equal">
      <formula>"雨"</formula>
    </cfRule>
    <cfRule type="cellIs" dxfId="646" priority="120" operator="equal">
      <formula>"休"</formula>
    </cfRule>
  </conditionalFormatting>
  <conditionalFormatting sqref="AB84:AB87">
    <cfRule type="cellIs" dxfId="645" priority="113" operator="equal">
      <formula>"雨"</formula>
    </cfRule>
    <cfRule type="cellIs" dxfId="644" priority="114" operator="equal">
      <formula>"休"</formula>
    </cfRule>
  </conditionalFormatting>
  <conditionalFormatting sqref="V84:V87">
    <cfRule type="cellIs" dxfId="643" priority="111" operator="equal">
      <formula>"雨"</formula>
    </cfRule>
    <cfRule type="cellIs" dxfId="642" priority="112" operator="equal">
      <formula>"休"</formula>
    </cfRule>
  </conditionalFormatting>
  <conditionalFormatting sqref="N84:N87">
    <cfRule type="cellIs" dxfId="641" priority="105" operator="equal">
      <formula>"雨"</formula>
    </cfRule>
    <cfRule type="cellIs" dxfId="640" priority="106" operator="equal">
      <formula>"休"</formula>
    </cfRule>
  </conditionalFormatting>
  <conditionalFormatting sqref="H84:H87">
    <cfRule type="cellIs" dxfId="639" priority="103" operator="equal">
      <formula>"雨"</formula>
    </cfRule>
    <cfRule type="cellIs" dxfId="638" priority="104" operator="equal">
      <formula>"休"</formula>
    </cfRule>
  </conditionalFormatting>
  <conditionalFormatting sqref="AD70:AD73">
    <cfRule type="cellIs" dxfId="637" priority="97" operator="equal">
      <formula>"雨"</formula>
    </cfRule>
    <cfRule type="cellIs" dxfId="636" priority="98" operator="equal">
      <formula>"休"</formula>
    </cfRule>
  </conditionalFormatting>
  <conditionalFormatting sqref="X70:X73">
    <cfRule type="cellIs" dxfId="635" priority="95" operator="equal">
      <formula>"雨"</formula>
    </cfRule>
    <cfRule type="cellIs" dxfId="634" priority="96" operator="equal">
      <formula>"休"</formula>
    </cfRule>
  </conditionalFormatting>
  <conditionalFormatting sqref="P70:P73">
    <cfRule type="cellIs" dxfId="633" priority="89" operator="equal">
      <formula>"雨"</formula>
    </cfRule>
    <cfRule type="cellIs" dxfId="632" priority="90" operator="equal">
      <formula>"休"</formula>
    </cfRule>
  </conditionalFormatting>
  <conditionalFormatting sqref="J70:J73">
    <cfRule type="cellIs" dxfId="631" priority="87" operator="equal">
      <formula>"雨"</formula>
    </cfRule>
    <cfRule type="cellIs" dxfId="630" priority="88" operator="equal">
      <formula>"休"</formula>
    </cfRule>
  </conditionalFormatting>
  <conditionalFormatting sqref="Z56:Z59">
    <cfRule type="cellIs" dxfId="629" priority="81" operator="equal">
      <formula>"雨"</formula>
    </cfRule>
    <cfRule type="cellIs" dxfId="628" priority="82" operator="equal">
      <formula>"休"</formula>
    </cfRule>
  </conditionalFormatting>
  <conditionalFormatting sqref="T56:T59">
    <cfRule type="cellIs" dxfId="627" priority="79" operator="equal">
      <formula>"雨"</formula>
    </cfRule>
    <cfRule type="cellIs" dxfId="626" priority="80" operator="equal">
      <formula>"休"</formula>
    </cfRule>
  </conditionalFormatting>
  <conditionalFormatting sqref="L56:L59">
    <cfRule type="cellIs" dxfId="625" priority="73" operator="equal">
      <formula>"雨"</formula>
    </cfRule>
    <cfRule type="cellIs" dxfId="624" priority="74" operator="equal">
      <formula>"休"</formula>
    </cfRule>
  </conditionalFormatting>
  <conditionalFormatting sqref="F56:F59">
    <cfRule type="cellIs" dxfId="623" priority="71" operator="equal">
      <formula>"雨"</formula>
    </cfRule>
    <cfRule type="cellIs" dxfId="622" priority="72" operator="equal">
      <formula>"休"</formula>
    </cfRule>
  </conditionalFormatting>
  <conditionalFormatting sqref="E56:E59">
    <cfRule type="cellIs" dxfId="621" priority="69" operator="equal">
      <formula>"雨"</formula>
    </cfRule>
    <cfRule type="cellIs" dxfId="620" priority="70" operator="equal">
      <formula>"休"</formula>
    </cfRule>
  </conditionalFormatting>
  <conditionalFormatting sqref="P42:P45">
    <cfRule type="cellIs" dxfId="619" priority="67" operator="equal">
      <formula>"雨"</formula>
    </cfRule>
    <cfRule type="cellIs" dxfId="618" priority="68" operator="equal">
      <formula>"休"</formula>
    </cfRule>
  </conditionalFormatting>
  <conditionalFormatting sqref="O42:O45">
    <cfRule type="cellIs" dxfId="617" priority="65" operator="equal">
      <formula>"雨"</formula>
    </cfRule>
    <cfRule type="cellIs" dxfId="616" priority="66" operator="equal">
      <formula>"休"</formula>
    </cfRule>
  </conditionalFormatting>
  <conditionalFormatting sqref="W42:W45">
    <cfRule type="cellIs" dxfId="615" priority="63" operator="equal">
      <formula>"雨"</formula>
    </cfRule>
    <cfRule type="cellIs" dxfId="614" priority="64" operator="equal">
      <formula>"休"</formula>
    </cfRule>
  </conditionalFormatting>
  <conditionalFormatting sqref="V42:V45">
    <cfRule type="cellIs" dxfId="613" priority="61" operator="equal">
      <formula>"雨"</formula>
    </cfRule>
    <cfRule type="cellIs" dxfId="612" priority="62" operator="equal">
      <formula>"休"</formula>
    </cfRule>
  </conditionalFormatting>
  <conditionalFormatting sqref="AD42:AD45">
    <cfRule type="cellIs" dxfId="611" priority="59" operator="equal">
      <formula>"雨"</formula>
    </cfRule>
    <cfRule type="cellIs" dxfId="610" priority="60" operator="equal">
      <formula>"休"</formula>
    </cfRule>
  </conditionalFormatting>
  <conditionalFormatting sqref="AC42:AC45">
    <cfRule type="cellIs" dxfId="609" priority="57" operator="equal">
      <formula>"雨"</formula>
    </cfRule>
    <cfRule type="cellIs" dxfId="608" priority="58" operator="equal">
      <formula>"休"</formula>
    </cfRule>
  </conditionalFormatting>
  <conditionalFormatting sqref="I42:I45">
    <cfRule type="cellIs" dxfId="607" priority="55" operator="equal">
      <formula>"雨"</formula>
    </cfRule>
    <cfRule type="cellIs" dxfId="606" priority="56" operator="equal">
      <formula>"休"</formula>
    </cfRule>
  </conditionalFormatting>
  <conditionalFormatting sqref="AF28:AF31">
    <cfRule type="cellIs" dxfId="605" priority="51" operator="equal">
      <formula>"雨"</formula>
    </cfRule>
    <cfRule type="cellIs" dxfId="604" priority="52" operator="equal">
      <formula>"休"</formula>
    </cfRule>
  </conditionalFormatting>
  <conditionalFormatting sqref="Y28:Y31">
    <cfRule type="cellIs" dxfId="603" priority="47" operator="equal">
      <formula>"雨"</formula>
    </cfRule>
    <cfRule type="cellIs" dxfId="602" priority="48" operator="equal">
      <formula>"休"</formula>
    </cfRule>
  </conditionalFormatting>
  <conditionalFormatting sqref="R28:R31">
    <cfRule type="cellIs" dxfId="601" priority="43" operator="equal">
      <formula>"雨"</formula>
    </cfRule>
    <cfRule type="cellIs" dxfId="600" priority="44" operator="equal">
      <formula>"休"</formula>
    </cfRule>
  </conditionalFormatting>
  <conditionalFormatting sqref="K28:K31">
    <cfRule type="cellIs" dxfId="599" priority="39" operator="equal">
      <formula>"雨"</formula>
    </cfRule>
    <cfRule type="cellIs" dxfId="598" priority="40" operator="equal">
      <formula>"休"</formula>
    </cfRule>
  </conditionalFormatting>
  <conditionalFormatting sqref="N14:N17">
    <cfRule type="cellIs" dxfId="597" priority="35" operator="equal">
      <formula>"雨"</formula>
    </cfRule>
    <cfRule type="cellIs" dxfId="596" priority="36" operator="equal">
      <formula>"休"</formula>
    </cfRule>
  </conditionalFormatting>
  <conditionalFormatting sqref="G14:G17">
    <cfRule type="cellIs" dxfId="595" priority="31" operator="equal">
      <formula>"雨"</formula>
    </cfRule>
    <cfRule type="cellIs" dxfId="594" priority="32" operator="equal">
      <formula>"休"</formula>
    </cfRule>
  </conditionalFormatting>
  <conditionalFormatting sqref="U14:U17">
    <cfRule type="cellIs" dxfId="593" priority="27" operator="equal">
      <formula>"雨"</formula>
    </cfRule>
    <cfRule type="cellIs" dxfId="592" priority="28" operator="equal">
      <formula>"休"</formula>
    </cfRule>
  </conditionalFormatting>
  <conditionalFormatting sqref="T14:T17">
    <cfRule type="cellIs" dxfId="591" priority="25" operator="equal">
      <formula>"雨"</formula>
    </cfRule>
    <cfRule type="cellIs" dxfId="590" priority="26" operator="equal">
      <formula>"休"</formula>
    </cfRule>
  </conditionalFormatting>
  <conditionalFormatting sqref="AB14:AB17">
    <cfRule type="cellIs" dxfId="589" priority="23" operator="equal">
      <formula>"雨"</formula>
    </cfRule>
    <cfRule type="cellIs" dxfId="588" priority="24" operator="equal">
      <formula>"休"</formula>
    </cfRule>
  </conditionalFormatting>
  <conditionalFormatting sqref="AA14:AA17">
    <cfRule type="cellIs" dxfId="587" priority="21" operator="equal">
      <formula>"雨"</formula>
    </cfRule>
    <cfRule type="cellIs" dxfId="586" priority="22" operator="equal">
      <formula>"休"</formula>
    </cfRule>
  </conditionalFormatting>
  <conditionalFormatting sqref="AI31">
    <cfRule type="expression" dxfId="585" priority="20">
      <formula>AI31="NG"</formula>
    </cfRule>
  </conditionalFormatting>
  <conditionalFormatting sqref="AI45">
    <cfRule type="expression" dxfId="584" priority="19">
      <formula>AI45="NG"</formula>
    </cfRule>
  </conditionalFormatting>
  <conditionalFormatting sqref="AI59">
    <cfRule type="expression" dxfId="583" priority="18">
      <formula>AI59="NG"</formula>
    </cfRule>
  </conditionalFormatting>
  <conditionalFormatting sqref="AI73">
    <cfRule type="expression" dxfId="582" priority="17">
      <formula>AI73="NG"</formula>
    </cfRule>
  </conditionalFormatting>
  <conditionalFormatting sqref="AI87">
    <cfRule type="expression" dxfId="581" priority="16">
      <formula>AI87="NG"</formula>
    </cfRule>
  </conditionalFormatting>
  <conditionalFormatting sqref="AI101">
    <cfRule type="expression" dxfId="580" priority="15">
      <formula>AI101="NG"</formula>
    </cfRule>
  </conditionalFormatting>
  <conditionalFormatting sqref="AI115">
    <cfRule type="expression" dxfId="579" priority="14">
      <formula>AI115="NG"</formula>
    </cfRule>
  </conditionalFormatting>
  <conditionalFormatting sqref="AI129">
    <cfRule type="expression" dxfId="578" priority="13">
      <formula>AI129="NG"</formula>
    </cfRule>
  </conditionalFormatting>
  <conditionalFormatting sqref="AI143">
    <cfRule type="expression" dxfId="577" priority="12">
      <formula>AI143="NG"</formula>
    </cfRule>
  </conditionalFormatting>
  <conditionalFormatting sqref="AI157">
    <cfRule type="expression" dxfId="576" priority="11">
      <formula>AI157="NG"</formula>
    </cfRule>
  </conditionalFormatting>
  <conditionalFormatting sqref="AI171">
    <cfRule type="expression" dxfId="575" priority="10">
      <formula>AI171="NG"</formula>
    </cfRule>
  </conditionalFormatting>
  <conditionalFormatting sqref="AI185">
    <cfRule type="expression" dxfId="574" priority="9">
      <formula>AI185="NG"</formula>
    </cfRule>
  </conditionalFormatting>
  <conditionalFormatting sqref="AI199">
    <cfRule type="expression" dxfId="573" priority="8">
      <formula>AI199="NG"</formula>
    </cfRule>
  </conditionalFormatting>
  <conditionalFormatting sqref="AI213">
    <cfRule type="expression" dxfId="572" priority="7">
      <formula>AI213="NG"</formula>
    </cfRule>
  </conditionalFormatting>
  <conditionalFormatting sqref="AI227">
    <cfRule type="expression" dxfId="571" priority="6">
      <formula>AI227="NG"</formula>
    </cfRule>
  </conditionalFormatting>
  <conditionalFormatting sqref="AI241">
    <cfRule type="expression" dxfId="570" priority="5">
      <formula>AI241="NG"</formula>
    </cfRule>
  </conditionalFormatting>
  <conditionalFormatting sqref="AI255">
    <cfRule type="expression" dxfId="569" priority="4">
      <formula>AI255="NG"</formula>
    </cfRule>
  </conditionalFormatting>
  <conditionalFormatting sqref="AI269">
    <cfRule type="expression" dxfId="568" priority="3">
      <formula>AI269="NG"</formula>
    </cfRule>
  </conditionalFormatting>
  <conditionalFormatting sqref="AI283">
    <cfRule type="expression" dxfId="567" priority="2">
      <formula>AI283="NG"</formula>
    </cfRule>
  </conditionalFormatting>
  <conditionalFormatting sqref="AI297">
    <cfRule type="expression" dxfId="566" priority="1">
      <formula>AI297="NG"</formula>
    </cfRule>
  </conditionalFormatting>
  <dataValidations count="4">
    <dataValidation type="list" allowBlank="1" showInputMessage="1" showErrorMessage="1" sqref="C12:AG13 C26:AG27 C40:AG41 C54:AG55 C68:AG69 C82:AG83 C96:AG97 C110:AG111 C124:AG125 C138:AG139 C152:AG153 C166:AG167 C180:AG181 C194:AG195 C208:AG209 C222:AG223 C236:AG237 C250:AG251 C264:AG265 C278:AG279 C292:AG293">
      <formula1>"中止,夏休,冬休"</formula1>
    </dataValidation>
    <dataValidation type="list" showInputMessage="1" showErrorMessage="1" sqref="AA140:AA141 C156:AG157 E28:F29 C296:AG297 V56:V57 Z70:Z71 AD84:AD85 AB98:AB99 Y112:Y113 AD126:AD127 C170:AG171 C184:AG185 C198:AG199 C212:AG213 C226:AG227 C240:AG241 C254:AG255 C268:AG269 C282:AG283 C72:AG73 Z28:AA29 L28:M29 C30:AG31 H56:H57 O56:O57 AC56:AC57 AE42:AE43 E70:E71 S70:S71 L70:L71 C58:AG59 I84:I85 P84:P85 W84:W85 C128:AG129 G98:G99 N98:N99 U98:U99 C86:AG87 D112:D113 K112:K113 R112:R113 C100:AG101 I126:I127 P126:P127 W126:W127 C114:AG115 F140:F141 M140:M141 T140:T141 C142:AG143 S28:S29 J42:J43 Q42:Q43 X42:X43 C44:AG45 C16:AG17">
      <formula1>"休,雨"</formula1>
    </dataValidation>
    <dataValidation type="list" allowBlank="1" showInputMessage="1" showErrorMessage="1" sqref="AB140:AG141 C56:G57 C154:AG155 C294:AG295 P56:U57 T70:Y71 AF42:AG43 AE84:AG85 O98:T99 S112:X113 AE126:AG127 C168:AG169 C182:AG183 C196:AG197 C210:AG211 C224:AG225 C238:AG239 C252:AG253 C266:AG267 C280:AG281 AB28:AG29 T28:Y29 C42:I43 Y42:AD43 G28:K29 N28:R29 AD56:AG57 C28:D29 K42:P43 I56:N57 F70:K71 R42:W43 C70:D71 AA70:AG71 Q126:V127 W56:AB57 M70:R71 C84:H85 J84:O85 Q84:V85 X84:AC85 E112:J113 V98:AA99 C98:F99 C112:C113 H98:M99 AC98:AG99 L112:Q113 Z112:AG113 J126:O127 C126:H127 X126:AC127 C140:E141 G140:L141 N140:S141 U140:Z141 C14:AG15">
      <formula1>"休"</formula1>
    </dataValidation>
    <dataValidation type="custom" allowBlank="1" showInputMessage="1" showErrorMessage="1" sqref="AG4:AH5">
      <formula1>"IFERROR（G5="""",""-"")"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
</oddHeader>
  </headerFooter>
  <rowBreaks count="2" manualBreakCount="2">
    <brk id="131" max="34" man="1"/>
    <brk id="259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99"/>
  <sheetViews>
    <sheetView view="pageBreakPreview" zoomScaleNormal="100" zoomScaleSheetLayoutView="100" workbookViewId="0">
      <selection activeCell="AG4" sqref="AG4:AH5"/>
    </sheetView>
  </sheetViews>
  <sheetFormatPr defaultColWidth="9" defaultRowHeight="13.2" x14ac:dyDescent="0.2"/>
  <cols>
    <col min="1" max="1" width="3.6640625" style="4" customWidth="1"/>
    <col min="2" max="2" width="11" style="2" customWidth="1"/>
    <col min="3" max="33" width="3.77734375" style="2" customWidth="1"/>
    <col min="34" max="34" width="11.109375" style="4" customWidth="1"/>
    <col min="35" max="35" width="8.44140625" style="2" bestFit="1" customWidth="1"/>
    <col min="36" max="16384" width="9" style="4"/>
  </cols>
  <sheetData>
    <row r="1" spans="2:37" ht="19.8" thickBot="1" x14ac:dyDescent="0.25">
      <c r="B1" s="1" t="s">
        <v>25</v>
      </c>
      <c r="M1" s="3"/>
      <c r="AI1" s="5"/>
    </row>
    <row r="2" spans="2:37" ht="13.5" customHeight="1" x14ac:dyDescent="0.2">
      <c r="Q2" s="4"/>
      <c r="S2" s="6"/>
      <c r="T2" s="7"/>
      <c r="U2" s="101" t="s">
        <v>2</v>
      </c>
      <c r="V2" s="102"/>
      <c r="W2" s="101" t="s">
        <v>9</v>
      </c>
      <c r="X2" s="102"/>
      <c r="Y2" s="103" t="s">
        <v>12</v>
      </c>
      <c r="Z2" s="104"/>
      <c r="AB2" s="105" t="s">
        <v>17</v>
      </c>
      <c r="AC2" s="106"/>
      <c r="AD2" s="106"/>
      <c r="AE2" s="106"/>
      <c r="AF2" s="106"/>
      <c r="AG2" s="109" t="str">
        <f>IF(AND(AG4="未達成",Y4&lt;0.285),"未達成","達成")</f>
        <v>達成</v>
      </c>
      <c r="AH2" s="110"/>
      <c r="AI2" s="4"/>
    </row>
    <row r="3" spans="2:37" ht="13.5" customHeight="1" thickBot="1" x14ac:dyDescent="0.25">
      <c r="B3" s="89" t="s">
        <v>3</v>
      </c>
      <c r="C3" s="89"/>
      <c r="D3" s="89"/>
      <c r="E3" s="89"/>
      <c r="F3" s="2" t="s">
        <v>11</v>
      </c>
      <c r="G3" s="44" t="s">
        <v>30</v>
      </c>
      <c r="H3" s="44"/>
      <c r="I3" s="45"/>
      <c r="J3" s="44"/>
      <c r="K3" s="44"/>
      <c r="L3" s="44"/>
      <c r="M3" s="44"/>
      <c r="N3" s="44"/>
      <c r="O3" s="44"/>
      <c r="P3" s="44"/>
      <c r="R3" s="4"/>
      <c r="S3" s="113" t="s">
        <v>0</v>
      </c>
      <c r="T3" s="114"/>
      <c r="U3" s="115">
        <f>+AI12+AI26+AI40+AI54+AI68+AI82+AI96+AI110+AI124+AI138+AI152+AI166+AI180+AI194+AI208</f>
        <v>254</v>
      </c>
      <c r="V3" s="116"/>
      <c r="W3" s="117">
        <f>AI13+AI27+AI41+AI55+AI69+AI83+AI97+AI111+AI125+AI139+AI153+AI167+AI181+AI195+AI209+AI223+AI237+AI251+AI265+AI279+AI293</f>
        <v>74</v>
      </c>
      <c r="X3" s="118"/>
      <c r="Y3" s="119">
        <f>ROUNDDOWN(W3/U3,3)</f>
        <v>0.29099999999999998</v>
      </c>
      <c r="Z3" s="120"/>
      <c r="AB3" s="107"/>
      <c r="AC3" s="108"/>
      <c r="AD3" s="108"/>
      <c r="AE3" s="108"/>
      <c r="AF3" s="108"/>
      <c r="AG3" s="111"/>
      <c r="AH3" s="112"/>
      <c r="AI3" s="4"/>
      <c r="AJ3" s="8"/>
    </row>
    <row r="4" spans="2:37" ht="13.5" customHeight="1" thickBot="1" x14ac:dyDescent="0.25">
      <c r="B4" s="89" t="s">
        <v>10</v>
      </c>
      <c r="C4" s="89"/>
      <c r="D4" s="89"/>
      <c r="E4" s="89"/>
      <c r="F4" s="2" t="s">
        <v>11</v>
      </c>
      <c r="G4" s="90">
        <v>45420</v>
      </c>
      <c r="H4" s="91"/>
      <c r="I4" s="91"/>
      <c r="J4" s="92"/>
      <c r="R4" s="4"/>
      <c r="S4" s="93" t="s">
        <v>7</v>
      </c>
      <c r="T4" s="94"/>
      <c r="U4" s="95">
        <f>+U3</f>
        <v>254</v>
      </c>
      <c r="V4" s="96"/>
      <c r="W4" s="97">
        <f>+AI15+AI29+AI43+AI57+AI71+AI85+AI99+AI113+AI127+AI141+AI155+AI169+AI183+AI197+AI211</f>
        <v>74</v>
      </c>
      <c r="X4" s="98"/>
      <c r="Y4" s="99">
        <f>ROUNDDOWN(W4/U4,3)</f>
        <v>0.29099999999999998</v>
      </c>
      <c r="Z4" s="100"/>
      <c r="AB4" s="105" t="s">
        <v>18</v>
      </c>
      <c r="AC4" s="106"/>
      <c r="AD4" s="106"/>
      <c r="AE4" s="106"/>
      <c r="AF4" s="106"/>
      <c r="AG4" s="109" t="str">
        <f>IF(COUNTIF(AI10:AI299,"NG")&gt;=1,"未達成","達成")</f>
        <v>達成</v>
      </c>
      <c r="AH4" s="110"/>
      <c r="AI4" s="9"/>
      <c r="AK4" s="8"/>
    </row>
    <row r="5" spans="2:37" ht="13.5" customHeight="1" thickTop="1" thickBot="1" x14ac:dyDescent="0.25">
      <c r="B5" s="121" t="s">
        <v>26</v>
      </c>
      <c r="C5" s="121"/>
      <c r="D5" s="121"/>
      <c r="E5" s="121"/>
      <c r="F5" s="2" t="s">
        <v>11</v>
      </c>
      <c r="G5" s="122">
        <v>45682</v>
      </c>
      <c r="H5" s="122"/>
      <c r="I5" s="122"/>
      <c r="J5" s="122"/>
      <c r="L5" s="123" t="s">
        <v>1</v>
      </c>
      <c r="M5" s="123"/>
      <c r="N5" s="123"/>
      <c r="O5" s="2" t="s">
        <v>11</v>
      </c>
      <c r="P5" s="124">
        <f>+G5-G4+1</f>
        <v>263</v>
      </c>
      <c r="Q5" s="124"/>
      <c r="R5" s="124"/>
      <c r="S5" s="125" t="s">
        <v>19</v>
      </c>
      <c r="T5" s="126"/>
      <c r="U5" s="127">
        <f>AI18+AI32+AI46+AI60+AI74+AI88+AI102+AI116+AI130+AI144+AI158+AI172+AI186+AI200+AI214+AI228+AI242+AI256+AI270+AI284+AI298</f>
        <v>9</v>
      </c>
      <c r="V5" s="127"/>
      <c r="W5" s="127">
        <f>AI19+AI33+AI47+AI61+AI75+AI89+AI103+AI117+AI131+AI145+AI159+AI173+AI187+AI201+AI215+AI229+AI243+AI257+AI271+AI285+AI299</f>
        <v>9</v>
      </c>
      <c r="X5" s="127"/>
      <c r="Y5" s="128">
        <f>ROUNDDOWN(W5/U5,3)</f>
        <v>1</v>
      </c>
      <c r="Z5" s="129"/>
      <c r="AA5" s="10"/>
      <c r="AB5" s="107"/>
      <c r="AC5" s="108"/>
      <c r="AD5" s="108"/>
      <c r="AE5" s="108"/>
      <c r="AF5" s="108"/>
      <c r="AG5" s="111"/>
      <c r="AH5" s="112"/>
      <c r="AI5" s="9"/>
      <c r="AK5" s="8"/>
    </row>
    <row r="6" spans="2:37" ht="18" customHeight="1" x14ac:dyDescent="0.2">
      <c r="B6" s="52"/>
      <c r="C6" s="52"/>
      <c r="D6" s="52"/>
      <c r="E6" s="52"/>
      <c r="G6" s="11"/>
      <c r="H6" s="11"/>
      <c r="I6" s="11"/>
      <c r="J6" s="11"/>
      <c r="K6" s="12"/>
      <c r="L6" s="53"/>
      <c r="M6" s="53"/>
      <c r="N6" s="53"/>
      <c r="P6" s="54"/>
      <c r="Q6" s="54"/>
      <c r="R6" s="54"/>
      <c r="AA6" s="10"/>
      <c r="AB6" s="13"/>
      <c r="AC6" s="13"/>
      <c r="AD6" s="13"/>
      <c r="AE6" s="13"/>
      <c r="AF6" s="13"/>
      <c r="AG6" s="13"/>
      <c r="AH6" s="13"/>
      <c r="AI6" s="9"/>
      <c r="AK6" s="8"/>
    </row>
    <row r="7" spans="2:37" ht="13.5" hidden="1" customHeight="1" x14ac:dyDescent="0.2">
      <c r="C7" s="4">
        <f>YEAR(G4)</f>
        <v>2024</v>
      </c>
      <c r="D7" s="4">
        <f>MONTH(G4)</f>
        <v>5</v>
      </c>
      <c r="E7" s="4"/>
      <c r="F7" s="14">
        <f>DATE(C7,D7,1)</f>
        <v>45413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2:37" ht="13.5" customHeight="1" x14ac:dyDescent="0.2">
      <c r="B8" s="43" t="s">
        <v>14</v>
      </c>
      <c r="C8" s="73">
        <f>C9</f>
        <v>45413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7" hidden="1" x14ac:dyDescent="0.2">
      <c r="B9" s="25"/>
      <c r="C9" s="16">
        <f>DATE($C7,$D7,1)</f>
        <v>45413</v>
      </c>
      <c r="D9" s="17">
        <f>C9+1</f>
        <v>45414</v>
      </c>
      <c r="E9" s="17">
        <f t="shared" ref="E9:AG9" si="0">D9+1</f>
        <v>45415</v>
      </c>
      <c r="F9" s="17">
        <f t="shared" si="0"/>
        <v>45416</v>
      </c>
      <c r="G9" s="17">
        <f t="shared" si="0"/>
        <v>45417</v>
      </c>
      <c r="H9" s="17">
        <f t="shared" si="0"/>
        <v>45418</v>
      </c>
      <c r="I9" s="17">
        <f t="shared" si="0"/>
        <v>45419</v>
      </c>
      <c r="J9" s="17">
        <f t="shared" si="0"/>
        <v>45420</v>
      </c>
      <c r="K9" s="17">
        <f t="shared" si="0"/>
        <v>45421</v>
      </c>
      <c r="L9" s="17">
        <f t="shared" si="0"/>
        <v>45422</v>
      </c>
      <c r="M9" s="17">
        <f t="shared" si="0"/>
        <v>45423</v>
      </c>
      <c r="N9" s="17">
        <f t="shared" si="0"/>
        <v>45424</v>
      </c>
      <c r="O9" s="17">
        <f t="shared" si="0"/>
        <v>45425</v>
      </c>
      <c r="P9" s="17">
        <f t="shared" si="0"/>
        <v>45426</v>
      </c>
      <c r="Q9" s="17">
        <f t="shared" si="0"/>
        <v>45427</v>
      </c>
      <c r="R9" s="17">
        <f t="shared" si="0"/>
        <v>45428</v>
      </c>
      <c r="S9" s="17">
        <f t="shared" si="0"/>
        <v>45429</v>
      </c>
      <c r="T9" s="17">
        <f t="shared" si="0"/>
        <v>45430</v>
      </c>
      <c r="U9" s="17">
        <f t="shared" si="0"/>
        <v>45431</v>
      </c>
      <c r="V9" s="17">
        <f t="shared" si="0"/>
        <v>45432</v>
      </c>
      <c r="W9" s="17">
        <f t="shared" si="0"/>
        <v>45433</v>
      </c>
      <c r="X9" s="17">
        <f t="shared" si="0"/>
        <v>45434</v>
      </c>
      <c r="Y9" s="17">
        <f t="shared" si="0"/>
        <v>45435</v>
      </c>
      <c r="Z9" s="17">
        <f t="shared" si="0"/>
        <v>45436</v>
      </c>
      <c r="AA9" s="17">
        <f t="shared" si="0"/>
        <v>45437</v>
      </c>
      <c r="AB9" s="17">
        <f t="shared" si="0"/>
        <v>45438</v>
      </c>
      <c r="AC9" s="17">
        <f t="shared" si="0"/>
        <v>45439</v>
      </c>
      <c r="AD9" s="17">
        <f t="shared" si="0"/>
        <v>45440</v>
      </c>
      <c r="AE9" s="17">
        <f t="shared" si="0"/>
        <v>45441</v>
      </c>
      <c r="AF9" s="17">
        <f t="shared" si="0"/>
        <v>45442</v>
      </c>
      <c r="AG9" s="17">
        <f t="shared" si="0"/>
        <v>45443</v>
      </c>
      <c r="AH9" s="18"/>
      <c r="AI9" s="19"/>
    </row>
    <row r="10" spans="2:37" x14ac:dyDescent="0.2">
      <c r="B10" s="25" t="s">
        <v>15</v>
      </c>
      <c r="C10" s="21" t="str">
        <f>IF(C9&gt;=G4,C9,"")</f>
        <v/>
      </c>
      <c r="D10" s="22" t="str">
        <f>IF(D9&lt;$G4,"",IF(C9=EOMONTH(DATE($C7,$D7,1),0),"",IF(C9="","",C9+1)))</f>
        <v/>
      </c>
      <c r="E10" s="22" t="str">
        <f t="shared" ref="E10:AE10" si="1">IF(E9&lt;$G4,"",IF(D9=EOMONTH(DATE($C7,$D7,1),0),"",IF(D9="","",D9+1)))</f>
        <v/>
      </c>
      <c r="F10" s="22" t="str">
        <f t="shared" si="1"/>
        <v/>
      </c>
      <c r="G10" s="22" t="str">
        <f t="shared" si="1"/>
        <v/>
      </c>
      <c r="H10" s="22" t="str">
        <f t="shared" si="1"/>
        <v/>
      </c>
      <c r="I10" s="22" t="str">
        <f t="shared" si="1"/>
        <v/>
      </c>
      <c r="J10" s="22">
        <f t="shared" si="1"/>
        <v>45420</v>
      </c>
      <c r="K10" s="22">
        <f t="shared" si="1"/>
        <v>45421</v>
      </c>
      <c r="L10" s="22">
        <f>IF(L9&lt;$G4,"",IF(K9=EOMONTH(DATE($C7,$D7,1),0),"",IF(K9="","",K9+1)))</f>
        <v>45422</v>
      </c>
      <c r="M10" s="22">
        <f>IF(M9&lt;$G4,"",IF(L9=EOMONTH(DATE($C7,$D7,1),0),"",IF(L9="","",L9+1)))</f>
        <v>45423</v>
      </c>
      <c r="N10" s="22">
        <f t="shared" si="1"/>
        <v>45424</v>
      </c>
      <c r="O10" s="22">
        <f t="shared" si="1"/>
        <v>45425</v>
      </c>
      <c r="P10" s="22">
        <f t="shared" si="1"/>
        <v>45426</v>
      </c>
      <c r="Q10" s="22">
        <f t="shared" si="1"/>
        <v>45427</v>
      </c>
      <c r="R10" s="22">
        <f t="shared" si="1"/>
        <v>45428</v>
      </c>
      <c r="S10" s="22">
        <f t="shared" si="1"/>
        <v>45429</v>
      </c>
      <c r="T10" s="22">
        <f t="shared" si="1"/>
        <v>45430</v>
      </c>
      <c r="U10" s="22">
        <f t="shared" si="1"/>
        <v>45431</v>
      </c>
      <c r="V10" s="22">
        <f t="shared" si="1"/>
        <v>45432</v>
      </c>
      <c r="W10" s="22">
        <f t="shared" si="1"/>
        <v>45433</v>
      </c>
      <c r="X10" s="22">
        <f t="shared" si="1"/>
        <v>45434</v>
      </c>
      <c r="Y10" s="22">
        <f t="shared" si="1"/>
        <v>45435</v>
      </c>
      <c r="Z10" s="22">
        <f t="shared" si="1"/>
        <v>45436</v>
      </c>
      <c r="AA10" s="22">
        <f t="shared" si="1"/>
        <v>45437</v>
      </c>
      <c r="AB10" s="22">
        <f t="shared" si="1"/>
        <v>45438</v>
      </c>
      <c r="AC10" s="22">
        <f t="shared" si="1"/>
        <v>45439</v>
      </c>
      <c r="AD10" s="22">
        <f t="shared" si="1"/>
        <v>45440</v>
      </c>
      <c r="AE10" s="22">
        <f t="shared" si="1"/>
        <v>45441</v>
      </c>
      <c r="AF10" s="22">
        <f>IF(AF9&lt;$G4,"",IF(AE9=EOMONTH(DATE($C7,$D7,1),0),"",IF(AE10="","",AE10+1)))</f>
        <v>45442</v>
      </c>
      <c r="AG10" s="22">
        <f>IF(AG9&lt;$G4,"",IF(AF10=EOMONTH(DATE($C7,$D7,1),0),"",IF(AF10="","",AF10+1)))</f>
        <v>45443</v>
      </c>
      <c r="AH10" s="23" t="s">
        <v>16</v>
      </c>
      <c r="AI10" s="24">
        <f>+COUNTIFS(C11:AG11,"土",C12:AG12,"")+COUNTIFS(C11:AG11,"日",C12:AG12,"")</f>
        <v>6</v>
      </c>
    </row>
    <row r="11" spans="2:37" x14ac:dyDescent="0.2">
      <c r="B11" s="25" t="s">
        <v>5</v>
      </c>
      <c r="C11" s="51" t="str">
        <f>IFERROR(TEXT(WEEKDAY(+C10),"aaa"),"")</f>
        <v/>
      </c>
      <c r="D11" s="51" t="str">
        <f t="shared" ref="D11:AG11" si="2">IFERROR(TEXT(WEEKDAY(+D10),"aaa"),"")</f>
        <v/>
      </c>
      <c r="E11" s="51" t="str">
        <f t="shared" si="2"/>
        <v/>
      </c>
      <c r="F11" s="51" t="str">
        <f t="shared" si="2"/>
        <v/>
      </c>
      <c r="G11" s="51" t="str">
        <f t="shared" si="2"/>
        <v/>
      </c>
      <c r="H11" s="51" t="str">
        <f>IFERROR(TEXT(WEEKDAY(+H10),"aaa"),"")</f>
        <v/>
      </c>
      <c r="I11" s="51" t="str">
        <f t="shared" si="2"/>
        <v/>
      </c>
      <c r="J11" s="51" t="str">
        <f t="shared" si="2"/>
        <v>水</v>
      </c>
      <c r="K11" s="51" t="str">
        <f t="shared" si="2"/>
        <v>木</v>
      </c>
      <c r="L11" s="51" t="str">
        <f t="shared" si="2"/>
        <v>金</v>
      </c>
      <c r="M11" s="51" t="str">
        <f t="shared" si="2"/>
        <v>土</v>
      </c>
      <c r="N11" s="51" t="str">
        <f t="shared" si="2"/>
        <v>日</v>
      </c>
      <c r="O11" s="51" t="str">
        <f t="shared" si="2"/>
        <v>月</v>
      </c>
      <c r="P11" s="51" t="str">
        <f t="shared" si="2"/>
        <v>火</v>
      </c>
      <c r="Q11" s="51" t="str">
        <f t="shared" si="2"/>
        <v>水</v>
      </c>
      <c r="R11" s="51" t="str">
        <f t="shared" si="2"/>
        <v>木</v>
      </c>
      <c r="S11" s="51" t="str">
        <f t="shared" si="2"/>
        <v>金</v>
      </c>
      <c r="T11" s="51" t="str">
        <f t="shared" si="2"/>
        <v>土</v>
      </c>
      <c r="U11" s="51" t="str">
        <f t="shared" si="2"/>
        <v>日</v>
      </c>
      <c r="V11" s="51" t="str">
        <f t="shared" si="2"/>
        <v>月</v>
      </c>
      <c r="W11" s="51" t="str">
        <f t="shared" si="2"/>
        <v>火</v>
      </c>
      <c r="X11" s="51" t="str">
        <f t="shared" si="2"/>
        <v>水</v>
      </c>
      <c r="Y11" s="51" t="str">
        <f t="shared" si="2"/>
        <v>木</v>
      </c>
      <c r="Z11" s="51" t="str">
        <f t="shared" si="2"/>
        <v>金</v>
      </c>
      <c r="AA11" s="51" t="str">
        <f t="shared" si="2"/>
        <v>土</v>
      </c>
      <c r="AB11" s="51" t="str">
        <f t="shared" si="2"/>
        <v>日</v>
      </c>
      <c r="AC11" s="51" t="str">
        <f t="shared" si="2"/>
        <v>月</v>
      </c>
      <c r="AD11" s="51" t="str">
        <f t="shared" si="2"/>
        <v>火</v>
      </c>
      <c r="AE11" s="51" t="str">
        <f t="shared" si="2"/>
        <v>水</v>
      </c>
      <c r="AF11" s="51" t="str">
        <f t="shared" si="2"/>
        <v>木</v>
      </c>
      <c r="AG11" s="51" t="str">
        <f t="shared" si="2"/>
        <v>金</v>
      </c>
      <c r="AH11" s="23" t="s">
        <v>21</v>
      </c>
      <c r="AI11" s="24">
        <f>+COUNTIF(C12:AG12,"夏休")+COUNTIF(C12:AG12,"冬休")+COUNTIF(C12:AG12,"中止")</f>
        <v>0</v>
      </c>
      <c r="AJ11" s="26"/>
    </row>
    <row r="12" spans="2:37" ht="13.5" customHeight="1" x14ac:dyDescent="0.2">
      <c r="B12" s="75" t="s">
        <v>20</v>
      </c>
      <c r="C12" s="7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9"/>
      <c r="AH12" s="27" t="s">
        <v>2</v>
      </c>
      <c r="AI12" s="28">
        <f>COUNT(C10:AG10)-AI11</f>
        <v>24</v>
      </c>
      <c r="AJ12" s="26"/>
    </row>
    <row r="13" spans="2:37" ht="13.5" customHeight="1" x14ac:dyDescent="0.2">
      <c r="B13" s="76"/>
      <c r="C13" s="7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  <c r="AH13" s="27" t="s">
        <v>6</v>
      </c>
      <c r="AI13" s="29">
        <f>+COUNTIF(C14:AG15,"休")</f>
        <v>6</v>
      </c>
      <c r="AJ13" s="30" t="str">
        <f>IF(AI14&gt;0.285,"",IF(AI13&lt;AI10,"←計画日数が足りません",""))</f>
        <v/>
      </c>
    </row>
    <row r="14" spans="2:37" ht="13.5" customHeight="1" x14ac:dyDescent="0.2">
      <c r="B14" s="70" t="s">
        <v>0</v>
      </c>
      <c r="C14" s="71"/>
      <c r="D14" s="62"/>
      <c r="E14" s="62"/>
      <c r="F14" s="62"/>
      <c r="G14" s="62"/>
      <c r="H14" s="62"/>
      <c r="I14" s="62"/>
      <c r="J14" s="62"/>
      <c r="K14" s="62"/>
      <c r="L14" s="62"/>
      <c r="M14" s="62" t="s">
        <v>24</v>
      </c>
      <c r="N14" s="62" t="s">
        <v>24</v>
      </c>
      <c r="O14" s="62"/>
      <c r="P14" s="62"/>
      <c r="Q14" s="62"/>
      <c r="R14" s="62"/>
      <c r="S14" s="62"/>
      <c r="T14" s="62" t="s">
        <v>24</v>
      </c>
      <c r="U14" s="62" t="s">
        <v>24</v>
      </c>
      <c r="V14" s="62"/>
      <c r="W14" s="62"/>
      <c r="X14" s="62"/>
      <c r="Y14" s="62"/>
      <c r="Z14" s="62"/>
      <c r="AA14" s="62" t="s">
        <v>24</v>
      </c>
      <c r="AB14" s="62" t="s">
        <v>24</v>
      </c>
      <c r="AC14" s="62"/>
      <c r="AD14" s="62"/>
      <c r="AE14" s="62"/>
      <c r="AF14" s="62"/>
      <c r="AG14" s="63"/>
      <c r="AH14" s="27" t="s">
        <v>8</v>
      </c>
      <c r="AI14" s="31">
        <f>+AI13/AI12</f>
        <v>0.25</v>
      </c>
      <c r="AJ14" s="26"/>
    </row>
    <row r="15" spans="2:37" x14ac:dyDescent="0.2">
      <c r="B15" s="70"/>
      <c r="C15" s="7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3"/>
      <c r="AH15" s="27" t="s">
        <v>9</v>
      </c>
      <c r="AI15" s="29">
        <f>+COUNTA(C16:AG17)</f>
        <v>6</v>
      </c>
      <c r="AJ15" s="26"/>
    </row>
    <row r="16" spans="2:37" x14ac:dyDescent="0.2">
      <c r="B16" s="64" t="s">
        <v>7</v>
      </c>
      <c r="C16" s="66"/>
      <c r="D16" s="60"/>
      <c r="E16" s="60"/>
      <c r="F16" s="60"/>
      <c r="G16" s="60"/>
      <c r="H16" s="60"/>
      <c r="I16" s="60"/>
      <c r="J16" s="60"/>
      <c r="K16" s="60"/>
      <c r="L16" s="60"/>
      <c r="M16" s="60" t="s">
        <v>24</v>
      </c>
      <c r="N16" s="60" t="s">
        <v>24</v>
      </c>
      <c r="O16" s="60"/>
      <c r="P16" s="60"/>
      <c r="Q16" s="60"/>
      <c r="R16" s="60"/>
      <c r="S16" s="60"/>
      <c r="T16" s="60" t="s">
        <v>24</v>
      </c>
      <c r="U16" s="60" t="s">
        <v>24</v>
      </c>
      <c r="V16" s="60"/>
      <c r="W16" s="60"/>
      <c r="X16" s="60"/>
      <c r="Y16" s="60"/>
      <c r="Z16" s="60"/>
      <c r="AA16" s="60" t="s">
        <v>24</v>
      </c>
      <c r="AB16" s="60" t="s">
        <v>24</v>
      </c>
      <c r="AC16" s="60"/>
      <c r="AD16" s="60"/>
      <c r="AE16" s="60"/>
      <c r="AF16" s="60"/>
      <c r="AG16" s="58"/>
      <c r="AH16" s="32" t="s">
        <v>4</v>
      </c>
      <c r="AI16" s="33">
        <f>+AI15/AI12</f>
        <v>0.25</v>
      </c>
      <c r="AJ16" s="26"/>
    </row>
    <row r="17" spans="2:36" x14ac:dyDescent="0.2">
      <c r="B17" s="65"/>
      <c r="C17" s="67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59"/>
      <c r="AH17" s="34" t="s">
        <v>13</v>
      </c>
      <c r="AI17" s="35" t="str">
        <f>IF(7&gt;AI12,"対象外",IF(AI15&gt;=AI10,"OK","NG"))</f>
        <v>OK</v>
      </c>
      <c r="AJ17" s="30" t="str">
        <f>IF(AI17="対象外","←７日間に満たない期間は達成判定の対象外",IF(AI17="NG","←月単位未達成","←月単位達成"))</f>
        <v>←月単位達成</v>
      </c>
    </row>
    <row r="18" spans="2:36" hidden="1" x14ac:dyDescent="0.2">
      <c r="B18" s="15"/>
      <c r="C18" s="46" t="e">
        <f t="shared" ref="C18:AG18" si="3">IF(AND(DAY(C10)&gt;=22,DAY(C10)&lt;=28,C11="土"),1,0)</f>
        <v>#VALUE!</v>
      </c>
      <c r="D18" s="46" t="e">
        <f t="shared" si="3"/>
        <v>#VALUE!</v>
      </c>
      <c r="E18" s="46" t="e">
        <f t="shared" si="3"/>
        <v>#VALUE!</v>
      </c>
      <c r="F18" s="46" t="e">
        <f t="shared" si="3"/>
        <v>#VALUE!</v>
      </c>
      <c r="G18" s="46" t="e">
        <f t="shared" si="3"/>
        <v>#VALUE!</v>
      </c>
      <c r="H18" s="46" t="e">
        <f t="shared" si="3"/>
        <v>#VALUE!</v>
      </c>
      <c r="I18" s="46" t="e">
        <f t="shared" si="3"/>
        <v>#VALUE!</v>
      </c>
      <c r="J18" s="46">
        <f t="shared" si="3"/>
        <v>0</v>
      </c>
      <c r="K18" s="46">
        <f t="shared" si="3"/>
        <v>0</v>
      </c>
      <c r="L18" s="46">
        <f t="shared" si="3"/>
        <v>0</v>
      </c>
      <c r="M18" s="46">
        <f t="shared" si="3"/>
        <v>0</v>
      </c>
      <c r="N18" s="46">
        <f t="shared" si="3"/>
        <v>0</v>
      </c>
      <c r="O18" s="46">
        <f t="shared" si="3"/>
        <v>0</v>
      </c>
      <c r="P18" s="46">
        <f t="shared" si="3"/>
        <v>0</v>
      </c>
      <c r="Q18" s="46">
        <f t="shared" si="3"/>
        <v>0</v>
      </c>
      <c r="R18" s="46">
        <f t="shared" si="3"/>
        <v>0</v>
      </c>
      <c r="S18" s="46">
        <f t="shared" si="3"/>
        <v>0</v>
      </c>
      <c r="T18" s="46">
        <f t="shared" si="3"/>
        <v>0</v>
      </c>
      <c r="U18" s="46">
        <f t="shared" si="3"/>
        <v>0</v>
      </c>
      <c r="V18" s="46">
        <f t="shared" si="3"/>
        <v>0</v>
      </c>
      <c r="W18" s="46">
        <f t="shared" si="3"/>
        <v>0</v>
      </c>
      <c r="X18" s="46">
        <f t="shared" si="3"/>
        <v>0</v>
      </c>
      <c r="Y18" s="46">
        <f t="shared" si="3"/>
        <v>0</v>
      </c>
      <c r="Z18" s="46">
        <f t="shared" si="3"/>
        <v>0</v>
      </c>
      <c r="AA18" s="46">
        <f t="shared" si="3"/>
        <v>1</v>
      </c>
      <c r="AB18" s="46">
        <f t="shared" si="3"/>
        <v>0</v>
      </c>
      <c r="AC18" s="46">
        <f t="shared" si="3"/>
        <v>0</v>
      </c>
      <c r="AD18" s="46">
        <f t="shared" si="3"/>
        <v>0</v>
      </c>
      <c r="AE18" s="46">
        <f>IF(AND(DAY(AE10)&gt;=22,DAY(AE10)&lt;=28,AE11="土"),1,0)</f>
        <v>0</v>
      </c>
      <c r="AF18" s="46">
        <f t="shared" si="3"/>
        <v>0</v>
      </c>
      <c r="AG18" s="46">
        <f t="shared" si="3"/>
        <v>0</v>
      </c>
      <c r="AH18" s="47" t="s">
        <v>22</v>
      </c>
      <c r="AI18" s="48">
        <f>_xlfn.AGGREGATE(9,6,C18:AG18)</f>
        <v>1</v>
      </c>
      <c r="AJ18" s="30"/>
    </row>
    <row r="19" spans="2:36" hidden="1" x14ac:dyDescent="0.2">
      <c r="B19" s="15"/>
      <c r="C19" s="49" t="e">
        <f t="shared" ref="C19:AG19" si="4">IF(AND(DAY(C10)&gt;=22,DAY(C10)&lt;=28,C11="土",OR(C16="休",C16="雨")),1,0)</f>
        <v>#VALUE!</v>
      </c>
      <c r="D19" s="49" t="e">
        <f t="shared" si="4"/>
        <v>#VALUE!</v>
      </c>
      <c r="E19" s="49" t="e">
        <f t="shared" si="4"/>
        <v>#VALUE!</v>
      </c>
      <c r="F19" s="49" t="e">
        <f t="shared" si="4"/>
        <v>#VALUE!</v>
      </c>
      <c r="G19" s="49" t="e">
        <f t="shared" si="4"/>
        <v>#VALUE!</v>
      </c>
      <c r="H19" s="49" t="e">
        <f t="shared" si="4"/>
        <v>#VALUE!</v>
      </c>
      <c r="I19" s="49" t="e">
        <f t="shared" si="4"/>
        <v>#VALUE!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9">
        <f t="shared" si="4"/>
        <v>0</v>
      </c>
      <c r="O19" s="49">
        <f t="shared" si="4"/>
        <v>0</v>
      </c>
      <c r="P19" s="49">
        <f t="shared" si="4"/>
        <v>0</v>
      </c>
      <c r="Q19" s="49">
        <f t="shared" si="4"/>
        <v>0</v>
      </c>
      <c r="R19" s="49">
        <f t="shared" si="4"/>
        <v>0</v>
      </c>
      <c r="S19" s="49">
        <f t="shared" si="4"/>
        <v>0</v>
      </c>
      <c r="T19" s="49">
        <f t="shared" si="4"/>
        <v>0</v>
      </c>
      <c r="U19" s="49">
        <f t="shared" si="4"/>
        <v>0</v>
      </c>
      <c r="V19" s="49">
        <f t="shared" si="4"/>
        <v>0</v>
      </c>
      <c r="W19" s="49">
        <f t="shared" si="4"/>
        <v>0</v>
      </c>
      <c r="X19" s="49">
        <f t="shared" si="4"/>
        <v>0</v>
      </c>
      <c r="Y19" s="49">
        <f t="shared" si="4"/>
        <v>0</v>
      </c>
      <c r="Z19" s="49">
        <f t="shared" si="4"/>
        <v>0</v>
      </c>
      <c r="AA19" s="49">
        <f t="shared" si="4"/>
        <v>1</v>
      </c>
      <c r="AB19" s="49">
        <f t="shared" si="4"/>
        <v>0</v>
      </c>
      <c r="AC19" s="49">
        <f t="shared" si="4"/>
        <v>0</v>
      </c>
      <c r="AD19" s="49">
        <f t="shared" si="4"/>
        <v>0</v>
      </c>
      <c r="AE19" s="49">
        <f t="shared" si="4"/>
        <v>0</v>
      </c>
      <c r="AF19" s="49">
        <f t="shared" si="4"/>
        <v>0</v>
      </c>
      <c r="AG19" s="49">
        <f t="shared" si="4"/>
        <v>0</v>
      </c>
      <c r="AH19" s="50" t="s">
        <v>23</v>
      </c>
      <c r="AI19" s="48">
        <f>_xlfn.AGGREGATE(9,6,C19:AG19)</f>
        <v>1</v>
      </c>
      <c r="AJ19" s="30"/>
    </row>
    <row r="20" spans="2:36" x14ac:dyDescent="0.2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6" hidden="1" x14ac:dyDescent="0.2">
      <c r="C21" s="2">
        <f>YEAR(C24)</f>
        <v>2024</v>
      </c>
      <c r="D21" s="2">
        <f>MONTH(C24)</f>
        <v>6</v>
      </c>
    </row>
    <row r="22" spans="2:36" x14ac:dyDescent="0.2">
      <c r="B22" s="6" t="s">
        <v>14</v>
      </c>
      <c r="C22" s="72">
        <f>C24</f>
        <v>45444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</row>
    <row r="23" spans="2:36" hidden="1" x14ac:dyDescent="0.2">
      <c r="B23" s="36"/>
      <c r="C23" s="22">
        <f>DATE($C21,$D21,1)</f>
        <v>45444</v>
      </c>
      <c r="D23" s="22">
        <f>C23+1</f>
        <v>45445</v>
      </c>
      <c r="E23" s="22">
        <f t="shared" ref="E23:AG23" si="5">D23+1</f>
        <v>45446</v>
      </c>
      <c r="F23" s="22">
        <f t="shared" si="5"/>
        <v>45447</v>
      </c>
      <c r="G23" s="22">
        <f t="shared" si="5"/>
        <v>45448</v>
      </c>
      <c r="H23" s="22">
        <f t="shared" si="5"/>
        <v>45449</v>
      </c>
      <c r="I23" s="22">
        <f t="shared" si="5"/>
        <v>45450</v>
      </c>
      <c r="J23" s="22">
        <f t="shared" si="5"/>
        <v>45451</v>
      </c>
      <c r="K23" s="22">
        <f t="shared" si="5"/>
        <v>45452</v>
      </c>
      <c r="L23" s="22">
        <f t="shared" si="5"/>
        <v>45453</v>
      </c>
      <c r="M23" s="22">
        <f t="shared" si="5"/>
        <v>45454</v>
      </c>
      <c r="N23" s="22">
        <f t="shared" si="5"/>
        <v>45455</v>
      </c>
      <c r="O23" s="22">
        <f t="shared" si="5"/>
        <v>45456</v>
      </c>
      <c r="P23" s="22">
        <f t="shared" si="5"/>
        <v>45457</v>
      </c>
      <c r="Q23" s="22">
        <f t="shared" si="5"/>
        <v>45458</v>
      </c>
      <c r="R23" s="22">
        <f t="shared" si="5"/>
        <v>45459</v>
      </c>
      <c r="S23" s="22">
        <f t="shared" si="5"/>
        <v>45460</v>
      </c>
      <c r="T23" s="22">
        <f t="shared" si="5"/>
        <v>45461</v>
      </c>
      <c r="U23" s="22">
        <f t="shared" si="5"/>
        <v>45462</v>
      </c>
      <c r="V23" s="22">
        <f t="shared" si="5"/>
        <v>45463</v>
      </c>
      <c r="W23" s="22">
        <f t="shared" si="5"/>
        <v>45464</v>
      </c>
      <c r="X23" s="22">
        <f t="shared" si="5"/>
        <v>45465</v>
      </c>
      <c r="Y23" s="22">
        <f t="shared" si="5"/>
        <v>45466</v>
      </c>
      <c r="Z23" s="22">
        <f t="shared" si="5"/>
        <v>45467</v>
      </c>
      <c r="AA23" s="22">
        <f t="shared" si="5"/>
        <v>45468</v>
      </c>
      <c r="AB23" s="22">
        <f t="shared" si="5"/>
        <v>45469</v>
      </c>
      <c r="AC23" s="22">
        <f t="shared" si="5"/>
        <v>45470</v>
      </c>
      <c r="AD23" s="22">
        <f t="shared" si="5"/>
        <v>45471</v>
      </c>
      <c r="AE23" s="22">
        <f t="shared" si="5"/>
        <v>45472</v>
      </c>
      <c r="AF23" s="22">
        <f t="shared" si="5"/>
        <v>45473</v>
      </c>
      <c r="AG23" s="22">
        <f t="shared" si="5"/>
        <v>45474</v>
      </c>
      <c r="AH23" s="37"/>
      <c r="AI23" s="38"/>
    </row>
    <row r="24" spans="2:36" x14ac:dyDescent="0.2">
      <c r="B24" s="20" t="s">
        <v>15</v>
      </c>
      <c r="C24" s="39">
        <f>IF(EDATE(C9,1)&gt;$G$5,"",EDATE(C9,1))</f>
        <v>45444</v>
      </c>
      <c r="D24" s="22">
        <f>IF(D23&gt;$G$5,"",IF(C24=EOMONTH(DATE($C21,$D21,1),0),"",IF(C24="","",C24+1)))</f>
        <v>45445</v>
      </c>
      <c r="E24" s="22">
        <f t="shared" ref="E24:AG24" si="6">IF(E23&gt;$G$5,"",IF(D24=EOMONTH(DATE($C21,$D21,1),0),"",IF(D24="","",D24+1)))</f>
        <v>45446</v>
      </c>
      <c r="F24" s="22">
        <f t="shared" si="6"/>
        <v>45447</v>
      </c>
      <c r="G24" s="22">
        <f t="shared" si="6"/>
        <v>45448</v>
      </c>
      <c r="H24" s="22">
        <f t="shared" si="6"/>
        <v>45449</v>
      </c>
      <c r="I24" s="22">
        <f t="shared" si="6"/>
        <v>45450</v>
      </c>
      <c r="J24" s="22">
        <f t="shared" si="6"/>
        <v>45451</v>
      </c>
      <c r="K24" s="22">
        <f t="shared" si="6"/>
        <v>45452</v>
      </c>
      <c r="L24" s="22">
        <f t="shared" si="6"/>
        <v>45453</v>
      </c>
      <c r="M24" s="22">
        <f t="shared" si="6"/>
        <v>45454</v>
      </c>
      <c r="N24" s="22">
        <f t="shared" si="6"/>
        <v>45455</v>
      </c>
      <c r="O24" s="22">
        <f t="shared" si="6"/>
        <v>45456</v>
      </c>
      <c r="P24" s="22">
        <f t="shared" si="6"/>
        <v>45457</v>
      </c>
      <c r="Q24" s="22">
        <f t="shared" si="6"/>
        <v>45458</v>
      </c>
      <c r="R24" s="22">
        <f t="shared" si="6"/>
        <v>45459</v>
      </c>
      <c r="S24" s="22">
        <f t="shared" si="6"/>
        <v>45460</v>
      </c>
      <c r="T24" s="22">
        <f t="shared" si="6"/>
        <v>45461</v>
      </c>
      <c r="U24" s="22">
        <f t="shared" si="6"/>
        <v>45462</v>
      </c>
      <c r="V24" s="22">
        <f t="shared" si="6"/>
        <v>45463</v>
      </c>
      <c r="W24" s="22">
        <f t="shared" si="6"/>
        <v>45464</v>
      </c>
      <c r="X24" s="22">
        <f t="shared" si="6"/>
        <v>45465</v>
      </c>
      <c r="Y24" s="22">
        <f t="shared" si="6"/>
        <v>45466</v>
      </c>
      <c r="Z24" s="22">
        <f t="shared" si="6"/>
        <v>45467</v>
      </c>
      <c r="AA24" s="22">
        <f>IF(AA23&gt;$G$5,"",IF(Z24=EOMONTH(DATE($C21,$D21,1),0),"",IF(Z24="","",Z24+1)))</f>
        <v>45468</v>
      </c>
      <c r="AB24" s="22">
        <f t="shared" si="6"/>
        <v>45469</v>
      </c>
      <c r="AC24" s="22">
        <f t="shared" si="6"/>
        <v>45470</v>
      </c>
      <c r="AD24" s="22">
        <f t="shared" si="6"/>
        <v>45471</v>
      </c>
      <c r="AE24" s="22">
        <f t="shared" si="6"/>
        <v>45472</v>
      </c>
      <c r="AF24" s="22">
        <f t="shared" si="6"/>
        <v>45473</v>
      </c>
      <c r="AG24" s="22" t="str">
        <f t="shared" si="6"/>
        <v/>
      </c>
      <c r="AH24" s="23" t="s">
        <v>16</v>
      </c>
      <c r="AI24" s="24">
        <f>+COUNTIFS(C25:AG25,"土",C26:AG26,"")+COUNTIFS(C25:AG25,"日",C26:AG26,"")</f>
        <v>10</v>
      </c>
    </row>
    <row r="25" spans="2:36" s="26" customFormat="1" x14ac:dyDescent="0.2">
      <c r="B25" s="40" t="s">
        <v>5</v>
      </c>
      <c r="C25" s="51" t="str">
        <f>IFERROR(TEXT(WEEKDAY(+C24),"aaa"),"")</f>
        <v>土</v>
      </c>
      <c r="D25" s="51" t="str">
        <f t="shared" ref="D25:AG25" si="7">IFERROR(TEXT(WEEKDAY(+D24),"aaa"),"")</f>
        <v>日</v>
      </c>
      <c r="E25" s="51" t="str">
        <f t="shared" si="7"/>
        <v>月</v>
      </c>
      <c r="F25" s="51" t="str">
        <f t="shared" si="7"/>
        <v>火</v>
      </c>
      <c r="G25" s="51" t="str">
        <f t="shared" si="7"/>
        <v>水</v>
      </c>
      <c r="H25" s="51" t="str">
        <f t="shared" si="7"/>
        <v>木</v>
      </c>
      <c r="I25" s="51" t="str">
        <f t="shared" si="7"/>
        <v>金</v>
      </c>
      <c r="J25" s="51" t="str">
        <f t="shared" si="7"/>
        <v>土</v>
      </c>
      <c r="K25" s="51" t="str">
        <f t="shared" si="7"/>
        <v>日</v>
      </c>
      <c r="L25" s="51" t="str">
        <f t="shared" si="7"/>
        <v>月</v>
      </c>
      <c r="M25" s="51" t="str">
        <f t="shared" si="7"/>
        <v>火</v>
      </c>
      <c r="N25" s="51" t="str">
        <f t="shared" si="7"/>
        <v>水</v>
      </c>
      <c r="O25" s="51" t="str">
        <f t="shared" si="7"/>
        <v>木</v>
      </c>
      <c r="P25" s="51" t="str">
        <f t="shared" si="7"/>
        <v>金</v>
      </c>
      <c r="Q25" s="51" t="str">
        <f t="shared" si="7"/>
        <v>土</v>
      </c>
      <c r="R25" s="51" t="str">
        <f t="shared" si="7"/>
        <v>日</v>
      </c>
      <c r="S25" s="51" t="str">
        <f t="shared" si="7"/>
        <v>月</v>
      </c>
      <c r="T25" s="51" t="str">
        <f t="shared" si="7"/>
        <v>火</v>
      </c>
      <c r="U25" s="51" t="str">
        <f t="shared" si="7"/>
        <v>水</v>
      </c>
      <c r="V25" s="51" t="str">
        <f t="shared" si="7"/>
        <v>木</v>
      </c>
      <c r="W25" s="51" t="str">
        <f t="shared" si="7"/>
        <v>金</v>
      </c>
      <c r="X25" s="51" t="str">
        <f t="shared" si="7"/>
        <v>土</v>
      </c>
      <c r="Y25" s="51" t="str">
        <f t="shared" si="7"/>
        <v>日</v>
      </c>
      <c r="Z25" s="51" t="str">
        <f t="shared" si="7"/>
        <v>月</v>
      </c>
      <c r="AA25" s="51" t="str">
        <f>IFERROR(TEXT(WEEKDAY(+AA24),"aaa"),"")</f>
        <v>火</v>
      </c>
      <c r="AB25" s="51" t="str">
        <f t="shared" si="7"/>
        <v>水</v>
      </c>
      <c r="AC25" s="51" t="str">
        <f t="shared" si="7"/>
        <v>木</v>
      </c>
      <c r="AD25" s="51" t="str">
        <f t="shared" si="7"/>
        <v>金</v>
      </c>
      <c r="AE25" s="51" t="str">
        <f t="shared" si="7"/>
        <v>土</v>
      </c>
      <c r="AF25" s="51" t="str">
        <f t="shared" si="7"/>
        <v>日</v>
      </c>
      <c r="AG25" s="51" t="str">
        <f t="shared" si="7"/>
        <v/>
      </c>
      <c r="AH25" s="23" t="s">
        <v>21</v>
      </c>
      <c r="AI25" s="24">
        <f>+COUNTIF(C26:AG26,"夏休")+COUNTIF(C26:AG26,"冬休")+COUNTIF(C26:AG26,"中止")</f>
        <v>0</v>
      </c>
    </row>
    <row r="26" spans="2:36" s="26" customFormat="1" ht="13.5" customHeight="1" x14ac:dyDescent="0.2">
      <c r="B26" s="75" t="s">
        <v>20</v>
      </c>
      <c r="C26" s="7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9"/>
      <c r="AH26" s="27" t="s">
        <v>2</v>
      </c>
      <c r="AI26" s="28">
        <f>COUNT(C24:AG24)-AI25</f>
        <v>30</v>
      </c>
    </row>
    <row r="27" spans="2:36" s="26" customFormat="1" ht="13.5" customHeight="1" x14ac:dyDescent="0.2">
      <c r="B27" s="76"/>
      <c r="C27" s="7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9"/>
      <c r="AH27" s="27" t="s">
        <v>6</v>
      </c>
      <c r="AI27" s="29">
        <f>+COUNTIF(C28:AG29,"休")</f>
        <v>10</v>
      </c>
      <c r="AJ27" s="30" t="str">
        <f>IF(AI28&gt;0.285,"",IF(AI27&lt;AI24,"←計画日数が足りません",""))</f>
        <v/>
      </c>
    </row>
    <row r="28" spans="2:36" s="26" customFormat="1" ht="13.5" customHeight="1" x14ac:dyDescent="0.2">
      <c r="B28" s="70" t="s">
        <v>0</v>
      </c>
      <c r="C28" s="87" t="s">
        <v>24</v>
      </c>
      <c r="D28" s="85" t="s">
        <v>24</v>
      </c>
      <c r="E28" s="81"/>
      <c r="F28" s="81"/>
      <c r="G28" s="85"/>
      <c r="H28" s="62"/>
      <c r="I28" s="62"/>
      <c r="J28" s="62" t="s">
        <v>24</v>
      </c>
      <c r="K28" s="62" t="s">
        <v>24</v>
      </c>
      <c r="L28" s="81"/>
      <c r="M28" s="81"/>
      <c r="N28" s="85"/>
      <c r="O28" s="62"/>
      <c r="P28" s="62"/>
      <c r="Q28" s="62" t="s">
        <v>24</v>
      </c>
      <c r="R28" s="62" t="s">
        <v>24</v>
      </c>
      <c r="S28" s="81"/>
      <c r="T28" s="85"/>
      <c r="U28" s="85"/>
      <c r="V28" s="62"/>
      <c r="W28" s="62"/>
      <c r="X28" s="62" t="s">
        <v>24</v>
      </c>
      <c r="Y28" s="62" t="s">
        <v>24</v>
      </c>
      <c r="Z28" s="60"/>
      <c r="AA28" s="60"/>
      <c r="AB28" s="62"/>
      <c r="AC28" s="62"/>
      <c r="AD28" s="62"/>
      <c r="AE28" s="62" t="s">
        <v>24</v>
      </c>
      <c r="AF28" s="62" t="s">
        <v>24</v>
      </c>
      <c r="AG28" s="63"/>
      <c r="AH28" s="27" t="s">
        <v>8</v>
      </c>
      <c r="AI28" s="31">
        <f>+AI27/AI26</f>
        <v>0.33333333333333331</v>
      </c>
    </row>
    <row r="29" spans="2:36" s="26" customFormat="1" x14ac:dyDescent="0.2">
      <c r="B29" s="70"/>
      <c r="C29" s="88"/>
      <c r="D29" s="86"/>
      <c r="E29" s="78"/>
      <c r="F29" s="78"/>
      <c r="G29" s="86"/>
      <c r="H29" s="62"/>
      <c r="I29" s="62"/>
      <c r="J29" s="62"/>
      <c r="K29" s="62"/>
      <c r="L29" s="78"/>
      <c r="M29" s="78"/>
      <c r="N29" s="86"/>
      <c r="O29" s="62"/>
      <c r="P29" s="62"/>
      <c r="Q29" s="62"/>
      <c r="R29" s="62"/>
      <c r="S29" s="78"/>
      <c r="T29" s="86"/>
      <c r="U29" s="86"/>
      <c r="V29" s="62"/>
      <c r="W29" s="62"/>
      <c r="X29" s="62"/>
      <c r="Y29" s="62"/>
      <c r="Z29" s="60"/>
      <c r="AA29" s="60"/>
      <c r="AB29" s="62"/>
      <c r="AC29" s="62"/>
      <c r="AD29" s="62"/>
      <c r="AE29" s="62"/>
      <c r="AF29" s="62"/>
      <c r="AG29" s="63"/>
      <c r="AH29" s="27" t="s">
        <v>9</v>
      </c>
      <c r="AI29" s="29">
        <f>+COUNTA(C30:AG31)</f>
        <v>10</v>
      </c>
    </row>
    <row r="30" spans="2:36" s="26" customFormat="1" x14ac:dyDescent="0.2">
      <c r="B30" s="64" t="s">
        <v>7</v>
      </c>
      <c r="C30" s="83" t="s">
        <v>24</v>
      </c>
      <c r="D30" s="81" t="s">
        <v>24</v>
      </c>
      <c r="E30" s="81"/>
      <c r="F30" s="81"/>
      <c r="G30" s="81"/>
      <c r="H30" s="60"/>
      <c r="I30" s="60"/>
      <c r="J30" s="60" t="s">
        <v>24</v>
      </c>
      <c r="K30" s="60" t="s">
        <v>24</v>
      </c>
      <c r="L30" s="81"/>
      <c r="M30" s="81"/>
      <c r="N30" s="81"/>
      <c r="O30" s="60"/>
      <c r="P30" s="60"/>
      <c r="Q30" s="60" t="s">
        <v>24</v>
      </c>
      <c r="R30" s="60" t="s">
        <v>24</v>
      </c>
      <c r="S30" s="81"/>
      <c r="T30" s="81"/>
      <c r="U30" s="81"/>
      <c r="V30" s="60"/>
      <c r="W30" s="60"/>
      <c r="X30" s="60" t="s">
        <v>24</v>
      </c>
      <c r="Y30" s="60" t="s">
        <v>24</v>
      </c>
      <c r="Z30" s="78"/>
      <c r="AA30" s="78"/>
      <c r="AB30" s="60"/>
      <c r="AC30" s="60"/>
      <c r="AD30" s="60"/>
      <c r="AE30" s="60" t="s">
        <v>24</v>
      </c>
      <c r="AF30" s="60" t="s">
        <v>24</v>
      </c>
      <c r="AG30" s="58"/>
      <c r="AH30" s="32" t="s">
        <v>4</v>
      </c>
      <c r="AI30" s="33">
        <f>+AI29/AI26</f>
        <v>0.33333333333333331</v>
      </c>
    </row>
    <row r="31" spans="2:36" s="26" customFormat="1" x14ac:dyDescent="0.2">
      <c r="B31" s="65"/>
      <c r="C31" s="84"/>
      <c r="D31" s="82"/>
      <c r="E31" s="82"/>
      <c r="F31" s="82"/>
      <c r="G31" s="82"/>
      <c r="H31" s="61"/>
      <c r="I31" s="61"/>
      <c r="J31" s="61"/>
      <c r="K31" s="61"/>
      <c r="L31" s="82"/>
      <c r="M31" s="82"/>
      <c r="N31" s="82"/>
      <c r="O31" s="61"/>
      <c r="P31" s="61"/>
      <c r="Q31" s="61"/>
      <c r="R31" s="61"/>
      <c r="S31" s="82"/>
      <c r="T31" s="82"/>
      <c r="U31" s="82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59"/>
      <c r="AH31" s="34" t="s">
        <v>13</v>
      </c>
      <c r="AI31" s="35" t="str">
        <f>IF(7&gt;AI26,"対象外",IF(AI29&gt;=AI24,"OK","NG"))</f>
        <v>OK</v>
      </c>
      <c r="AJ31" s="30" t="str">
        <f>IF(AI31="対象外","←７日間に満たない期間は達成判定の対象外",IF(AI31="NG","←月単位未達成","←月単位達成"))</f>
        <v>←月単位達成</v>
      </c>
    </row>
    <row r="32" spans="2:36" hidden="1" x14ac:dyDescent="0.2">
      <c r="B32" s="15"/>
      <c r="C32" s="46">
        <f t="shared" ref="C32:AG32" si="8">IF(AND(DAY(C24)&gt;=22,DAY(C24)&lt;=28,C25="土"),1,0)</f>
        <v>0</v>
      </c>
      <c r="D32" s="46">
        <f t="shared" si="8"/>
        <v>0</v>
      </c>
      <c r="E32" s="46">
        <f t="shared" si="8"/>
        <v>0</v>
      </c>
      <c r="F32" s="46">
        <f t="shared" si="8"/>
        <v>0</v>
      </c>
      <c r="G32" s="46">
        <f t="shared" si="8"/>
        <v>0</v>
      </c>
      <c r="H32" s="46">
        <f t="shared" si="8"/>
        <v>0</v>
      </c>
      <c r="I32" s="46">
        <f t="shared" si="8"/>
        <v>0</v>
      </c>
      <c r="J32" s="46">
        <f t="shared" si="8"/>
        <v>0</v>
      </c>
      <c r="K32" s="46">
        <f t="shared" si="8"/>
        <v>0</v>
      </c>
      <c r="L32" s="46">
        <f t="shared" si="8"/>
        <v>0</v>
      </c>
      <c r="M32" s="46">
        <f t="shared" si="8"/>
        <v>0</v>
      </c>
      <c r="N32" s="46">
        <f t="shared" si="8"/>
        <v>0</v>
      </c>
      <c r="O32" s="46">
        <f t="shared" si="8"/>
        <v>0</v>
      </c>
      <c r="P32" s="46">
        <f t="shared" si="8"/>
        <v>0</v>
      </c>
      <c r="Q32" s="46">
        <f t="shared" si="8"/>
        <v>0</v>
      </c>
      <c r="R32" s="46">
        <f t="shared" si="8"/>
        <v>0</v>
      </c>
      <c r="S32" s="46">
        <f t="shared" si="8"/>
        <v>0</v>
      </c>
      <c r="T32" s="46">
        <f t="shared" si="8"/>
        <v>0</v>
      </c>
      <c r="U32" s="46">
        <f t="shared" si="8"/>
        <v>0</v>
      </c>
      <c r="V32" s="46">
        <f t="shared" si="8"/>
        <v>0</v>
      </c>
      <c r="W32" s="46">
        <f t="shared" si="8"/>
        <v>0</v>
      </c>
      <c r="X32" s="46">
        <f t="shared" si="8"/>
        <v>1</v>
      </c>
      <c r="Y32" s="46">
        <f t="shared" si="8"/>
        <v>0</v>
      </c>
      <c r="Z32" s="46">
        <f t="shared" si="8"/>
        <v>0</v>
      </c>
      <c r="AA32" s="46">
        <f t="shared" si="8"/>
        <v>0</v>
      </c>
      <c r="AB32" s="46">
        <f t="shared" si="8"/>
        <v>0</v>
      </c>
      <c r="AC32" s="46">
        <f t="shared" si="8"/>
        <v>0</v>
      </c>
      <c r="AD32" s="46">
        <f t="shared" si="8"/>
        <v>0</v>
      </c>
      <c r="AE32" s="46">
        <f t="shared" si="8"/>
        <v>0</v>
      </c>
      <c r="AF32" s="46">
        <f t="shared" si="8"/>
        <v>0</v>
      </c>
      <c r="AG32" s="46" t="e">
        <f t="shared" si="8"/>
        <v>#VALUE!</v>
      </c>
      <c r="AH32" s="47" t="s">
        <v>22</v>
      </c>
      <c r="AI32" s="48">
        <f>_xlfn.AGGREGATE(9,6,C32:AG32)</f>
        <v>1</v>
      </c>
      <c r="AJ32" s="30"/>
    </row>
    <row r="33" spans="2:36" hidden="1" x14ac:dyDescent="0.2">
      <c r="B33" s="15"/>
      <c r="C33" s="49">
        <f t="shared" ref="C33:AB33" si="9">IF(AND(DAY(C24)&gt;=22,DAY(C24)&lt;=28,C25="土",OR(C30="休",C30="雨")),1,0)</f>
        <v>0</v>
      </c>
      <c r="D33" s="49">
        <f t="shared" si="9"/>
        <v>0</v>
      </c>
      <c r="E33" s="49">
        <f t="shared" si="9"/>
        <v>0</v>
      </c>
      <c r="F33" s="49">
        <f t="shared" si="9"/>
        <v>0</v>
      </c>
      <c r="G33" s="49">
        <f t="shared" si="9"/>
        <v>0</v>
      </c>
      <c r="H33" s="49">
        <f t="shared" si="9"/>
        <v>0</v>
      </c>
      <c r="I33" s="49">
        <f t="shared" si="9"/>
        <v>0</v>
      </c>
      <c r="J33" s="49">
        <f t="shared" si="9"/>
        <v>0</v>
      </c>
      <c r="K33" s="49">
        <f t="shared" si="9"/>
        <v>0</v>
      </c>
      <c r="L33" s="49">
        <f t="shared" si="9"/>
        <v>0</v>
      </c>
      <c r="M33" s="49">
        <f t="shared" si="9"/>
        <v>0</v>
      </c>
      <c r="N33" s="49">
        <f t="shared" si="9"/>
        <v>0</v>
      </c>
      <c r="O33" s="49">
        <f t="shared" si="9"/>
        <v>0</v>
      </c>
      <c r="P33" s="49">
        <f t="shared" si="9"/>
        <v>0</v>
      </c>
      <c r="Q33" s="49">
        <f t="shared" si="9"/>
        <v>0</v>
      </c>
      <c r="R33" s="49">
        <f t="shared" si="9"/>
        <v>0</v>
      </c>
      <c r="S33" s="49">
        <f t="shared" si="9"/>
        <v>0</v>
      </c>
      <c r="T33" s="49">
        <f t="shared" si="9"/>
        <v>0</v>
      </c>
      <c r="U33" s="49">
        <f t="shared" si="9"/>
        <v>0</v>
      </c>
      <c r="V33" s="49">
        <f t="shared" si="9"/>
        <v>0</v>
      </c>
      <c r="W33" s="49">
        <f t="shared" si="9"/>
        <v>0</v>
      </c>
      <c r="X33" s="49">
        <f t="shared" si="9"/>
        <v>1</v>
      </c>
      <c r="Y33" s="49">
        <f t="shared" si="9"/>
        <v>0</v>
      </c>
      <c r="Z33" s="49">
        <f t="shared" si="9"/>
        <v>0</v>
      </c>
      <c r="AA33" s="49">
        <f t="shared" si="9"/>
        <v>0</v>
      </c>
      <c r="AB33" s="49">
        <f t="shared" si="9"/>
        <v>0</v>
      </c>
      <c r="AC33" s="49">
        <f t="shared" ref="AC33:AG33" si="10">IF(AND(DAY(AC24)&gt;=22,DAY(AC24)&lt;=28,AC25="土",OR(AC30="休",AC30="雨")),1,0)</f>
        <v>0</v>
      </c>
      <c r="AD33" s="49">
        <f t="shared" si="10"/>
        <v>0</v>
      </c>
      <c r="AE33" s="49">
        <f t="shared" si="10"/>
        <v>0</v>
      </c>
      <c r="AF33" s="49">
        <f t="shared" si="10"/>
        <v>0</v>
      </c>
      <c r="AG33" s="49" t="e">
        <f t="shared" si="10"/>
        <v>#VALUE!</v>
      </c>
      <c r="AH33" s="50" t="s">
        <v>23</v>
      </c>
      <c r="AI33" s="48">
        <f>_xlfn.AGGREGATE(9,6,C33:AG33)</f>
        <v>1</v>
      </c>
      <c r="AJ33" s="30"/>
    </row>
    <row r="34" spans="2:36" x14ac:dyDescent="0.2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2:36" hidden="1" x14ac:dyDescent="0.2">
      <c r="C35" s="2">
        <f>YEAR(C38)</f>
        <v>2024</v>
      </c>
      <c r="D35" s="2">
        <f>MONTH(C38)</f>
        <v>7</v>
      </c>
    </row>
    <row r="36" spans="2:36" x14ac:dyDescent="0.2">
      <c r="B36" s="6" t="s">
        <v>14</v>
      </c>
      <c r="C36" s="72">
        <f>C38</f>
        <v>45474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2:36" hidden="1" x14ac:dyDescent="0.2">
      <c r="B37" s="36"/>
      <c r="C37" s="22">
        <f>DATE($C35,$D35,1)</f>
        <v>45474</v>
      </c>
      <c r="D37" s="22">
        <f t="shared" ref="D37:AG37" si="11">C37+1</f>
        <v>45475</v>
      </c>
      <c r="E37" s="22">
        <f t="shared" si="11"/>
        <v>45476</v>
      </c>
      <c r="F37" s="22">
        <f t="shared" si="11"/>
        <v>45477</v>
      </c>
      <c r="G37" s="22">
        <f t="shared" si="11"/>
        <v>45478</v>
      </c>
      <c r="H37" s="22">
        <f t="shared" si="11"/>
        <v>45479</v>
      </c>
      <c r="I37" s="22">
        <f t="shared" si="11"/>
        <v>45480</v>
      </c>
      <c r="J37" s="22">
        <f t="shared" si="11"/>
        <v>45481</v>
      </c>
      <c r="K37" s="22">
        <f t="shared" si="11"/>
        <v>45482</v>
      </c>
      <c r="L37" s="22">
        <f t="shared" si="11"/>
        <v>45483</v>
      </c>
      <c r="M37" s="22">
        <f t="shared" si="11"/>
        <v>45484</v>
      </c>
      <c r="N37" s="22">
        <f t="shared" si="11"/>
        <v>45485</v>
      </c>
      <c r="O37" s="22">
        <f t="shared" si="11"/>
        <v>45486</v>
      </c>
      <c r="P37" s="22">
        <f t="shared" si="11"/>
        <v>45487</v>
      </c>
      <c r="Q37" s="22">
        <f t="shared" si="11"/>
        <v>45488</v>
      </c>
      <c r="R37" s="22">
        <f t="shared" si="11"/>
        <v>45489</v>
      </c>
      <c r="S37" s="22">
        <f t="shared" si="11"/>
        <v>45490</v>
      </c>
      <c r="T37" s="22">
        <f t="shared" si="11"/>
        <v>45491</v>
      </c>
      <c r="U37" s="22">
        <f t="shared" si="11"/>
        <v>45492</v>
      </c>
      <c r="V37" s="22">
        <f t="shared" si="11"/>
        <v>45493</v>
      </c>
      <c r="W37" s="22">
        <f t="shared" si="11"/>
        <v>45494</v>
      </c>
      <c r="X37" s="22">
        <f t="shared" si="11"/>
        <v>45495</v>
      </c>
      <c r="Y37" s="22">
        <f t="shared" si="11"/>
        <v>45496</v>
      </c>
      <c r="Z37" s="22">
        <f t="shared" si="11"/>
        <v>45497</v>
      </c>
      <c r="AA37" s="22">
        <f t="shared" si="11"/>
        <v>45498</v>
      </c>
      <c r="AB37" s="22">
        <f t="shared" si="11"/>
        <v>45499</v>
      </c>
      <c r="AC37" s="22">
        <f t="shared" si="11"/>
        <v>45500</v>
      </c>
      <c r="AD37" s="22">
        <f t="shared" si="11"/>
        <v>45501</v>
      </c>
      <c r="AE37" s="22">
        <f t="shared" si="11"/>
        <v>45502</v>
      </c>
      <c r="AF37" s="22">
        <f t="shared" si="11"/>
        <v>45503</v>
      </c>
      <c r="AG37" s="22">
        <f t="shared" si="11"/>
        <v>45504</v>
      </c>
      <c r="AH37" s="37"/>
      <c r="AI37" s="38"/>
    </row>
    <row r="38" spans="2:36" x14ac:dyDescent="0.2">
      <c r="B38" s="20" t="s">
        <v>15</v>
      </c>
      <c r="C38" s="39">
        <f>IF(EDATE(C23,1)&gt;$G$5,"",EDATE(C23,1))</f>
        <v>45474</v>
      </c>
      <c r="D38" s="22">
        <f t="shared" ref="D38:AG38" si="12">IF(D37&gt;$G$5,"",IF(C38=EOMONTH(DATE($C35,$D35,1),0),"",IF(C38="","",C38+1)))</f>
        <v>45475</v>
      </c>
      <c r="E38" s="22">
        <f t="shared" si="12"/>
        <v>45476</v>
      </c>
      <c r="F38" s="22">
        <f t="shared" si="12"/>
        <v>45477</v>
      </c>
      <c r="G38" s="22">
        <f t="shared" si="12"/>
        <v>45478</v>
      </c>
      <c r="H38" s="22">
        <f t="shared" si="12"/>
        <v>45479</v>
      </c>
      <c r="I38" s="22">
        <f t="shared" si="12"/>
        <v>45480</v>
      </c>
      <c r="J38" s="22">
        <f t="shared" si="12"/>
        <v>45481</v>
      </c>
      <c r="K38" s="22">
        <f t="shared" si="12"/>
        <v>45482</v>
      </c>
      <c r="L38" s="22">
        <f t="shared" si="12"/>
        <v>45483</v>
      </c>
      <c r="M38" s="22">
        <f t="shared" si="12"/>
        <v>45484</v>
      </c>
      <c r="N38" s="22">
        <f t="shared" si="12"/>
        <v>45485</v>
      </c>
      <c r="O38" s="22">
        <f t="shared" si="12"/>
        <v>45486</v>
      </c>
      <c r="P38" s="22">
        <f t="shared" si="12"/>
        <v>45487</v>
      </c>
      <c r="Q38" s="22">
        <f t="shared" si="12"/>
        <v>45488</v>
      </c>
      <c r="R38" s="22">
        <f t="shared" si="12"/>
        <v>45489</v>
      </c>
      <c r="S38" s="22">
        <f t="shared" si="12"/>
        <v>45490</v>
      </c>
      <c r="T38" s="22">
        <f t="shared" si="12"/>
        <v>45491</v>
      </c>
      <c r="U38" s="22">
        <f t="shared" si="12"/>
        <v>45492</v>
      </c>
      <c r="V38" s="22">
        <f t="shared" si="12"/>
        <v>45493</v>
      </c>
      <c r="W38" s="22">
        <f t="shared" si="12"/>
        <v>45494</v>
      </c>
      <c r="X38" s="22">
        <f t="shared" si="12"/>
        <v>45495</v>
      </c>
      <c r="Y38" s="22">
        <f t="shared" si="12"/>
        <v>45496</v>
      </c>
      <c r="Z38" s="22">
        <f t="shared" si="12"/>
        <v>45497</v>
      </c>
      <c r="AA38" s="22">
        <f t="shared" si="12"/>
        <v>45498</v>
      </c>
      <c r="AB38" s="22">
        <f t="shared" si="12"/>
        <v>45499</v>
      </c>
      <c r="AC38" s="22">
        <f t="shared" si="12"/>
        <v>45500</v>
      </c>
      <c r="AD38" s="22">
        <f t="shared" si="12"/>
        <v>45501</v>
      </c>
      <c r="AE38" s="22">
        <f t="shared" si="12"/>
        <v>45502</v>
      </c>
      <c r="AF38" s="22">
        <f t="shared" si="12"/>
        <v>45503</v>
      </c>
      <c r="AG38" s="22">
        <f t="shared" si="12"/>
        <v>45504</v>
      </c>
      <c r="AH38" s="23" t="s">
        <v>16</v>
      </c>
      <c r="AI38" s="24">
        <f>+COUNTIFS(C39:AG39,"土",C40:AG40,"")+COUNTIFS(C39:AG39,"日",C40:AG40,"")</f>
        <v>8</v>
      </c>
    </row>
    <row r="39" spans="2:36" s="26" customFormat="1" x14ac:dyDescent="0.2">
      <c r="B39" s="40" t="s">
        <v>5</v>
      </c>
      <c r="C39" s="51" t="str">
        <f>IFERROR(TEXT(WEEKDAY(+C38),"aaa"),"")</f>
        <v>月</v>
      </c>
      <c r="D39" s="51" t="str">
        <f t="shared" ref="D39:AG39" si="13">IFERROR(TEXT(WEEKDAY(+D38),"aaa"),"")</f>
        <v>火</v>
      </c>
      <c r="E39" s="51" t="str">
        <f t="shared" si="13"/>
        <v>水</v>
      </c>
      <c r="F39" s="51" t="str">
        <f t="shared" si="13"/>
        <v>木</v>
      </c>
      <c r="G39" s="51" t="str">
        <f t="shared" si="13"/>
        <v>金</v>
      </c>
      <c r="H39" s="51" t="str">
        <f t="shared" si="13"/>
        <v>土</v>
      </c>
      <c r="I39" s="51" t="str">
        <f t="shared" si="13"/>
        <v>日</v>
      </c>
      <c r="J39" s="51" t="str">
        <f t="shared" si="13"/>
        <v>月</v>
      </c>
      <c r="K39" s="51" t="str">
        <f t="shared" si="13"/>
        <v>火</v>
      </c>
      <c r="L39" s="51" t="str">
        <f t="shared" si="13"/>
        <v>水</v>
      </c>
      <c r="M39" s="51" t="str">
        <f t="shared" si="13"/>
        <v>木</v>
      </c>
      <c r="N39" s="51" t="str">
        <f t="shared" si="13"/>
        <v>金</v>
      </c>
      <c r="O39" s="51" t="str">
        <f t="shared" si="13"/>
        <v>土</v>
      </c>
      <c r="P39" s="51" t="str">
        <f t="shared" si="13"/>
        <v>日</v>
      </c>
      <c r="Q39" s="51" t="str">
        <f t="shared" si="13"/>
        <v>月</v>
      </c>
      <c r="R39" s="51" t="str">
        <f t="shared" si="13"/>
        <v>火</v>
      </c>
      <c r="S39" s="51" t="str">
        <f t="shared" si="13"/>
        <v>水</v>
      </c>
      <c r="T39" s="51" t="str">
        <f t="shared" si="13"/>
        <v>木</v>
      </c>
      <c r="U39" s="51" t="str">
        <f t="shared" si="13"/>
        <v>金</v>
      </c>
      <c r="V39" s="51" t="str">
        <f t="shared" si="13"/>
        <v>土</v>
      </c>
      <c r="W39" s="51" t="str">
        <f t="shared" si="13"/>
        <v>日</v>
      </c>
      <c r="X39" s="51" t="str">
        <f t="shared" si="13"/>
        <v>月</v>
      </c>
      <c r="Y39" s="51" t="str">
        <f t="shared" si="13"/>
        <v>火</v>
      </c>
      <c r="Z39" s="51" t="str">
        <f t="shared" si="13"/>
        <v>水</v>
      </c>
      <c r="AA39" s="51" t="str">
        <f t="shared" si="13"/>
        <v>木</v>
      </c>
      <c r="AB39" s="51" t="str">
        <f t="shared" si="13"/>
        <v>金</v>
      </c>
      <c r="AC39" s="51" t="str">
        <f t="shared" si="13"/>
        <v>土</v>
      </c>
      <c r="AD39" s="51" t="str">
        <f t="shared" si="13"/>
        <v>日</v>
      </c>
      <c r="AE39" s="51" t="str">
        <f t="shared" si="13"/>
        <v>月</v>
      </c>
      <c r="AF39" s="51" t="str">
        <f t="shared" si="13"/>
        <v>火</v>
      </c>
      <c r="AG39" s="51" t="str">
        <f t="shared" si="13"/>
        <v>水</v>
      </c>
      <c r="AH39" s="23" t="s">
        <v>21</v>
      </c>
      <c r="AI39" s="24">
        <f>+COUNTIF(C40:AG40,"夏休")+COUNTIF(C40:AG40,"冬休")+COUNTIF(C40:AG40,"中止")</f>
        <v>0</v>
      </c>
    </row>
    <row r="40" spans="2:36" s="26" customFormat="1" ht="13.5" customHeight="1" x14ac:dyDescent="0.2">
      <c r="B40" s="75" t="s">
        <v>20</v>
      </c>
      <c r="C40" s="7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27" t="s">
        <v>2</v>
      </c>
      <c r="AI40" s="28">
        <f>COUNT(C38:AG38)-AI39</f>
        <v>31</v>
      </c>
    </row>
    <row r="41" spans="2:36" s="26" customFormat="1" ht="13.5" customHeight="1" x14ac:dyDescent="0.2">
      <c r="B41" s="76"/>
      <c r="C41" s="7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9"/>
      <c r="AH41" s="27" t="s">
        <v>6</v>
      </c>
      <c r="AI41" s="29">
        <f>+COUNTIF(C42:AG43,"休")</f>
        <v>8</v>
      </c>
      <c r="AJ41" s="30" t="str">
        <f>IF(AI42&gt;0.285,"",IF(AI41&lt;AI38,"←計画日数が足りません",""))</f>
        <v/>
      </c>
    </row>
    <row r="42" spans="2:36" s="26" customFormat="1" ht="13.5" customHeight="1" x14ac:dyDescent="0.2">
      <c r="B42" s="70" t="s">
        <v>0</v>
      </c>
      <c r="C42" s="71"/>
      <c r="D42" s="62"/>
      <c r="E42" s="62"/>
      <c r="F42" s="62"/>
      <c r="G42" s="62"/>
      <c r="H42" s="62" t="s">
        <v>24</v>
      </c>
      <c r="I42" s="62" t="s">
        <v>24</v>
      </c>
      <c r="J42" s="60"/>
      <c r="K42" s="62"/>
      <c r="L42" s="62"/>
      <c r="M42" s="62"/>
      <c r="N42" s="62"/>
      <c r="O42" s="62" t="s">
        <v>24</v>
      </c>
      <c r="P42" s="62" t="s">
        <v>24</v>
      </c>
      <c r="Q42" s="60"/>
      <c r="R42" s="62"/>
      <c r="S42" s="62"/>
      <c r="T42" s="62"/>
      <c r="U42" s="62"/>
      <c r="V42" s="62" t="s">
        <v>24</v>
      </c>
      <c r="W42" s="62" t="s">
        <v>24</v>
      </c>
      <c r="X42" s="60"/>
      <c r="Y42" s="62"/>
      <c r="Z42" s="62"/>
      <c r="AA42" s="62"/>
      <c r="AB42" s="62"/>
      <c r="AC42" s="62" t="s">
        <v>24</v>
      </c>
      <c r="AD42" s="62" t="s">
        <v>24</v>
      </c>
      <c r="AE42" s="60"/>
      <c r="AF42" s="62"/>
      <c r="AG42" s="63"/>
      <c r="AH42" s="27" t="s">
        <v>8</v>
      </c>
      <c r="AI42" s="31">
        <f>+AI41/AI40</f>
        <v>0.25806451612903225</v>
      </c>
    </row>
    <row r="43" spans="2:36" s="26" customFormat="1" x14ac:dyDescent="0.2">
      <c r="B43" s="70"/>
      <c r="C43" s="71"/>
      <c r="D43" s="62"/>
      <c r="E43" s="62"/>
      <c r="F43" s="62"/>
      <c r="G43" s="62"/>
      <c r="H43" s="62"/>
      <c r="I43" s="62"/>
      <c r="J43" s="60"/>
      <c r="K43" s="62"/>
      <c r="L43" s="62"/>
      <c r="M43" s="62"/>
      <c r="N43" s="62"/>
      <c r="O43" s="62"/>
      <c r="P43" s="62"/>
      <c r="Q43" s="60"/>
      <c r="R43" s="62"/>
      <c r="S43" s="62"/>
      <c r="T43" s="62"/>
      <c r="U43" s="62"/>
      <c r="V43" s="62"/>
      <c r="W43" s="62"/>
      <c r="X43" s="60"/>
      <c r="Y43" s="62"/>
      <c r="Z43" s="62"/>
      <c r="AA43" s="62"/>
      <c r="AB43" s="62"/>
      <c r="AC43" s="62"/>
      <c r="AD43" s="62"/>
      <c r="AE43" s="60"/>
      <c r="AF43" s="62"/>
      <c r="AG43" s="63"/>
      <c r="AH43" s="27" t="s">
        <v>9</v>
      </c>
      <c r="AI43" s="29">
        <f>+COUNTA(C44:AG45)</f>
        <v>8</v>
      </c>
    </row>
    <row r="44" spans="2:36" s="26" customFormat="1" x14ac:dyDescent="0.2">
      <c r="B44" s="64" t="s">
        <v>7</v>
      </c>
      <c r="C44" s="66"/>
      <c r="D44" s="60"/>
      <c r="E44" s="60"/>
      <c r="F44" s="60"/>
      <c r="G44" s="60"/>
      <c r="H44" s="60" t="s">
        <v>24</v>
      </c>
      <c r="I44" s="60" t="s">
        <v>24</v>
      </c>
      <c r="J44" s="78"/>
      <c r="K44" s="60"/>
      <c r="L44" s="60"/>
      <c r="M44" s="60"/>
      <c r="N44" s="60"/>
      <c r="O44" s="60" t="s">
        <v>24</v>
      </c>
      <c r="P44" s="60" t="s">
        <v>24</v>
      </c>
      <c r="Q44" s="78"/>
      <c r="R44" s="60"/>
      <c r="S44" s="60"/>
      <c r="T44" s="60"/>
      <c r="U44" s="60" t="s">
        <v>27</v>
      </c>
      <c r="V44" s="60" t="s">
        <v>24</v>
      </c>
      <c r="W44" s="60"/>
      <c r="X44" s="78"/>
      <c r="Y44" s="60"/>
      <c r="Z44" s="60"/>
      <c r="AA44" s="60"/>
      <c r="AB44" s="60"/>
      <c r="AC44" s="60" t="s">
        <v>24</v>
      </c>
      <c r="AD44" s="60" t="s">
        <v>24</v>
      </c>
      <c r="AE44" s="78"/>
      <c r="AF44" s="60"/>
      <c r="AG44" s="58"/>
      <c r="AH44" s="32" t="s">
        <v>4</v>
      </c>
      <c r="AI44" s="33">
        <f>+AI43/AI40</f>
        <v>0.25806451612903225</v>
      </c>
    </row>
    <row r="45" spans="2:36" s="26" customFormat="1" x14ac:dyDescent="0.2">
      <c r="B45" s="65"/>
      <c r="C45" s="67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59"/>
      <c r="AH45" s="34" t="s">
        <v>13</v>
      </c>
      <c r="AI45" s="35" t="str">
        <f>IF(7&gt;AI40,"対象外",IF(AI43&gt;=AI38,"OK","NG"))</f>
        <v>OK</v>
      </c>
      <c r="AJ45" s="30" t="str">
        <f>IF(AI45="対象外","←７日間に満たない期間は達成判定の対象外",IF(AI45="NG","←月単位未達成","←月単位達成"))</f>
        <v>←月単位達成</v>
      </c>
    </row>
    <row r="46" spans="2:36" hidden="1" x14ac:dyDescent="0.2">
      <c r="B46" s="15"/>
      <c r="C46" s="46">
        <f t="shared" ref="C46:AG46" si="14">IF(AND(DAY(C38)&gt;=22,DAY(C38)&lt;=28,C39="土"),1,0)</f>
        <v>0</v>
      </c>
      <c r="D46" s="46">
        <f t="shared" si="14"/>
        <v>0</v>
      </c>
      <c r="E46" s="46">
        <f t="shared" si="14"/>
        <v>0</v>
      </c>
      <c r="F46" s="46">
        <f t="shared" si="14"/>
        <v>0</v>
      </c>
      <c r="G46" s="46">
        <f t="shared" si="14"/>
        <v>0</v>
      </c>
      <c r="H46" s="46">
        <f t="shared" si="14"/>
        <v>0</v>
      </c>
      <c r="I46" s="46">
        <f t="shared" si="14"/>
        <v>0</v>
      </c>
      <c r="J46" s="46">
        <f t="shared" si="14"/>
        <v>0</v>
      </c>
      <c r="K46" s="46">
        <f t="shared" si="14"/>
        <v>0</v>
      </c>
      <c r="L46" s="46">
        <f t="shared" si="14"/>
        <v>0</v>
      </c>
      <c r="M46" s="46">
        <f t="shared" si="14"/>
        <v>0</v>
      </c>
      <c r="N46" s="46">
        <f t="shared" si="14"/>
        <v>0</v>
      </c>
      <c r="O46" s="46">
        <f t="shared" si="14"/>
        <v>0</v>
      </c>
      <c r="P46" s="46">
        <f t="shared" si="14"/>
        <v>0</v>
      </c>
      <c r="Q46" s="46">
        <f t="shared" si="14"/>
        <v>0</v>
      </c>
      <c r="R46" s="46">
        <f t="shared" si="14"/>
        <v>0</v>
      </c>
      <c r="S46" s="46">
        <f t="shared" si="14"/>
        <v>0</v>
      </c>
      <c r="T46" s="46">
        <f t="shared" si="14"/>
        <v>0</v>
      </c>
      <c r="U46" s="46">
        <f t="shared" si="14"/>
        <v>0</v>
      </c>
      <c r="V46" s="46">
        <f t="shared" si="14"/>
        <v>0</v>
      </c>
      <c r="W46" s="46">
        <f t="shared" si="14"/>
        <v>0</v>
      </c>
      <c r="X46" s="46">
        <f t="shared" si="14"/>
        <v>0</v>
      </c>
      <c r="Y46" s="46">
        <f t="shared" si="14"/>
        <v>0</v>
      </c>
      <c r="Z46" s="46">
        <f t="shared" si="14"/>
        <v>0</v>
      </c>
      <c r="AA46" s="46">
        <f t="shared" si="14"/>
        <v>0</v>
      </c>
      <c r="AB46" s="46">
        <f t="shared" si="14"/>
        <v>0</v>
      </c>
      <c r="AC46" s="46">
        <f t="shared" si="14"/>
        <v>1</v>
      </c>
      <c r="AD46" s="46">
        <f t="shared" si="14"/>
        <v>0</v>
      </c>
      <c r="AE46" s="46">
        <f t="shared" si="14"/>
        <v>0</v>
      </c>
      <c r="AF46" s="46">
        <f t="shared" si="14"/>
        <v>0</v>
      </c>
      <c r="AG46" s="46">
        <f t="shared" si="14"/>
        <v>0</v>
      </c>
      <c r="AH46" s="47" t="s">
        <v>22</v>
      </c>
      <c r="AI46" s="48">
        <f>_xlfn.AGGREGATE(9,6,C46:AG46)</f>
        <v>1</v>
      </c>
      <c r="AJ46" s="30"/>
    </row>
    <row r="47" spans="2:36" hidden="1" x14ac:dyDescent="0.2">
      <c r="B47" s="15"/>
      <c r="C47" s="49">
        <f t="shared" ref="C47:AG47" si="15">IF(AND(DAY(C38)&gt;=22,DAY(C38)&lt;=28,C39="土",OR(C44="休",C44="雨")),1,0)</f>
        <v>0</v>
      </c>
      <c r="D47" s="49">
        <f t="shared" si="15"/>
        <v>0</v>
      </c>
      <c r="E47" s="49">
        <f t="shared" si="15"/>
        <v>0</v>
      </c>
      <c r="F47" s="49">
        <f t="shared" si="15"/>
        <v>0</v>
      </c>
      <c r="G47" s="49">
        <f t="shared" si="15"/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  <c r="N47" s="49">
        <f t="shared" si="15"/>
        <v>0</v>
      </c>
      <c r="O47" s="49">
        <f t="shared" si="15"/>
        <v>0</v>
      </c>
      <c r="P47" s="49">
        <f t="shared" si="15"/>
        <v>0</v>
      </c>
      <c r="Q47" s="49">
        <f t="shared" si="15"/>
        <v>0</v>
      </c>
      <c r="R47" s="49">
        <f t="shared" si="15"/>
        <v>0</v>
      </c>
      <c r="S47" s="49">
        <f t="shared" si="15"/>
        <v>0</v>
      </c>
      <c r="T47" s="49">
        <f t="shared" si="15"/>
        <v>0</v>
      </c>
      <c r="U47" s="49">
        <f t="shared" si="15"/>
        <v>0</v>
      </c>
      <c r="V47" s="49">
        <f t="shared" si="15"/>
        <v>0</v>
      </c>
      <c r="W47" s="49">
        <f t="shared" si="15"/>
        <v>0</v>
      </c>
      <c r="X47" s="49">
        <f t="shared" si="15"/>
        <v>0</v>
      </c>
      <c r="Y47" s="49">
        <f t="shared" si="15"/>
        <v>0</v>
      </c>
      <c r="Z47" s="49">
        <f t="shared" si="15"/>
        <v>0</v>
      </c>
      <c r="AA47" s="49">
        <f t="shared" si="15"/>
        <v>0</v>
      </c>
      <c r="AB47" s="49">
        <f t="shared" si="15"/>
        <v>0</v>
      </c>
      <c r="AC47" s="49">
        <f t="shared" si="15"/>
        <v>1</v>
      </c>
      <c r="AD47" s="49">
        <f t="shared" si="15"/>
        <v>0</v>
      </c>
      <c r="AE47" s="49">
        <f>IF(AND(DAY(AE38)&gt;=22,DAY(AE38)&lt;=28,AE39="土",OR(AE44="休",AE44="雨")),1,0)</f>
        <v>0</v>
      </c>
      <c r="AF47" s="49">
        <f>IF(AND(DAY(AF38)&gt;=22,DAY(AF38)&lt;=28,AF39="土",OR(AF44="休",AF44="雨")),1,0)</f>
        <v>0</v>
      </c>
      <c r="AG47" s="49">
        <f t="shared" si="15"/>
        <v>0</v>
      </c>
      <c r="AH47" s="50" t="s">
        <v>23</v>
      </c>
      <c r="AI47" s="48">
        <f>_xlfn.AGGREGATE(9,6,C47:AG47)</f>
        <v>1</v>
      </c>
      <c r="AJ47" s="30"/>
    </row>
    <row r="48" spans="2:36" s="26" customFormat="1" x14ac:dyDescent="0.2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I48" s="41"/>
    </row>
    <row r="49" spans="2:36" hidden="1" x14ac:dyDescent="0.2">
      <c r="C49" s="2">
        <f>YEAR(C52)</f>
        <v>2024</v>
      </c>
      <c r="D49" s="2">
        <f>MONTH(C52)</f>
        <v>8</v>
      </c>
    </row>
    <row r="50" spans="2:36" x14ac:dyDescent="0.2">
      <c r="B50" s="6" t="s">
        <v>14</v>
      </c>
      <c r="C50" s="72">
        <f>C52</f>
        <v>45505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4"/>
    </row>
    <row r="51" spans="2:36" hidden="1" x14ac:dyDescent="0.2">
      <c r="B51" s="36"/>
      <c r="C51" s="22">
        <f>DATE($C49,$D49,1)</f>
        <v>45505</v>
      </c>
      <c r="D51" s="22">
        <f t="shared" ref="D51:AG51" si="16">C51+1</f>
        <v>45506</v>
      </c>
      <c r="E51" s="22">
        <f t="shared" si="16"/>
        <v>45507</v>
      </c>
      <c r="F51" s="22">
        <f t="shared" si="16"/>
        <v>45508</v>
      </c>
      <c r="G51" s="22">
        <f t="shared" si="16"/>
        <v>45509</v>
      </c>
      <c r="H51" s="22">
        <f t="shared" si="16"/>
        <v>45510</v>
      </c>
      <c r="I51" s="22">
        <f t="shared" si="16"/>
        <v>45511</v>
      </c>
      <c r="J51" s="22">
        <f t="shared" si="16"/>
        <v>45512</v>
      </c>
      <c r="K51" s="22">
        <f t="shared" si="16"/>
        <v>45513</v>
      </c>
      <c r="L51" s="22">
        <f t="shared" si="16"/>
        <v>45514</v>
      </c>
      <c r="M51" s="22">
        <f t="shared" si="16"/>
        <v>45515</v>
      </c>
      <c r="N51" s="22">
        <f t="shared" si="16"/>
        <v>45516</v>
      </c>
      <c r="O51" s="22">
        <f t="shared" si="16"/>
        <v>45517</v>
      </c>
      <c r="P51" s="22">
        <f t="shared" si="16"/>
        <v>45518</v>
      </c>
      <c r="Q51" s="22">
        <f t="shared" si="16"/>
        <v>45519</v>
      </c>
      <c r="R51" s="22">
        <f t="shared" si="16"/>
        <v>45520</v>
      </c>
      <c r="S51" s="22">
        <f t="shared" si="16"/>
        <v>45521</v>
      </c>
      <c r="T51" s="22">
        <f t="shared" si="16"/>
        <v>45522</v>
      </c>
      <c r="U51" s="22">
        <f t="shared" si="16"/>
        <v>45523</v>
      </c>
      <c r="V51" s="22">
        <f t="shared" si="16"/>
        <v>45524</v>
      </c>
      <c r="W51" s="22">
        <f t="shared" si="16"/>
        <v>45525</v>
      </c>
      <c r="X51" s="22">
        <f t="shared" si="16"/>
        <v>45526</v>
      </c>
      <c r="Y51" s="22">
        <f t="shared" si="16"/>
        <v>45527</v>
      </c>
      <c r="Z51" s="22">
        <f t="shared" si="16"/>
        <v>45528</v>
      </c>
      <c r="AA51" s="22">
        <f t="shared" si="16"/>
        <v>45529</v>
      </c>
      <c r="AB51" s="22">
        <f t="shared" si="16"/>
        <v>45530</v>
      </c>
      <c r="AC51" s="22">
        <f t="shared" si="16"/>
        <v>45531</v>
      </c>
      <c r="AD51" s="22">
        <f t="shared" si="16"/>
        <v>45532</v>
      </c>
      <c r="AE51" s="22">
        <f t="shared" si="16"/>
        <v>45533</v>
      </c>
      <c r="AF51" s="22">
        <f t="shared" si="16"/>
        <v>45534</v>
      </c>
      <c r="AG51" s="22">
        <f t="shared" si="16"/>
        <v>45535</v>
      </c>
      <c r="AH51" s="37"/>
      <c r="AI51" s="38"/>
    </row>
    <row r="52" spans="2:36" x14ac:dyDescent="0.2">
      <c r="B52" s="20" t="s">
        <v>15</v>
      </c>
      <c r="C52" s="39">
        <f>IF(EDATE(C37,1)&gt;$G$5,"",EDATE(C37,1))</f>
        <v>45505</v>
      </c>
      <c r="D52" s="22">
        <f t="shared" ref="D52:AG52" si="17">IF(D51&gt;$G$5,"",IF(C52=EOMONTH(DATE($C49,$D49,1),0),"",IF(C52="","",C52+1)))</f>
        <v>45506</v>
      </c>
      <c r="E52" s="22">
        <f t="shared" si="17"/>
        <v>45507</v>
      </c>
      <c r="F52" s="22">
        <f t="shared" si="17"/>
        <v>45508</v>
      </c>
      <c r="G52" s="22">
        <f t="shared" si="17"/>
        <v>45509</v>
      </c>
      <c r="H52" s="22">
        <f t="shared" si="17"/>
        <v>45510</v>
      </c>
      <c r="I52" s="22">
        <f t="shared" si="17"/>
        <v>45511</v>
      </c>
      <c r="J52" s="22">
        <f t="shared" si="17"/>
        <v>45512</v>
      </c>
      <c r="K52" s="22">
        <f t="shared" si="17"/>
        <v>45513</v>
      </c>
      <c r="L52" s="22">
        <f t="shared" si="17"/>
        <v>45514</v>
      </c>
      <c r="M52" s="22">
        <f t="shared" si="17"/>
        <v>45515</v>
      </c>
      <c r="N52" s="22">
        <f t="shared" si="17"/>
        <v>45516</v>
      </c>
      <c r="O52" s="22">
        <f t="shared" si="17"/>
        <v>45517</v>
      </c>
      <c r="P52" s="22">
        <f t="shared" si="17"/>
        <v>45518</v>
      </c>
      <c r="Q52" s="22">
        <f t="shared" si="17"/>
        <v>45519</v>
      </c>
      <c r="R52" s="22">
        <f t="shared" si="17"/>
        <v>45520</v>
      </c>
      <c r="S52" s="22">
        <f t="shared" si="17"/>
        <v>45521</v>
      </c>
      <c r="T52" s="22">
        <f t="shared" si="17"/>
        <v>45522</v>
      </c>
      <c r="U52" s="22">
        <f t="shared" si="17"/>
        <v>45523</v>
      </c>
      <c r="V52" s="22">
        <f t="shared" si="17"/>
        <v>45524</v>
      </c>
      <c r="W52" s="22">
        <f t="shared" si="17"/>
        <v>45525</v>
      </c>
      <c r="X52" s="22">
        <f t="shared" si="17"/>
        <v>45526</v>
      </c>
      <c r="Y52" s="22">
        <f t="shared" si="17"/>
        <v>45527</v>
      </c>
      <c r="Z52" s="22">
        <f t="shared" si="17"/>
        <v>45528</v>
      </c>
      <c r="AA52" s="22">
        <f t="shared" si="17"/>
        <v>45529</v>
      </c>
      <c r="AB52" s="22">
        <f t="shared" si="17"/>
        <v>45530</v>
      </c>
      <c r="AC52" s="22">
        <f t="shared" si="17"/>
        <v>45531</v>
      </c>
      <c r="AD52" s="22">
        <f t="shared" si="17"/>
        <v>45532</v>
      </c>
      <c r="AE52" s="22">
        <f t="shared" si="17"/>
        <v>45533</v>
      </c>
      <c r="AF52" s="22">
        <f t="shared" si="17"/>
        <v>45534</v>
      </c>
      <c r="AG52" s="22">
        <f t="shared" si="17"/>
        <v>45535</v>
      </c>
      <c r="AH52" s="23" t="s">
        <v>16</v>
      </c>
      <c r="AI52" s="24">
        <f>+COUNTIFS(C53:AG53,"土",C54:AG54,"")+COUNTIFS(C53:AG53,"日",C54:AG54,"")</f>
        <v>9</v>
      </c>
    </row>
    <row r="53" spans="2:36" s="26" customFormat="1" x14ac:dyDescent="0.2">
      <c r="B53" s="40" t="s">
        <v>5</v>
      </c>
      <c r="C53" s="51" t="str">
        <f>IFERROR(TEXT(WEEKDAY(+C52),"aaa"),"")</f>
        <v>木</v>
      </c>
      <c r="D53" s="51" t="str">
        <f t="shared" ref="D53:AG53" si="18">IFERROR(TEXT(WEEKDAY(+D52),"aaa"),"")</f>
        <v>金</v>
      </c>
      <c r="E53" s="51" t="str">
        <f t="shared" si="18"/>
        <v>土</v>
      </c>
      <c r="F53" s="51" t="str">
        <f t="shared" si="18"/>
        <v>日</v>
      </c>
      <c r="G53" s="51" t="str">
        <f t="shared" si="18"/>
        <v>月</v>
      </c>
      <c r="H53" s="51" t="str">
        <f t="shared" si="18"/>
        <v>火</v>
      </c>
      <c r="I53" s="51" t="str">
        <f t="shared" si="18"/>
        <v>水</v>
      </c>
      <c r="J53" s="51" t="str">
        <f t="shared" si="18"/>
        <v>木</v>
      </c>
      <c r="K53" s="51" t="str">
        <f t="shared" si="18"/>
        <v>金</v>
      </c>
      <c r="L53" s="51" t="str">
        <f t="shared" si="18"/>
        <v>土</v>
      </c>
      <c r="M53" s="51" t="str">
        <f t="shared" si="18"/>
        <v>日</v>
      </c>
      <c r="N53" s="51" t="str">
        <f t="shared" si="18"/>
        <v>月</v>
      </c>
      <c r="O53" s="51" t="str">
        <f t="shared" si="18"/>
        <v>火</v>
      </c>
      <c r="P53" s="51" t="str">
        <f t="shared" si="18"/>
        <v>水</v>
      </c>
      <c r="Q53" s="51" t="str">
        <f t="shared" si="18"/>
        <v>木</v>
      </c>
      <c r="R53" s="51" t="str">
        <f t="shared" si="18"/>
        <v>金</v>
      </c>
      <c r="S53" s="51" t="str">
        <f t="shared" si="18"/>
        <v>土</v>
      </c>
      <c r="T53" s="51" t="str">
        <f t="shared" si="18"/>
        <v>日</v>
      </c>
      <c r="U53" s="51" t="str">
        <f t="shared" si="18"/>
        <v>月</v>
      </c>
      <c r="V53" s="51" t="str">
        <f t="shared" si="18"/>
        <v>火</v>
      </c>
      <c r="W53" s="51" t="str">
        <f t="shared" si="18"/>
        <v>水</v>
      </c>
      <c r="X53" s="51" t="str">
        <f t="shared" si="18"/>
        <v>木</v>
      </c>
      <c r="Y53" s="51" t="str">
        <f t="shared" si="18"/>
        <v>金</v>
      </c>
      <c r="Z53" s="51" t="str">
        <f t="shared" si="18"/>
        <v>土</v>
      </c>
      <c r="AA53" s="51" t="str">
        <f t="shared" si="18"/>
        <v>日</v>
      </c>
      <c r="AB53" s="51" t="str">
        <f t="shared" si="18"/>
        <v>月</v>
      </c>
      <c r="AC53" s="51" t="str">
        <f t="shared" si="18"/>
        <v>火</v>
      </c>
      <c r="AD53" s="51" t="str">
        <f t="shared" si="18"/>
        <v>水</v>
      </c>
      <c r="AE53" s="51" t="str">
        <f t="shared" si="18"/>
        <v>木</v>
      </c>
      <c r="AF53" s="51" t="str">
        <f t="shared" si="18"/>
        <v>金</v>
      </c>
      <c r="AG53" s="51" t="str">
        <f t="shared" si="18"/>
        <v>土</v>
      </c>
      <c r="AH53" s="23" t="s">
        <v>21</v>
      </c>
      <c r="AI53" s="24">
        <f>+COUNTIF(C54:AG54,"夏休")+COUNTIF(C54:AG54,"冬休")+COUNTIF(C54:AG54,"中止")</f>
        <v>3</v>
      </c>
    </row>
    <row r="54" spans="2:36" s="26" customFormat="1" ht="13.5" customHeight="1" x14ac:dyDescent="0.2">
      <c r="B54" s="75" t="s">
        <v>20</v>
      </c>
      <c r="C54" s="7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 t="s">
        <v>28</v>
      </c>
      <c r="P54" s="68" t="s">
        <v>28</v>
      </c>
      <c r="Q54" s="68" t="s">
        <v>28</v>
      </c>
      <c r="R54" s="68"/>
      <c r="S54" s="68"/>
      <c r="T54" s="68"/>
      <c r="U54" s="68"/>
      <c r="V54" s="68"/>
      <c r="W54" s="68"/>
      <c r="X54" s="68"/>
      <c r="Y54" s="68"/>
      <c r="Z54" s="79"/>
      <c r="AA54" s="79"/>
      <c r="AB54" s="68"/>
      <c r="AC54" s="68"/>
      <c r="AD54" s="68"/>
      <c r="AE54" s="68"/>
      <c r="AF54" s="68"/>
      <c r="AG54" s="69"/>
      <c r="AH54" s="27" t="s">
        <v>2</v>
      </c>
      <c r="AI54" s="28">
        <f>COUNT(C52:AG52)-AI53</f>
        <v>28</v>
      </c>
    </row>
    <row r="55" spans="2:36" s="26" customFormat="1" ht="13.5" customHeight="1" x14ac:dyDescent="0.2">
      <c r="B55" s="76"/>
      <c r="C55" s="7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80"/>
      <c r="AA55" s="80"/>
      <c r="AB55" s="68"/>
      <c r="AC55" s="68"/>
      <c r="AD55" s="68"/>
      <c r="AE55" s="68"/>
      <c r="AF55" s="68"/>
      <c r="AG55" s="69"/>
      <c r="AH55" s="27" t="s">
        <v>6</v>
      </c>
      <c r="AI55" s="29">
        <f>+COUNTIF(C56:AG57,"休")</f>
        <v>9</v>
      </c>
      <c r="AJ55" s="30" t="str">
        <f>IF(AI56&gt;0.285,"",IF(AI55&lt;AI52,"←計画日数が足りません",""))</f>
        <v/>
      </c>
    </row>
    <row r="56" spans="2:36" s="26" customFormat="1" ht="13.5" customHeight="1" x14ac:dyDescent="0.2">
      <c r="B56" s="70" t="s">
        <v>0</v>
      </c>
      <c r="C56" s="71"/>
      <c r="D56" s="62"/>
      <c r="E56" s="62" t="s">
        <v>24</v>
      </c>
      <c r="F56" s="62" t="s">
        <v>24</v>
      </c>
      <c r="G56" s="62"/>
      <c r="H56" s="60"/>
      <c r="I56" s="62"/>
      <c r="J56" s="62"/>
      <c r="K56" s="62"/>
      <c r="L56" s="62"/>
      <c r="M56" s="62" t="s">
        <v>24</v>
      </c>
      <c r="N56" s="62" t="s">
        <v>24</v>
      </c>
      <c r="O56" s="60"/>
      <c r="P56" s="62"/>
      <c r="Q56" s="62"/>
      <c r="R56" s="62"/>
      <c r="S56" s="62" t="s">
        <v>24</v>
      </c>
      <c r="T56" s="62" t="s">
        <v>24</v>
      </c>
      <c r="U56" s="62"/>
      <c r="V56" s="60"/>
      <c r="W56" s="62"/>
      <c r="X56" s="62"/>
      <c r="Y56" s="62"/>
      <c r="Z56" s="62" t="s">
        <v>24</v>
      </c>
      <c r="AA56" s="62" t="s">
        <v>24</v>
      </c>
      <c r="AB56" s="62"/>
      <c r="AC56" s="60"/>
      <c r="AD56" s="62"/>
      <c r="AE56" s="62"/>
      <c r="AF56" s="62"/>
      <c r="AG56" s="63" t="s">
        <v>24</v>
      </c>
      <c r="AH56" s="27" t="s">
        <v>8</v>
      </c>
      <c r="AI56" s="31">
        <f>+AI55/AI54</f>
        <v>0.32142857142857145</v>
      </c>
    </row>
    <row r="57" spans="2:36" s="26" customFormat="1" x14ac:dyDescent="0.2">
      <c r="B57" s="70"/>
      <c r="C57" s="71"/>
      <c r="D57" s="62"/>
      <c r="E57" s="62"/>
      <c r="F57" s="62"/>
      <c r="G57" s="62"/>
      <c r="H57" s="60"/>
      <c r="I57" s="62"/>
      <c r="J57" s="62"/>
      <c r="K57" s="62"/>
      <c r="L57" s="62"/>
      <c r="M57" s="62"/>
      <c r="N57" s="62"/>
      <c r="O57" s="60"/>
      <c r="P57" s="62"/>
      <c r="Q57" s="62"/>
      <c r="R57" s="62"/>
      <c r="S57" s="62"/>
      <c r="T57" s="62"/>
      <c r="U57" s="62"/>
      <c r="V57" s="60"/>
      <c r="W57" s="62"/>
      <c r="X57" s="62"/>
      <c r="Y57" s="62"/>
      <c r="Z57" s="62"/>
      <c r="AA57" s="62"/>
      <c r="AB57" s="62"/>
      <c r="AC57" s="60"/>
      <c r="AD57" s="62"/>
      <c r="AE57" s="62"/>
      <c r="AF57" s="62"/>
      <c r="AG57" s="63"/>
      <c r="AH57" s="27" t="s">
        <v>9</v>
      </c>
      <c r="AI57" s="29">
        <f>+COUNTA(C58:AG59)</f>
        <v>9</v>
      </c>
    </row>
    <row r="58" spans="2:36" s="26" customFormat="1" x14ac:dyDescent="0.2">
      <c r="B58" s="64" t="s">
        <v>7</v>
      </c>
      <c r="C58" s="66"/>
      <c r="D58" s="60"/>
      <c r="E58" s="60" t="s">
        <v>24</v>
      </c>
      <c r="F58" s="60" t="s">
        <v>24</v>
      </c>
      <c r="G58" s="60"/>
      <c r="H58" s="78"/>
      <c r="I58" s="60"/>
      <c r="J58" s="60"/>
      <c r="K58" s="60"/>
      <c r="L58" s="60"/>
      <c r="M58" s="60" t="s">
        <v>24</v>
      </c>
      <c r="N58" s="60" t="s">
        <v>24</v>
      </c>
      <c r="O58" s="78"/>
      <c r="P58" s="60"/>
      <c r="Q58" s="60"/>
      <c r="R58" s="60"/>
      <c r="S58" s="60" t="s">
        <v>24</v>
      </c>
      <c r="T58" s="60" t="s">
        <v>24</v>
      </c>
      <c r="U58" s="60"/>
      <c r="V58" s="78"/>
      <c r="W58" s="60"/>
      <c r="X58" s="60"/>
      <c r="Y58" s="60"/>
      <c r="Z58" s="60" t="s">
        <v>24</v>
      </c>
      <c r="AA58" s="60" t="s">
        <v>24</v>
      </c>
      <c r="AB58" s="60"/>
      <c r="AC58" s="78"/>
      <c r="AD58" s="60"/>
      <c r="AE58" s="60"/>
      <c r="AF58" s="60"/>
      <c r="AG58" s="58" t="s">
        <v>24</v>
      </c>
      <c r="AH58" s="32" t="s">
        <v>4</v>
      </c>
      <c r="AI58" s="33">
        <f>+AI57/AI54</f>
        <v>0.32142857142857145</v>
      </c>
    </row>
    <row r="59" spans="2:36" s="26" customFormat="1" x14ac:dyDescent="0.2">
      <c r="B59" s="65"/>
      <c r="C59" s="67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59"/>
      <c r="AH59" s="34" t="s">
        <v>13</v>
      </c>
      <c r="AI59" s="35" t="str">
        <f>IF(7&gt;AI54,"対象外",IF(AI57&gt;=AI52,"OK","NG"))</f>
        <v>OK</v>
      </c>
      <c r="AJ59" s="30" t="str">
        <f>IF(AI59="対象外","←７日間に満たない期間は達成判定の対象外",IF(AI59="NG","←月単位未達成","←月単位達成"))</f>
        <v>←月単位達成</v>
      </c>
    </row>
    <row r="60" spans="2:36" ht="13.5" hidden="1" customHeight="1" x14ac:dyDescent="0.2">
      <c r="B60" s="15"/>
      <c r="C60" s="46">
        <f t="shared" ref="C60:AG60" si="19">IF(AND(DAY(C52)&gt;=22,DAY(C52)&lt;=28,C53="土"),1,0)</f>
        <v>0</v>
      </c>
      <c r="D60" s="46">
        <f t="shared" si="19"/>
        <v>0</v>
      </c>
      <c r="E60" s="46">
        <f t="shared" si="19"/>
        <v>0</v>
      </c>
      <c r="F60" s="46">
        <f t="shared" si="19"/>
        <v>0</v>
      </c>
      <c r="G60" s="46">
        <f t="shared" si="19"/>
        <v>0</v>
      </c>
      <c r="H60" s="46">
        <f t="shared" si="19"/>
        <v>0</v>
      </c>
      <c r="I60" s="46">
        <f t="shared" si="19"/>
        <v>0</v>
      </c>
      <c r="J60" s="46">
        <f t="shared" si="19"/>
        <v>0</v>
      </c>
      <c r="K60" s="46">
        <f t="shared" si="19"/>
        <v>0</v>
      </c>
      <c r="L60" s="46">
        <f t="shared" si="19"/>
        <v>0</v>
      </c>
      <c r="M60" s="46">
        <f t="shared" si="19"/>
        <v>0</v>
      </c>
      <c r="N60" s="46">
        <f t="shared" si="19"/>
        <v>0</v>
      </c>
      <c r="O60" s="46">
        <f t="shared" si="19"/>
        <v>0</v>
      </c>
      <c r="P60" s="46">
        <f t="shared" si="19"/>
        <v>0</v>
      </c>
      <c r="Q60" s="46">
        <f t="shared" si="19"/>
        <v>0</v>
      </c>
      <c r="R60" s="46">
        <f t="shared" si="19"/>
        <v>0</v>
      </c>
      <c r="S60" s="46">
        <f t="shared" si="19"/>
        <v>0</v>
      </c>
      <c r="T60" s="46">
        <f t="shared" si="19"/>
        <v>0</v>
      </c>
      <c r="U60" s="46">
        <f t="shared" si="19"/>
        <v>0</v>
      </c>
      <c r="V60" s="46">
        <f t="shared" si="19"/>
        <v>0</v>
      </c>
      <c r="W60" s="46">
        <f t="shared" si="19"/>
        <v>0</v>
      </c>
      <c r="X60" s="46">
        <f t="shared" si="19"/>
        <v>0</v>
      </c>
      <c r="Y60" s="46">
        <f t="shared" si="19"/>
        <v>0</v>
      </c>
      <c r="Z60" s="46">
        <f t="shared" si="19"/>
        <v>1</v>
      </c>
      <c r="AA60" s="46">
        <f t="shared" si="19"/>
        <v>0</v>
      </c>
      <c r="AB60" s="46">
        <f t="shared" si="19"/>
        <v>0</v>
      </c>
      <c r="AC60" s="46">
        <f t="shared" si="19"/>
        <v>0</v>
      </c>
      <c r="AD60" s="46">
        <f t="shared" si="19"/>
        <v>0</v>
      </c>
      <c r="AE60" s="46">
        <f t="shared" si="19"/>
        <v>0</v>
      </c>
      <c r="AF60" s="46">
        <f t="shared" si="19"/>
        <v>0</v>
      </c>
      <c r="AG60" s="46">
        <f t="shared" si="19"/>
        <v>0</v>
      </c>
      <c r="AH60" s="47" t="s">
        <v>22</v>
      </c>
      <c r="AI60" s="48">
        <f>_xlfn.AGGREGATE(9,6,C60:AG60)</f>
        <v>1</v>
      </c>
      <c r="AJ60" s="30"/>
    </row>
    <row r="61" spans="2:36" ht="13.5" hidden="1" customHeight="1" x14ac:dyDescent="0.2">
      <c r="B61" s="15"/>
      <c r="C61" s="49">
        <f t="shared" ref="C61:AG61" si="20">IF(AND(DAY(C52)&gt;=22,DAY(C52)&lt;=28,C53="土",OR(C58="休",C58="雨")),1,0)</f>
        <v>0</v>
      </c>
      <c r="D61" s="49">
        <f t="shared" si="20"/>
        <v>0</v>
      </c>
      <c r="E61" s="49">
        <f t="shared" si="20"/>
        <v>0</v>
      </c>
      <c r="F61" s="49">
        <f t="shared" si="20"/>
        <v>0</v>
      </c>
      <c r="G61" s="49">
        <f t="shared" si="20"/>
        <v>0</v>
      </c>
      <c r="H61" s="49">
        <f t="shared" si="20"/>
        <v>0</v>
      </c>
      <c r="I61" s="49">
        <f t="shared" si="20"/>
        <v>0</v>
      </c>
      <c r="J61" s="49">
        <f t="shared" si="20"/>
        <v>0</v>
      </c>
      <c r="K61" s="49">
        <f t="shared" si="20"/>
        <v>0</v>
      </c>
      <c r="L61" s="49">
        <f t="shared" si="20"/>
        <v>0</v>
      </c>
      <c r="M61" s="49">
        <f t="shared" si="20"/>
        <v>0</v>
      </c>
      <c r="N61" s="49">
        <f t="shared" si="20"/>
        <v>0</v>
      </c>
      <c r="O61" s="49">
        <f t="shared" si="20"/>
        <v>0</v>
      </c>
      <c r="P61" s="49">
        <f t="shared" si="20"/>
        <v>0</v>
      </c>
      <c r="Q61" s="49">
        <f t="shared" si="20"/>
        <v>0</v>
      </c>
      <c r="R61" s="49">
        <f t="shared" si="20"/>
        <v>0</v>
      </c>
      <c r="S61" s="49">
        <f t="shared" si="20"/>
        <v>0</v>
      </c>
      <c r="T61" s="49">
        <f t="shared" si="20"/>
        <v>0</v>
      </c>
      <c r="U61" s="49">
        <f t="shared" si="20"/>
        <v>0</v>
      </c>
      <c r="V61" s="49">
        <f t="shared" si="20"/>
        <v>0</v>
      </c>
      <c r="W61" s="49">
        <f t="shared" si="20"/>
        <v>0</v>
      </c>
      <c r="X61" s="49">
        <f t="shared" si="20"/>
        <v>0</v>
      </c>
      <c r="Y61" s="49">
        <f t="shared" si="20"/>
        <v>0</v>
      </c>
      <c r="Z61" s="49">
        <f t="shared" si="20"/>
        <v>1</v>
      </c>
      <c r="AA61" s="49">
        <f t="shared" si="20"/>
        <v>0</v>
      </c>
      <c r="AB61" s="49">
        <f t="shared" si="20"/>
        <v>0</v>
      </c>
      <c r="AC61" s="49">
        <f t="shared" si="20"/>
        <v>0</v>
      </c>
      <c r="AD61" s="49">
        <f t="shared" si="20"/>
        <v>0</v>
      </c>
      <c r="AE61" s="49">
        <f t="shared" si="20"/>
        <v>0</v>
      </c>
      <c r="AF61" s="49">
        <f t="shared" si="20"/>
        <v>0</v>
      </c>
      <c r="AG61" s="49">
        <f t="shared" si="20"/>
        <v>0</v>
      </c>
      <c r="AH61" s="50" t="s">
        <v>23</v>
      </c>
      <c r="AI61" s="48">
        <f>_xlfn.AGGREGATE(9,6,C61:AG61)</f>
        <v>1</v>
      </c>
      <c r="AJ61" s="30"/>
    </row>
    <row r="62" spans="2:36" s="26" customFormat="1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I62" s="41"/>
    </row>
    <row r="63" spans="2:36" hidden="1" x14ac:dyDescent="0.2">
      <c r="C63" s="2">
        <f>YEAR(C66)</f>
        <v>2024</v>
      </c>
      <c r="D63" s="2">
        <f>MONTH(C66)</f>
        <v>9</v>
      </c>
    </row>
    <row r="64" spans="2:36" x14ac:dyDescent="0.2">
      <c r="B64" s="6" t="s">
        <v>14</v>
      </c>
      <c r="C64" s="72">
        <f>C66</f>
        <v>45536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4"/>
    </row>
    <row r="65" spans="2:36" hidden="1" x14ac:dyDescent="0.2">
      <c r="B65" s="36"/>
      <c r="C65" s="22">
        <f>DATE($C63,$D63,1)</f>
        <v>45536</v>
      </c>
      <c r="D65" s="22">
        <f t="shared" ref="D65:AG65" si="21">C65+1</f>
        <v>45537</v>
      </c>
      <c r="E65" s="22">
        <f t="shared" si="21"/>
        <v>45538</v>
      </c>
      <c r="F65" s="22">
        <f t="shared" si="21"/>
        <v>45539</v>
      </c>
      <c r="G65" s="22">
        <f t="shared" si="21"/>
        <v>45540</v>
      </c>
      <c r="H65" s="22">
        <f t="shared" si="21"/>
        <v>45541</v>
      </c>
      <c r="I65" s="22">
        <f t="shared" si="21"/>
        <v>45542</v>
      </c>
      <c r="J65" s="22">
        <f t="shared" si="21"/>
        <v>45543</v>
      </c>
      <c r="K65" s="22">
        <f t="shared" si="21"/>
        <v>45544</v>
      </c>
      <c r="L65" s="22">
        <f t="shared" si="21"/>
        <v>45545</v>
      </c>
      <c r="M65" s="22">
        <f t="shared" si="21"/>
        <v>45546</v>
      </c>
      <c r="N65" s="22">
        <f t="shared" si="21"/>
        <v>45547</v>
      </c>
      <c r="O65" s="22">
        <f t="shared" si="21"/>
        <v>45548</v>
      </c>
      <c r="P65" s="22">
        <f t="shared" si="21"/>
        <v>45549</v>
      </c>
      <c r="Q65" s="22">
        <f t="shared" si="21"/>
        <v>45550</v>
      </c>
      <c r="R65" s="22">
        <f t="shared" si="21"/>
        <v>45551</v>
      </c>
      <c r="S65" s="22">
        <f t="shared" si="21"/>
        <v>45552</v>
      </c>
      <c r="T65" s="22">
        <f t="shared" si="21"/>
        <v>45553</v>
      </c>
      <c r="U65" s="22">
        <f t="shared" si="21"/>
        <v>45554</v>
      </c>
      <c r="V65" s="22">
        <f t="shared" si="21"/>
        <v>45555</v>
      </c>
      <c r="W65" s="22">
        <f t="shared" si="21"/>
        <v>45556</v>
      </c>
      <c r="X65" s="22">
        <f t="shared" si="21"/>
        <v>45557</v>
      </c>
      <c r="Y65" s="22">
        <f t="shared" si="21"/>
        <v>45558</v>
      </c>
      <c r="Z65" s="22">
        <f t="shared" si="21"/>
        <v>45559</v>
      </c>
      <c r="AA65" s="22">
        <f t="shared" si="21"/>
        <v>45560</v>
      </c>
      <c r="AB65" s="22">
        <f t="shared" si="21"/>
        <v>45561</v>
      </c>
      <c r="AC65" s="22">
        <f t="shared" si="21"/>
        <v>45562</v>
      </c>
      <c r="AD65" s="22">
        <f t="shared" si="21"/>
        <v>45563</v>
      </c>
      <c r="AE65" s="22">
        <f t="shared" si="21"/>
        <v>45564</v>
      </c>
      <c r="AF65" s="22">
        <f t="shared" si="21"/>
        <v>45565</v>
      </c>
      <c r="AG65" s="22">
        <f t="shared" si="21"/>
        <v>45566</v>
      </c>
      <c r="AH65" s="37"/>
      <c r="AI65" s="38"/>
    </row>
    <row r="66" spans="2:36" x14ac:dyDescent="0.2">
      <c r="B66" s="20" t="s">
        <v>15</v>
      </c>
      <c r="C66" s="39">
        <f>IF(EDATE(C51,1)&gt;$G$5,"",EDATE(C51,1))</f>
        <v>45536</v>
      </c>
      <c r="D66" s="22">
        <f t="shared" ref="D66:AG66" si="22">IF(D65&gt;$G$5,"",IF(C66=EOMONTH(DATE($C63,$D63,1),0),"",IF(C66="","",C66+1)))</f>
        <v>45537</v>
      </c>
      <c r="E66" s="22">
        <f t="shared" si="22"/>
        <v>45538</v>
      </c>
      <c r="F66" s="22">
        <f t="shared" si="22"/>
        <v>45539</v>
      </c>
      <c r="G66" s="22">
        <f t="shared" si="22"/>
        <v>45540</v>
      </c>
      <c r="H66" s="22">
        <f t="shared" si="22"/>
        <v>45541</v>
      </c>
      <c r="I66" s="22">
        <f t="shared" si="22"/>
        <v>45542</v>
      </c>
      <c r="J66" s="22">
        <f t="shared" si="22"/>
        <v>45543</v>
      </c>
      <c r="K66" s="22">
        <f t="shared" si="22"/>
        <v>45544</v>
      </c>
      <c r="L66" s="22">
        <f t="shared" si="22"/>
        <v>45545</v>
      </c>
      <c r="M66" s="22">
        <f t="shared" si="22"/>
        <v>45546</v>
      </c>
      <c r="N66" s="22">
        <f t="shared" si="22"/>
        <v>45547</v>
      </c>
      <c r="O66" s="22">
        <f t="shared" si="22"/>
        <v>45548</v>
      </c>
      <c r="P66" s="22">
        <f t="shared" si="22"/>
        <v>45549</v>
      </c>
      <c r="Q66" s="22">
        <f t="shared" si="22"/>
        <v>45550</v>
      </c>
      <c r="R66" s="22">
        <f t="shared" si="22"/>
        <v>45551</v>
      </c>
      <c r="S66" s="22">
        <f t="shared" si="22"/>
        <v>45552</v>
      </c>
      <c r="T66" s="22">
        <f t="shared" si="22"/>
        <v>45553</v>
      </c>
      <c r="U66" s="22">
        <f t="shared" si="22"/>
        <v>45554</v>
      </c>
      <c r="V66" s="22">
        <f t="shared" si="22"/>
        <v>45555</v>
      </c>
      <c r="W66" s="22">
        <f t="shared" si="22"/>
        <v>45556</v>
      </c>
      <c r="X66" s="22">
        <f t="shared" si="22"/>
        <v>45557</v>
      </c>
      <c r="Y66" s="22">
        <f t="shared" si="22"/>
        <v>45558</v>
      </c>
      <c r="Z66" s="22">
        <f t="shared" si="22"/>
        <v>45559</v>
      </c>
      <c r="AA66" s="22">
        <f t="shared" si="22"/>
        <v>45560</v>
      </c>
      <c r="AB66" s="22">
        <f t="shared" si="22"/>
        <v>45561</v>
      </c>
      <c r="AC66" s="22">
        <f t="shared" si="22"/>
        <v>45562</v>
      </c>
      <c r="AD66" s="22">
        <f t="shared" si="22"/>
        <v>45563</v>
      </c>
      <c r="AE66" s="22">
        <f t="shared" si="22"/>
        <v>45564</v>
      </c>
      <c r="AF66" s="22">
        <f t="shared" si="22"/>
        <v>45565</v>
      </c>
      <c r="AG66" s="22" t="str">
        <f t="shared" si="22"/>
        <v/>
      </c>
      <c r="AH66" s="23" t="s">
        <v>16</v>
      </c>
      <c r="AI66" s="24">
        <f>+COUNTIFS(C67:AG67,"土",C68:AG68,"")+COUNTIFS(C67:AG67,"日",C68:AG68,"")</f>
        <v>9</v>
      </c>
    </row>
    <row r="67" spans="2:36" s="26" customFormat="1" x14ac:dyDescent="0.2">
      <c r="B67" s="40" t="s">
        <v>5</v>
      </c>
      <c r="C67" s="51" t="str">
        <f>IFERROR(TEXT(WEEKDAY(+C66),"aaa"),"")</f>
        <v>日</v>
      </c>
      <c r="D67" s="51" t="str">
        <f t="shared" ref="D67:AG67" si="23">IFERROR(TEXT(WEEKDAY(+D66),"aaa"),"")</f>
        <v>月</v>
      </c>
      <c r="E67" s="51" t="str">
        <f t="shared" si="23"/>
        <v>火</v>
      </c>
      <c r="F67" s="51" t="str">
        <f t="shared" si="23"/>
        <v>水</v>
      </c>
      <c r="G67" s="51" t="str">
        <f t="shared" si="23"/>
        <v>木</v>
      </c>
      <c r="H67" s="51" t="str">
        <f t="shared" si="23"/>
        <v>金</v>
      </c>
      <c r="I67" s="51" t="str">
        <f t="shared" si="23"/>
        <v>土</v>
      </c>
      <c r="J67" s="51" t="str">
        <f t="shared" si="23"/>
        <v>日</v>
      </c>
      <c r="K67" s="51" t="str">
        <f t="shared" si="23"/>
        <v>月</v>
      </c>
      <c r="L67" s="51" t="str">
        <f t="shared" si="23"/>
        <v>火</v>
      </c>
      <c r="M67" s="51" t="str">
        <f t="shared" si="23"/>
        <v>水</v>
      </c>
      <c r="N67" s="51" t="str">
        <f t="shared" si="23"/>
        <v>木</v>
      </c>
      <c r="O67" s="51" t="str">
        <f t="shared" si="23"/>
        <v>金</v>
      </c>
      <c r="P67" s="51" t="str">
        <f t="shared" si="23"/>
        <v>土</v>
      </c>
      <c r="Q67" s="51" t="str">
        <f t="shared" si="23"/>
        <v>日</v>
      </c>
      <c r="R67" s="51" t="str">
        <f t="shared" si="23"/>
        <v>月</v>
      </c>
      <c r="S67" s="51" t="str">
        <f t="shared" si="23"/>
        <v>火</v>
      </c>
      <c r="T67" s="51" t="str">
        <f t="shared" si="23"/>
        <v>水</v>
      </c>
      <c r="U67" s="51" t="str">
        <f t="shared" si="23"/>
        <v>木</v>
      </c>
      <c r="V67" s="51" t="str">
        <f t="shared" si="23"/>
        <v>金</v>
      </c>
      <c r="W67" s="51" t="str">
        <f t="shared" si="23"/>
        <v>土</v>
      </c>
      <c r="X67" s="51" t="str">
        <f t="shared" si="23"/>
        <v>日</v>
      </c>
      <c r="Y67" s="51" t="str">
        <f t="shared" si="23"/>
        <v>月</v>
      </c>
      <c r="Z67" s="51" t="str">
        <f t="shared" si="23"/>
        <v>火</v>
      </c>
      <c r="AA67" s="51" t="str">
        <f t="shared" si="23"/>
        <v>水</v>
      </c>
      <c r="AB67" s="51" t="str">
        <f t="shared" si="23"/>
        <v>木</v>
      </c>
      <c r="AC67" s="51" t="str">
        <f t="shared" si="23"/>
        <v>金</v>
      </c>
      <c r="AD67" s="51" t="str">
        <f t="shared" si="23"/>
        <v>土</v>
      </c>
      <c r="AE67" s="51" t="str">
        <f t="shared" si="23"/>
        <v>日</v>
      </c>
      <c r="AF67" s="51" t="str">
        <f t="shared" si="23"/>
        <v>月</v>
      </c>
      <c r="AG67" s="51" t="str">
        <f t="shared" si="23"/>
        <v/>
      </c>
      <c r="AH67" s="23" t="s">
        <v>21</v>
      </c>
      <c r="AI67" s="24">
        <f>+COUNTIF(C68:AG68,"夏休")+COUNTIF(C68:AG68,"冬休")+COUNTIF(C68:AG68,"中止")</f>
        <v>0</v>
      </c>
    </row>
    <row r="68" spans="2:36" s="26" customFormat="1" ht="13.5" customHeight="1" x14ac:dyDescent="0.2">
      <c r="B68" s="75" t="s">
        <v>20</v>
      </c>
      <c r="C68" s="7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9"/>
      <c r="AH68" s="27" t="s">
        <v>2</v>
      </c>
      <c r="AI68" s="28">
        <f>COUNT(C66:AG66)-AI67</f>
        <v>30</v>
      </c>
    </row>
    <row r="69" spans="2:36" s="26" customFormat="1" ht="13.5" customHeight="1" x14ac:dyDescent="0.2">
      <c r="B69" s="76"/>
      <c r="C69" s="7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9"/>
      <c r="AH69" s="27" t="s">
        <v>6</v>
      </c>
      <c r="AI69" s="29">
        <f>+COUNTIF(C70:AG71,"休")</f>
        <v>9</v>
      </c>
      <c r="AJ69" s="30" t="str">
        <f>IF(AI70&gt;0.285,"",IF(AI69&lt;AI66,"←計画日数が足りません",""))</f>
        <v/>
      </c>
    </row>
    <row r="70" spans="2:36" s="26" customFormat="1" ht="13.5" customHeight="1" x14ac:dyDescent="0.2">
      <c r="B70" s="70" t="s">
        <v>0</v>
      </c>
      <c r="C70" s="71" t="s">
        <v>24</v>
      </c>
      <c r="D70" s="62"/>
      <c r="E70" s="60"/>
      <c r="F70" s="62"/>
      <c r="G70" s="62"/>
      <c r="H70" s="62"/>
      <c r="I70" s="62" t="s">
        <v>24</v>
      </c>
      <c r="J70" s="62" t="s">
        <v>24</v>
      </c>
      <c r="K70" s="62"/>
      <c r="L70" s="60"/>
      <c r="M70" s="62"/>
      <c r="N70" s="62"/>
      <c r="O70" s="62"/>
      <c r="P70" s="62" t="s">
        <v>24</v>
      </c>
      <c r="Q70" s="62" t="s">
        <v>24</v>
      </c>
      <c r="R70" s="62"/>
      <c r="S70" s="60"/>
      <c r="T70" s="62"/>
      <c r="U70" s="62"/>
      <c r="V70" s="62"/>
      <c r="W70" s="62" t="s">
        <v>24</v>
      </c>
      <c r="X70" s="62" t="s">
        <v>24</v>
      </c>
      <c r="Y70" s="62"/>
      <c r="Z70" s="60"/>
      <c r="AA70" s="62"/>
      <c r="AB70" s="62"/>
      <c r="AC70" s="62"/>
      <c r="AD70" s="62" t="s">
        <v>24</v>
      </c>
      <c r="AE70" s="62" t="s">
        <v>24</v>
      </c>
      <c r="AF70" s="62"/>
      <c r="AG70" s="63"/>
      <c r="AH70" s="27" t="s">
        <v>8</v>
      </c>
      <c r="AI70" s="31">
        <f>+AI69/AI68</f>
        <v>0.3</v>
      </c>
    </row>
    <row r="71" spans="2:36" s="26" customFormat="1" x14ac:dyDescent="0.2">
      <c r="B71" s="70"/>
      <c r="C71" s="71"/>
      <c r="D71" s="62"/>
      <c r="E71" s="60"/>
      <c r="F71" s="62"/>
      <c r="G71" s="62"/>
      <c r="H71" s="62"/>
      <c r="I71" s="62"/>
      <c r="J71" s="62"/>
      <c r="K71" s="62"/>
      <c r="L71" s="60"/>
      <c r="M71" s="62"/>
      <c r="N71" s="62"/>
      <c r="O71" s="62"/>
      <c r="P71" s="62"/>
      <c r="Q71" s="62"/>
      <c r="R71" s="62"/>
      <c r="S71" s="60"/>
      <c r="T71" s="62"/>
      <c r="U71" s="62"/>
      <c r="V71" s="62"/>
      <c r="W71" s="62"/>
      <c r="X71" s="62"/>
      <c r="Y71" s="62"/>
      <c r="Z71" s="60"/>
      <c r="AA71" s="62"/>
      <c r="AB71" s="62"/>
      <c r="AC71" s="62"/>
      <c r="AD71" s="62"/>
      <c r="AE71" s="62"/>
      <c r="AF71" s="62"/>
      <c r="AG71" s="63"/>
      <c r="AH71" s="27" t="s">
        <v>9</v>
      </c>
      <c r="AI71" s="29">
        <f>+COUNTA(C72:AG73)</f>
        <v>9</v>
      </c>
    </row>
    <row r="72" spans="2:36" s="26" customFormat="1" x14ac:dyDescent="0.2">
      <c r="B72" s="64" t="s">
        <v>7</v>
      </c>
      <c r="C72" s="66" t="s">
        <v>24</v>
      </c>
      <c r="D72" s="60"/>
      <c r="E72" s="78"/>
      <c r="F72" s="60"/>
      <c r="G72" s="60"/>
      <c r="H72" s="60"/>
      <c r="I72" s="60" t="s">
        <v>24</v>
      </c>
      <c r="J72" s="60" t="s">
        <v>24</v>
      </c>
      <c r="K72" s="60"/>
      <c r="L72" s="78"/>
      <c r="M72" s="60"/>
      <c r="N72" s="60"/>
      <c r="O72" s="60"/>
      <c r="P72" s="60" t="s">
        <v>24</v>
      </c>
      <c r="Q72" s="60" t="s">
        <v>24</v>
      </c>
      <c r="R72" s="60"/>
      <c r="S72" s="78"/>
      <c r="T72" s="60"/>
      <c r="U72" s="60"/>
      <c r="V72" s="60"/>
      <c r="W72" s="60" t="s">
        <v>24</v>
      </c>
      <c r="X72" s="60" t="s">
        <v>24</v>
      </c>
      <c r="Y72" s="60"/>
      <c r="Z72" s="78"/>
      <c r="AA72" s="60"/>
      <c r="AB72" s="60"/>
      <c r="AC72" s="60"/>
      <c r="AD72" s="60" t="s">
        <v>24</v>
      </c>
      <c r="AE72" s="60" t="s">
        <v>24</v>
      </c>
      <c r="AF72" s="60"/>
      <c r="AG72" s="58"/>
      <c r="AH72" s="32" t="s">
        <v>4</v>
      </c>
      <c r="AI72" s="33">
        <f>+AI71/AI68</f>
        <v>0.3</v>
      </c>
    </row>
    <row r="73" spans="2:36" s="26" customFormat="1" x14ac:dyDescent="0.2">
      <c r="B73" s="65"/>
      <c r="C73" s="67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59"/>
      <c r="AH73" s="34" t="s">
        <v>13</v>
      </c>
      <c r="AI73" s="35" t="str">
        <f>IF(7&gt;AI68,"対象外",IF(AI71&gt;=AI66,"OK","NG"))</f>
        <v>OK</v>
      </c>
      <c r="AJ73" s="30" t="str">
        <f>IF(AI73="対象外","←７日間に満たない期間は達成判定の対象外",IF(AI73="NG","←月単位未達成","←月単位達成"))</f>
        <v>←月単位達成</v>
      </c>
    </row>
    <row r="74" spans="2:36" hidden="1" x14ac:dyDescent="0.2">
      <c r="B74" s="15"/>
      <c r="C74" s="46">
        <f t="shared" ref="C74:AG74" si="24">IF(AND(DAY(C66)&gt;=22,DAY(C66)&lt;=28,C67="土"),1,0)</f>
        <v>0</v>
      </c>
      <c r="D74" s="46">
        <f t="shared" si="24"/>
        <v>0</v>
      </c>
      <c r="E74" s="46">
        <f t="shared" si="24"/>
        <v>0</v>
      </c>
      <c r="F74" s="46">
        <f t="shared" si="24"/>
        <v>0</v>
      </c>
      <c r="G74" s="46">
        <f t="shared" si="24"/>
        <v>0</v>
      </c>
      <c r="H74" s="46">
        <f t="shared" si="24"/>
        <v>0</v>
      </c>
      <c r="I74" s="46">
        <f t="shared" si="24"/>
        <v>0</v>
      </c>
      <c r="J74" s="46">
        <f t="shared" si="24"/>
        <v>0</v>
      </c>
      <c r="K74" s="46">
        <f t="shared" si="24"/>
        <v>0</v>
      </c>
      <c r="L74" s="46">
        <f t="shared" si="24"/>
        <v>0</v>
      </c>
      <c r="M74" s="46">
        <f t="shared" si="24"/>
        <v>0</v>
      </c>
      <c r="N74" s="46">
        <f t="shared" si="24"/>
        <v>0</v>
      </c>
      <c r="O74" s="46">
        <f t="shared" si="24"/>
        <v>0</v>
      </c>
      <c r="P74" s="46">
        <f t="shared" si="24"/>
        <v>0</v>
      </c>
      <c r="Q74" s="46">
        <f t="shared" si="24"/>
        <v>0</v>
      </c>
      <c r="R74" s="46">
        <f t="shared" si="24"/>
        <v>0</v>
      </c>
      <c r="S74" s="46">
        <f t="shared" si="24"/>
        <v>0</v>
      </c>
      <c r="T74" s="46">
        <f t="shared" si="24"/>
        <v>0</v>
      </c>
      <c r="U74" s="46">
        <f t="shared" si="24"/>
        <v>0</v>
      </c>
      <c r="V74" s="46">
        <f t="shared" si="24"/>
        <v>0</v>
      </c>
      <c r="W74" s="46">
        <f t="shared" si="24"/>
        <v>0</v>
      </c>
      <c r="X74" s="46">
        <f t="shared" si="24"/>
        <v>0</v>
      </c>
      <c r="Y74" s="46">
        <f t="shared" si="24"/>
        <v>0</v>
      </c>
      <c r="Z74" s="46">
        <f t="shared" si="24"/>
        <v>0</v>
      </c>
      <c r="AA74" s="46">
        <f t="shared" si="24"/>
        <v>0</v>
      </c>
      <c r="AB74" s="46">
        <f t="shared" si="24"/>
        <v>0</v>
      </c>
      <c r="AC74" s="46">
        <f t="shared" si="24"/>
        <v>0</v>
      </c>
      <c r="AD74" s="46">
        <f t="shared" si="24"/>
        <v>1</v>
      </c>
      <c r="AE74" s="46">
        <f t="shared" si="24"/>
        <v>0</v>
      </c>
      <c r="AF74" s="46">
        <f t="shared" si="24"/>
        <v>0</v>
      </c>
      <c r="AG74" s="46" t="e">
        <f t="shared" si="24"/>
        <v>#VALUE!</v>
      </c>
      <c r="AH74" s="47" t="s">
        <v>22</v>
      </c>
      <c r="AI74" s="48">
        <f>_xlfn.AGGREGATE(9,6,C74:AG74)</f>
        <v>1</v>
      </c>
      <c r="AJ74" s="30"/>
    </row>
    <row r="75" spans="2:36" hidden="1" x14ac:dyDescent="0.2">
      <c r="B75" s="15"/>
      <c r="C75" s="49">
        <f t="shared" ref="C75:AG75" si="25">IF(AND(DAY(C66)&gt;=22,DAY(C66)&lt;=28,C67="土",OR(C72="休",C72="雨")),1,0)</f>
        <v>0</v>
      </c>
      <c r="D75" s="49">
        <f t="shared" si="25"/>
        <v>0</v>
      </c>
      <c r="E75" s="49">
        <f t="shared" si="25"/>
        <v>0</v>
      </c>
      <c r="F75" s="49">
        <f t="shared" si="25"/>
        <v>0</v>
      </c>
      <c r="G75" s="49">
        <f t="shared" si="25"/>
        <v>0</v>
      </c>
      <c r="H75" s="49">
        <f t="shared" si="25"/>
        <v>0</v>
      </c>
      <c r="I75" s="49">
        <f t="shared" si="25"/>
        <v>0</v>
      </c>
      <c r="J75" s="49">
        <f t="shared" si="25"/>
        <v>0</v>
      </c>
      <c r="K75" s="49">
        <f t="shared" si="25"/>
        <v>0</v>
      </c>
      <c r="L75" s="49">
        <f t="shared" si="25"/>
        <v>0</v>
      </c>
      <c r="M75" s="49">
        <f t="shared" si="25"/>
        <v>0</v>
      </c>
      <c r="N75" s="49">
        <f t="shared" si="25"/>
        <v>0</v>
      </c>
      <c r="O75" s="49">
        <f t="shared" si="25"/>
        <v>0</v>
      </c>
      <c r="P75" s="49">
        <f t="shared" si="25"/>
        <v>0</v>
      </c>
      <c r="Q75" s="49">
        <f t="shared" si="25"/>
        <v>0</v>
      </c>
      <c r="R75" s="49">
        <f t="shared" si="25"/>
        <v>0</v>
      </c>
      <c r="S75" s="49">
        <f t="shared" si="25"/>
        <v>0</v>
      </c>
      <c r="T75" s="49">
        <f t="shared" si="25"/>
        <v>0</v>
      </c>
      <c r="U75" s="49">
        <f t="shared" si="25"/>
        <v>0</v>
      </c>
      <c r="V75" s="49">
        <f t="shared" si="25"/>
        <v>0</v>
      </c>
      <c r="W75" s="49">
        <f t="shared" si="25"/>
        <v>0</v>
      </c>
      <c r="X75" s="49">
        <f t="shared" si="25"/>
        <v>0</v>
      </c>
      <c r="Y75" s="49">
        <f t="shared" si="25"/>
        <v>0</v>
      </c>
      <c r="Z75" s="49">
        <f t="shared" si="25"/>
        <v>0</v>
      </c>
      <c r="AA75" s="49">
        <f t="shared" si="25"/>
        <v>0</v>
      </c>
      <c r="AB75" s="49">
        <f t="shared" si="25"/>
        <v>0</v>
      </c>
      <c r="AC75" s="49">
        <f t="shared" si="25"/>
        <v>0</v>
      </c>
      <c r="AD75" s="49">
        <f t="shared" si="25"/>
        <v>1</v>
      </c>
      <c r="AE75" s="49">
        <f t="shared" si="25"/>
        <v>0</v>
      </c>
      <c r="AF75" s="49">
        <f t="shared" si="25"/>
        <v>0</v>
      </c>
      <c r="AG75" s="49" t="e">
        <f t="shared" si="25"/>
        <v>#VALUE!</v>
      </c>
      <c r="AH75" s="50" t="s">
        <v>23</v>
      </c>
      <c r="AI75" s="48">
        <f>_xlfn.AGGREGATE(9,6,C75:AG75)</f>
        <v>1</v>
      </c>
      <c r="AJ75" s="30"/>
    </row>
    <row r="76" spans="2:36" s="26" customFormat="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I76" s="41"/>
    </row>
    <row r="77" spans="2:36" hidden="1" x14ac:dyDescent="0.2">
      <c r="C77" s="2">
        <f>YEAR(C80)</f>
        <v>2024</v>
      </c>
      <c r="D77" s="2">
        <f>MONTH(C80)</f>
        <v>10</v>
      </c>
    </row>
    <row r="78" spans="2:36" x14ac:dyDescent="0.2">
      <c r="B78" s="6" t="s">
        <v>14</v>
      </c>
      <c r="C78" s="72">
        <f>C80</f>
        <v>45566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4"/>
    </row>
    <row r="79" spans="2:36" hidden="1" x14ac:dyDescent="0.2">
      <c r="B79" s="36"/>
      <c r="C79" s="22">
        <f>DATE($C77,$D77,1)</f>
        <v>45566</v>
      </c>
      <c r="D79" s="22">
        <f t="shared" ref="D79:AG79" si="26">C79+1</f>
        <v>45567</v>
      </c>
      <c r="E79" s="22">
        <f t="shared" si="26"/>
        <v>45568</v>
      </c>
      <c r="F79" s="22">
        <f t="shared" si="26"/>
        <v>45569</v>
      </c>
      <c r="G79" s="22">
        <f t="shared" si="26"/>
        <v>45570</v>
      </c>
      <c r="H79" s="22">
        <f t="shared" si="26"/>
        <v>45571</v>
      </c>
      <c r="I79" s="22">
        <f t="shared" si="26"/>
        <v>45572</v>
      </c>
      <c r="J79" s="22">
        <f t="shared" si="26"/>
        <v>45573</v>
      </c>
      <c r="K79" s="22">
        <f t="shared" si="26"/>
        <v>45574</v>
      </c>
      <c r="L79" s="22">
        <f t="shared" si="26"/>
        <v>45575</v>
      </c>
      <c r="M79" s="22">
        <f t="shared" si="26"/>
        <v>45576</v>
      </c>
      <c r="N79" s="22">
        <f t="shared" si="26"/>
        <v>45577</v>
      </c>
      <c r="O79" s="22">
        <f t="shared" si="26"/>
        <v>45578</v>
      </c>
      <c r="P79" s="22">
        <f t="shared" si="26"/>
        <v>45579</v>
      </c>
      <c r="Q79" s="22">
        <f t="shared" si="26"/>
        <v>45580</v>
      </c>
      <c r="R79" s="22">
        <f t="shared" si="26"/>
        <v>45581</v>
      </c>
      <c r="S79" s="22">
        <f t="shared" si="26"/>
        <v>45582</v>
      </c>
      <c r="T79" s="22">
        <f t="shared" si="26"/>
        <v>45583</v>
      </c>
      <c r="U79" s="22">
        <f t="shared" si="26"/>
        <v>45584</v>
      </c>
      <c r="V79" s="22">
        <f t="shared" si="26"/>
        <v>45585</v>
      </c>
      <c r="W79" s="22">
        <f t="shared" si="26"/>
        <v>45586</v>
      </c>
      <c r="X79" s="22">
        <f t="shared" si="26"/>
        <v>45587</v>
      </c>
      <c r="Y79" s="22">
        <f t="shared" si="26"/>
        <v>45588</v>
      </c>
      <c r="Z79" s="22">
        <f t="shared" si="26"/>
        <v>45589</v>
      </c>
      <c r="AA79" s="22">
        <f t="shared" si="26"/>
        <v>45590</v>
      </c>
      <c r="AB79" s="22">
        <f t="shared" si="26"/>
        <v>45591</v>
      </c>
      <c r="AC79" s="22">
        <f t="shared" si="26"/>
        <v>45592</v>
      </c>
      <c r="AD79" s="22">
        <f t="shared" si="26"/>
        <v>45593</v>
      </c>
      <c r="AE79" s="22">
        <f t="shared" si="26"/>
        <v>45594</v>
      </c>
      <c r="AF79" s="22">
        <f t="shared" si="26"/>
        <v>45595</v>
      </c>
      <c r="AG79" s="22">
        <f t="shared" si="26"/>
        <v>45596</v>
      </c>
      <c r="AH79" s="37"/>
      <c r="AI79" s="38"/>
    </row>
    <row r="80" spans="2:36" x14ac:dyDescent="0.2">
      <c r="B80" s="20" t="s">
        <v>15</v>
      </c>
      <c r="C80" s="39">
        <f>IF(EDATE(C65,1)&gt;$G$5,"",EDATE(C65,1))</f>
        <v>45566</v>
      </c>
      <c r="D80" s="22">
        <f t="shared" ref="D80:AG80" si="27">IF(D79&gt;$G$5,"",IF(C80=EOMONTH(DATE($C77,$D77,1),0),"",IF(C80="","",C80+1)))</f>
        <v>45567</v>
      </c>
      <c r="E80" s="22">
        <f t="shared" si="27"/>
        <v>45568</v>
      </c>
      <c r="F80" s="22">
        <f t="shared" si="27"/>
        <v>45569</v>
      </c>
      <c r="G80" s="22">
        <f t="shared" si="27"/>
        <v>45570</v>
      </c>
      <c r="H80" s="22">
        <f t="shared" si="27"/>
        <v>45571</v>
      </c>
      <c r="I80" s="22">
        <f t="shared" si="27"/>
        <v>45572</v>
      </c>
      <c r="J80" s="22">
        <f t="shared" si="27"/>
        <v>45573</v>
      </c>
      <c r="K80" s="22">
        <f t="shared" si="27"/>
        <v>45574</v>
      </c>
      <c r="L80" s="22">
        <f t="shared" si="27"/>
        <v>45575</v>
      </c>
      <c r="M80" s="22">
        <f t="shared" si="27"/>
        <v>45576</v>
      </c>
      <c r="N80" s="22">
        <f t="shared" si="27"/>
        <v>45577</v>
      </c>
      <c r="O80" s="22">
        <f t="shared" si="27"/>
        <v>45578</v>
      </c>
      <c r="P80" s="22">
        <f t="shared" si="27"/>
        <v>45579</v>
      </c>
      <c r="Q80" s="22">
        <f t="shared" si="27"/>
        <v>45580</v>
      </c>
      <c r="R80" s="22">
        <f t="shared" si="27"/>
        <v>45581</v>
      </c>
      <c r="S80" s="22">
        <f t="shared" si="27"/>
        <v>45582</v>
      </c>
      <c r="T80" s="22">
        <f t="shared" si="27"/>
        <v>45583</v>
      </c>
      <c r="U80" s="22">
        <f t="shared" si="27"/>
        <v>45584</v>
      </c>
      <c r="V80" s="22">
        <f t="shared" si="27"/>
        <v>45585</v>
      </c>
      <c r="W80" s="22">
        <f t="shared" si="27"/>
        <v>45586</v>
      </c>
      <c r="X80" s="22">
        <f t="shared" si="27"/>
        <v>45587</v>
      </c>
      <c r="Y80" s="22">
        <f t="shared" si="27"/>
        <v>45588</v>
      </c>
      <c r="Z80" s="22">
        <f t="shared" si="27"/>
        <v>45589</v>
      </c>
      <c r="AA80" s="22">
        <f t="shared" si="27"/>
        <v>45590</v>
      </c>
      <c r="AB80" s="22">
        <f t="shared" si="27"/>
        <v>45591</v>
      </c>
      <c r="AC80" s="22">
        <f t="shared" si="27"/>
        <v>45592</v>
      </c>
      <c r="AD80" s="22">
        <f t="shared" si="27"/>
        <v>45593</v>
      </c>
      <c r="AE80" s="22">
        <f t="shared" si="27"/>
        <v>45594</v>
      </c>
      <c r="AF80" s="22">
        <f t="shared" si="27"/>
        <v>45595</v>
      </c>
      <c r="AG80" s="22">
        <f t="shared" si="27"/>
        <v>45596</v>
      </c>
      <c r="AH80" s="23" t="s">
        <v>16</v>
      </c>
      <c r="AI80" s="24">
        <f>+COUNTIFS(C81:AG81,"土",C82:AG82,"")+COUNTIFS(C81:AG81,"日",C82:AG82,"")</f>
        <v>8</v>
      </c>
    </row>
    <row r="81" spans="2:36" s="26" customFormat="1" x14ac:dyDescent="0.2">
      <c r="B81" s="40" t="s">
        <v>5</v>
      </c>
      <c r="C81" s="51" t="str">
        <f>IFERROR(TEXT(WEEKDAY(+C80),"aaa"),"")</f>
        <v>火</v>
      </c>
      <c r="D81" s="51" t="str">
        <f t="shared" ref="D81:AG81" si="28">IFERROR(TEXT(WEEKDAY(+D80),"aaa"),"")</f>
        <v>水</v>
      </c>
      <c r="E81" s="51" t="str">
        <f t="shared" si="28"/>
        <v>木</v>
      </c>
      <c r="F81" s="51" t="str">
        <f t="shared" si="28"/>
        <v>金</v>
      </c>
      <c r="G81" s="51" t="str">
        <f t="shared" si="28"/>
        <v>土</v>
      </c>
      <c r="H81" s="51" t="str">
        <f t="shared" si="28"/>
        <v>日</v>
      </c>
      <c r="I81" s="51" t="str">
        <f t="shared" si="28"/>
        <v>月</v>
      </c>
      <c r="J81" s="51" t="str">
        <f t="shared" si="28"/>
        <v>火</v>
      </c>
      <c r="K81" s="51" t="str">
        <f t="shared" si="28"/>
        <v>水</v>
      </c>
      <c r="L81" s="51" t="str">
        <f t="shared" si="28"/>
        <v>木</v>
      </c>
      <c r="M81" s="51" t="str">
        <f t="shared" si="28"/>
        <v>金</v>
      </c>
      <c r="N81" s="51" t="str">
        <f t="shared" si="28"/>
        <v>土</v>
      </c>
      <c r="O81" s="51" t="str">
        <f t="shared" si="28"/>
        <v>日</v>
      </c>
      <c r="P81" s="51" t="str">
        <f t="shared" si="28"/>
        <v>月</v>
      </c>
      <c r="Q81" s="51" t="str">
        <f t="shared" si="28"/>
        <v>火</v>
      </c>
      <c r="R81" s="51" t="str">
        <f t="shared" si="28"/>
        <v>水</v>
      </c>
      <c r="S81" s="51" t="str">
        <f t="shared" si="28"/>
        <v>木</v>
      </c>
      <c r="T81" s="51" t="str">
        <f t="shared" si="28"/>
        <v>金</v>
      </c>
      <c r="U81" s="51" t="str">
        <f t="shared" si="28"/>
        <v>土</v>
      </c>
      <c r="V81" s="51" t="str">
        <f t="shared" si="28"/>
        <v>日</v>
      </c>
      <c r="W81" s="51" t="str">
        <f t="shared" si="28"/>
        <v>月</v>
      </c>
      <c r="X81" s="51" t="str">
        <f t="shared" si="28"/>
        <v>火</v>
      </c>
      <c r="Y81" s="51" t="str">
        <f t="shared" si="28"/>
        <v>水</v>
      </c>
      <c r="Z81" s="51" t="str">
        <f t="shared" si="28"/>
        <v>木</v>
      </c>
      <c r="AA81" s="51" t="str">
        <f t="shared" si="28"/>
        <v>金</v>
      </c>
      <c r="AB81" s="51" t="str">
        <f t="shared" si="28"/>
        <v>土</v>
      </c>
      <c r="AC81" s="51" t="str">
        <f t="shared" si="28"/>
        <v>日</v>
      </c>
      <c r="AD81" s="51" t="str">
        <f t="shared" si="28"/>
        <v>月</v>
      </c>
      <c r="AE81" s="51" t="str">
        <f t="shared" si="28"/>
        <v>火</v>
      </c>
      <c r="AF81" s="51" t="str">
        <f t="shared" si="28"/>
        <v>水</v>
      </c>
      <c r="AG81" s="51" t="str">
        <f t="shared" si="28"/>
        <v>木</v>
      </c>
      <c r="AH81" s="23" t="s">
        <v>21</v>
      </c>
      <c r="AI81" s="24">
        <f>+COUNTIF(C82:AG82,"夏休")+COUNTIF(C82:AG82,"冬休")+COUNTIF(C82:AG82,"中止")</f>
        <v>0</v>
      </c>
    </row>
    <row r="82" spans="2:36" s="26" customFormat="1" ht="13.5" customHeight="1" x14ac:dyDescent="0.2">
      <c r="B82" s="75" t="s">
        <v>20</v>
      </c>
      <c r="C82" s="7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9"/>
      <c r="AH82" s="27" t="s">
        <v>2</v>
      </c>
      <c r="AI82" s="28">
        <f>COUNT(C80:AG80)-AI81</f>
        <v>31</v>
      </c>
    </row>
    <row r="83" spans="2:36" s="26" customFormat="1" ht="13.5" customHeight="1" x14ac:dyDescent="0.2">
      <c r="B83" s="76"/>
      <c r="C83" s="77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9"/>
      <c r="AH83" s="27" t="s">
        <v>6</v>
      </c>
      <c r="AI83" s="29">
        <f>+COUNTIF(C84:AG85,"休")</f>
        <v>8</v>
      </c>
      <c r="AJ83" s="30" t="str">
        <f>IF(AI84&gt;0.285,"",IF(AI83&lt;AI80,"←計画日数が足りません",""))</f>
        <v/>
      </c>
    </row>
    <row r="84" spans="2:36" s="26" customFormat="1" ht="13.5" customHeight="1" x14ac:dyDescent="0.2">
      <c r="B84" s="70" t="s">
        <v>0</v>
      </c>
      <c r="C84" s="71"/>
      <c r="D84" s="62"/>
      <c r="E84" s="62"/>
      <c r="F84" s="62"/>
      <c r="G84" s="62" t="s">
        <v>24</v>
      </c>
      <c r="H84" s="62" t="s">
        <v>24</v>
      </c>
      <c r="I84" s="60"/>
      <c r="J84" s="62"/>
      <c r="K84" s="62"/>
      <c r="L84" s="62"/>
      <c r="M84" s="62"/>
      <c r="N84" s="62" t="s">
        <v>24</v>
      </c>
      <c r="O84" s="62" t="s">
        <v>24</v>
      </c>
      <c r="P84" s="60"/>
      <c r="Q84" s="62"/>
      <c r="R84" s="62"/>
      <c r="S84" s="62"/>
      <c r="T84" s="62"/>
      <c r="U84" s="62" t="s">
        <v>24</v>
      </c>
      <c r="V84" s="62" t="s">
        <v>24</v>
      </c>
      <c r="W84" s="60"/>
      <c r="X84" s="62"/>
      <c r="Y84" s="62"/>
      <c r="Z84" s="62"/>
      <c r="AA84" s="62"/>
      <c r="AB84" s="62" t="s">
        <v>24</v>
      </c>
      <c r="AC84" s="62" t="s">
        <v>24</v>
      </c>
      <c r="AD84" s="60"/>
      <c r="AE84" s="62"/>
      <c r="AF84" s="62"/>
      <c r="AG84" s="63"/>
      <c r="AH84" s="27" t="s">
        <v>8</v>
      </c>
      <c r="AI84" s="31">
        <f>+AI83/AI82</f>
        <v>0.25806451612903225</v>
      </c>
    </row>
    <row r="85" spans="2:36" s="26" customFormat="1" x14ac:dyDescent="0.2">
      <c r="B85" s="70"/>
      <c r="C85" s="71"/>
      <c r="D85" s="62"/>
      <c r="E85" s="62"/>
      <c r="F85" s="62"/>
      <c r="G85" s="62"/>
      <c r="H85" s="62"/>
      <c r="I85" s="60"/>
      <c r="J85" s="62"/>
      <c r="K85" s="62"/>
      <c r="L85" s="62"/>
      <c r="M85" s="62"/>
      <c r="N85" s="62"/>
      <c r="O85" s="62"/>
      <c r="P85" s="60"/>
      <c r="Q85" s="62"/>
      <c r="R85" s="62"/>
      <c r="S85" s="62"/>
      <c r="T85" s="62"/>
      <c r="U85" s="62"/>
      <c r="V85" s="62"/>
      <c r="W85" s="60"/>
      <c r="X85" s="62"/>
      <c r="Y85" s="62"/>
      <c r="Z85" s="62"/>
      <c r="AA85" s="62"/>
      <c r="AB85" s="62"/>
      <c r="AC85" s="62"/>
      <c r="AD85" s="60"/>
      <c r="AE85" s="62"/>
      <c r="AF85" s="62"/>
      <c r="AG85" s="63"/>
      <c r="AH85" s="27" t="s">
        <v>9</v>
      </c>
      <c r="AI85" s="29">
        <f>+COUNTA(C86:AG87)</f>
        <v>8</v>
      </c>
    </row>
    <row r="86" spans="2:36" s="26" customFormat="1" x14ac:dyDescent="0.2">
      <c r="B86" s="64" t="s">
        <v>7</v>
      </c>
      <c r="C86" s="66"/>
      <c r="D86" s="60"/>
      <c r="E86" s="60"/>
      <c r="F86" s="60"/>
      <c r="G86" s="60" t="s">
        <v>24</v>
      </c>
      <c r="H86" s="60" t="s">
        <v>24</v>
      </c>
      <c r="I86" s="78"/>
      <c r="J86" s="60"/>
      <c r="K86" s="60" t="s">
        <v>27</v>
      </c>
      <c r="L86" s="60"/>
      <c r="M86" s="60"/>
      <c r="N86" s="60"/>
      <c r="O86" s="60" t="s">
        <v>24</v>
      </c>
      <c r="P86" s="78"/>
      <c r="Q86" s="60"/>
      <c r="R86" s="60"/>
      <c r="S86" s="60"/>
      <c r="T86" s="60"/>
      <c r="U86" s="60" t="s">
        <v>24</v>
      </c>
      <c r="V86" s="60" t="s">
        <v>24</v>
      </c>
      <c r="W86" s="78"/>
      <c r="X86" s="60"/>
      <c r="Y86" s="60"/>
      <c r="Z86" s="60"/>
      <c r="AA86" s="60"/>
      <c r="AB86" s="60" t="s">
        <v>24</v>
      </c>
      <c r="AC86" s="60" t="s">
        <v>24</v>
      </c>
      <c r="AD86" s="78"/>
      <c r="AE86" s="60"/>
      <c r="AF86" s="60"/>
      <c r="AG86" s="58"/>
      <c r="AH86" s="32" t="s">
        <v>4</v>
      </c>
      <c r="AI86" s="33">
        <f>+AI85/AI82</f>
        <v>0.25806451612903225</v>
      </c>
    </row>
    <row r="87" spans="2:36" s="26" customFormat="1" x14ac:dyDescent="0.2">
      <c r="B87" s="65"/>
      <c r="C87" s="67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59"/>
      <c r="AH87" s="34" t="s">
        <v>13</v>
      </c>
      <c r="AI87" s="35" t="str">
        <f>IF(7&gt;AI82,"対象外",IF(AI85&gt;=AI80,"OK","NG"))</f>
        <v>OK</v>
      </c>
      <c r="AJ87" s="30" t="str">
        <f>IF(AI87="対象外","←７日間に満たない期間は達成判定の対象外",IF(AI87="NG","←月単位未達成","←月単位達成"))</f>
        <v>←月単位達成</v>
      </c>
    </row>
    <row r="88" spans="2:36" hidden="1" x14ac:dyDescent="0.2">
      <c r="B88" s="15"/>
      <c r="C88" s="46">
        <f t="shared" ref="C88:AG88" si="29">IF(AND(DAY(C80)&gt;=22,DAY(C80)&lt;=28,C81="土"),1,0)</f>
        <v>0</v>
      </c>
      <c r="D88" s="46">
        <f t="shared" si="29"/>
        <v>0</v>
      </c>
      <c r="E88" s="46">
        <f t="shared" si="29"/>
        <v>0</v>
      </c>
      <c r="F88" s="46">
        <f t="shared" si="29"/>
        <v>0</v>
      </c>
      <c r="G88" s="46">
        <f t="shared" si="29"/>
        <v>0</v>
      </c>
      <c r="H88" s="46">
        <f t="shared" si="29"/>
        <v>0</v>
      </c>
      <c r="I88" s="46">
        <f t="shared" si="29"/>
        <v>0</v>
      </c>
      <c r="J88" s="46">
        <f t="shared" si="29"/>
        <v>0</v>
      </c>
      <c r="K88" s="46">
        <f t="shared" si="29"/>
        <v>0</v>
      </c>
      <c r="L88" s="46">
        <f t="shared" si="29"/>
        <v>0</v>
      </c>
      <c r="M88" s="46">
        <f t="shared" si="29"/>
        <v>0</v>
      </c>
      <c r="N88" s="46">
        <f t="shared" si="29"/>
        <v>0</v>
      </c>
      <c r="O88" s="46">
        <f t="shared" si="29"/>
        <v>0</v>
      </c>
      <c r="P88" s="46">
        <f t="shared" si="29"/>
        <v>0</v>
      </c>
      <c r="Q88" s="46">
        <f t="shared" si="29"/>
        <v>0</v>
      </c>
      <c r="R88" s="46">
        <f t="shared" si="29"/>
        <v>0</v>
      </c>
      <c r="S88" s="46">
        <f t="shared" si="29"/>
        <v>0</v>
      </c>
      <c r="T88" s="46">
        <f t="shared" si="29"/>
        <v>0</v>
      </c>
      <c r="U88" s="46">
        <f t="shared" si="29"/>
        <v>0</v>
      </c>
      <c r="V88" s="46">
        <f t="shared" si="29"/>
        <v>0</v>
      </c>
      <c r="W88" s="46">
        <f t="shared" si="29"/>
        <v>0</v>
      </c>
      <c r="X88" s="46">
        <f t="shared" si="29"/>
        <v>0</v>
      </c>
      <c r="Y88" s="46">
        <f t="shared" si="29"/>
        <v>0</v>
      </c>
      <c r="Z88" s="46">
        <f t="shared" si="29"/>
        <v>0</v>
      </c>
      <c r="AA88" s="46">
        <f t="shared" si="29"/>
        <v>0</v>
      </c>
      <c r="AB88" s="46">
        <f t="shared" si="29"/>
        <v>1</v>
      </c>
      <c r="AC88" s="46">
        <f t="shared" si="29"/>
        <v>0</v>
      </c>
      <c r="AD88" s="46">
        <f t="shared" si="29"/>
        <v>0</v>
      </c>
      <c r="AE88" s="46">
        <f t="shared" si="29"/>
        <v>0</v>
      </c>
      <c r="AF88" s="46">
        <f t="shared" si="29"/>
        <v>0</v>
      </c>
      <c r="AG88" s="46">
        <f t="shared" si="29"/>
        <v>0</v>
      </c>
      <c r="AH88" s="47" t="s">
        <v>22</v>
      </c>
      <c r="AI88" s="48">
        <f>_xlfn.AGGREGATE(9,6,C88:AG88)</f>
        <v>1</v>
      </c>
      <c r="AJ88" s="30"/>
    </row>
    <row r="89" spans="2:36" hidden="1" x14ac:dyDescent="0.2">
      <c r="B89" s="15"/>
      <c r="C89" s="49">
        <f t="shared" ref="C89:AG89" si="30">IF(AND(DAY(C80)&gt;=22,DAY(C80)&lt;=28,C81="土",OR(C86="休",C86="雨")),1,0)</f>
        <v>0</v>
      </c>
      <c r="D89" s="49">
        <f t="shared" si="30"/>
        <v>0</v>
      </c>
      <c r="E89" s="49">
        <f t="shared" si="30"/>
        <v>0</v>
      </c>
      <c r="F89" s="49">
        <f t="shared" si="30"/>
        <v>0</v>
      </c>
      <c r="G89" s="49">
        <f t="shared" si="30"/>
        <v>0</v>
      </c>
      <c r="H89" s="49">
        <f t="shared" si="30"/>
        <v>0</v>
      </c>
      <c r="I89" s="49">
        <f t="shared" si="30"/>
        <v>0</v>
      </c>
      <c r="J89" s="49">
        <f t="shared" si="30"/>
        <v>0</v>
      </c>
      <c r="K89" s="49">
        <f t="shared" si="30"/>
        <v>0</v>
      </c>
      <c r="L89" s="49">
        <f t="shared" si="30"/>
        <v>0</v>
      </c>
      <c r="M89" s="49">
        <f t="shared" si="30"/>
        <v>0</v>
      </c>
      <c r="N89" s="49">
        <f t="shared" si="30"/>
        <v>0</v>
      </c>
      <c r="O89" s="49">
        <f t="shared" si="30"/>
        <v>0</v>
      </c>
      <c r="P89" s="49">
        <f t="shared" si="30"/>
        <v>0</v>
      </c>
      <c r="Q89" s="49">
        <f t="shared" si="30"/>
        <v>0</v>
      </c>
      <c r="R89" s="49">
        <f t="shared" si="30"/>
        <v>0</v>
      </c>
      <c r="S89" s="49">
        <f t="shared" si="30"/>
        <v>0</v>
      </c>
      <c r="T89" s="49">
        <f t="shared" si="30"/>
        <v>0</v>
      </c>
      <c r="U89" s="49">
        <f t="shared" si="30"/>
        <v>0</v>
      </c>
      <c r="V89" s="49">
        <f t="shared" si="30"/>
        <v>0</v>
      </c>
      <c r="W89" s="49">
        <f t="shared" si="30"/>
        <v>0</v>
      </c>
      <c r="X89" s="49">
        <f t="shared" si="30"/>
        <v>0</v>
      </c>
      <c r="Y89" s="49">
        <f t="shared" si="30"/>
        <v>0</v>
      </c>
      <c r="Z89" s="49">
        <f t="shared" si="30"/>
        <v>0</v>
      </c>
      <c r="AA89" s="49">
        <f t="shared" si="30"/>
        <v>0</v>
      </c>
      <c r="AB89" s="49">
        <f t="shared" si="30"/>
        <v>1</v>
      </c>
      <c r="AC89" s="49">
        <f t="shared" si="30"/>
        <v>0</v>
      </c>
      <c r="AD89" s="49">
        <f t="shared" si="30"/>
        <v>0</v>
      </c>
      <c r="AE89" s="49">
        <f t="shared" si="30"/>
        <v>0</v>
      </c>
      <c r="AF89" s="49">
        <f t="shared" si="30"/>
        <v>0</v>
      </c>
      <c r="AG89" s="49">
        <f t="shared" si="30"/>
        <v>0</v>
      </c>
      <c r="AH89" s="50" t="s">
        <v>23</v>
      </c>
      <c r="AI89" s="48">
        <f>_xlfn.AGGREGATE(9,6,C89:AG89)</f>
        <v>1</v>
      </c>
      <c r="AJ89" s="30"/>
    </row>
    <row r="90" spans="2:36" s="26" customForma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I90" s="41"/>
    </row>
    <row r="91" spans="2:36" hidden="1" x14ac:dyDescent="0.2">
      <c r="C91" s="2">
        <f>YEAR(C94)</f>
        <v>2024</v>
      </c>
      <c r="D91" s="2">
        <f>MONTH(C94)</f>
        <v>11</v>
      </c>
    </row>
    <row r="92" spans="2:36" x14ac:dyDescent="0.2">
      <c r="B92" s="6" t="s">
        <v>14</v>
      </c>
      <c r="C92" s="72">
        <f>C94</f>
        <v>45597</v>
      </c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4"/>
    </row>
    <row r="93" spans="2:36" hidden="1" x14ac:dyDescent="0.2">
      <c r="B93" s="36"/>
      <c r="C93" s="22">
        <f>DATE($C91,$D91,1)</f>
        <v>45597</v>
      </c>
      <c r="D93" s="22">
        <f t="shared" ref="D93:AG93" si="31">C93+1</f>
        <v>45598</v>
      </c>
      <c r="E93" s="22">
        <f t="shared" si="31"/>
        <v>45599</v>
      </c>
      <c r="F93" s="22">
        <f t="shared" si="31"/>
        <v>45600</v>
      </c>
      <c r="G93" s="22">
        <f t="shared" si="31"/>
        <v>45601</v>
      </c>
      <c r="H93" s="22">
        <f t="shared" si="31"/>
        <v>45602</v>
      </c>
      <c r="I93" s="22">
        <f t="shared" si="31"/>
        <v>45603</v>
      </c>
      <c r="J93" s="22">
        <f t="shared" si="31"/>
        <v>45604</v>
      </c>
      <c r="K93" s="22">
        <f t="shared" si="31"/>
        <v>45605</v>
      </c>
      <c r="L93" s="22">
        <f t="shared" si="31"/>
        <v>45606</v>
      </c>
      <c r="M93" s="22">
        <f t="shared" si="31"/>
        <v>45607</v>
      </c>
      <c r="N93" s="22">
        <f t="shared" si="31"/>
        <v>45608</v>
      </c>
      <c r="O93" s="22">
        <f t="shared" si="31"/>
        <v>45609</v>
      </c>
      <c r="P93" s="22">
        <f t="shared" si="31"/>
        <v>45610</v>
      </c>
      <c r="Q93" s="22">
        <f t="shared" si="31"/>
        <v>45611</v>
      </c>
      <c r="R93" s="22">
        <f t="shared" si="31"/>
        <v>45612</v>
      </c>
      <c r="S93" s="22">
        <f t="shared" si="31"/>
        <v>45613</v>
      </c>
      <c r="T93" s="22">
        <f t="shared" si="31"/>
        <v>45614</v>
      </c>
      <c r="U93" s="22">
        <f t="shared" si="31"/>
        <v>45615</v>
      </c>
      <c r="V93" s="22">
        <f t="shared" si="31"/>
        <v>45616</v>
      </c>
      <c r="W93" s="22">
        <f t="shared" si="31"/>
        <v>45617</v>
      </c>
      <c r="X93" s="22">
        <f t="shared" si="31"/>
        <v>45618</v>
      </c>
      <c r="Y93" s="22">
        <f t="shared" si="31"/>
        <v>45619</v>
      </c>
      <c r="Z93" s="22">
        <f t="shared" si="31"/>
        <v>45620</v>
      </c>
      <c r="AA93" s="22">
        <f t="shared" si="31"/>
        <v>45621</v>
      </c>
      <c r="AB93" s="22">
        <f t="shared" si="31"/>
        <v>45622</v>
      </c>
      <c r="AC93" s="22">
        <f t="shared" si="31"/>
        <v>45623</v>
      </c>
      <c r="AD93" s="22">
        <f t="shared" si="31"/>
        <v>45624</v>
      </c>
      <c r="AE93" s="22">
        <f t="shared" si="31"/>
        <v>45625</v>
      </c>
      <c r="AF93" s="22">
        <f t="shared" si="31"/>
        <v>45626</v>
      </c>
      <c r="AG93" s="22">
        <f t="shared" si="31"/>
        <v>45627</v>
      </c>
      <c r="AH93" s="37"/>
      <c r="AI93" s="38"/>
    </row>
    <row r="94" spans="2:36" x14ac:dyDescent="0.2">
      <c r="B94" s="20" t="s">
        <v>15</v>
      </c>
      <c r="C94" s="39">
        <f>IF(EDATE(C79,1)&gt;$G$5,"",EDATE(C79,1))</f>
        <v>45597</v>
      </c>
      <c r="D94" s="22">
        <f t="shared" ref="D94:AG94" si="32">IF(D93&gt;$G$5,"",IF(C94=EOMONTH(DATE($C91,$D91,1),0),"",IF(C94="","",C94+1)))</f>
        <v>45598</v>
      </c>
      <c r="E94" s="22">
        <f t="shared" si="32"/>
        <v>45599</v>
      </c>
      <c r="F94" s="22">
        <f t="shared" si="32"/>
        <v>45600</v>
      </c>
      <c r="G94" s="22">
        <f t="shared" si="32"/>
        <v>45601</v>
      </c>
      <c r="H94" s="22">
        <f t="shared" si="32"/>
        <v>45602</v>
      </c>
      <c r="I94" s="22">
        <f t="shared" si="32"/>
        <v>45603</v>
      </c>
      <c r="J94" s="22">
        <f t="shared" si="32"/>
        <v>45604</v>
      </c>
      <c r="K94" s="22">
        <f t="shared" si="32"/>
        <v>45605</v>
      </c>
      <c r="L94" s="22">
        <f t="shared" si="32"/>
        <v>45606</v>
      </c>
      <c r="M94" s="22">
        <f t="shared" si="32"/>
        <v>45607</v>
      </c>
      <c r="N94" s="22">
        <f t="shared" si="32"/>
        <v>45608</v>
      </c>
      <c r="O94" s="22">
        <f t="shared" si="32"/>
        <v>45609</v>
      </c>
      <c r="P94" s="22">
        <f t="shared" si="32"/>
        <v>45610</v>
      </c>
      <c r="Q94" s="22">
        <f t="shared" si="32"/>
        <v>45611</v>
      </c>
      <c r="R94" s="22">
        <f t="shared" si="32"/>
        <v>45612</v>
      </c>
      <c r="S94" s="22">
        <f t="shared" si="32"/>
        <v>45613</v>
      </c>
      <c r="T94" s="22">
        <f t="shared" si="32"/>
        <v>45614</v>
      </c>
      <c r="U94" s="22">
        <f t="shared" si="32"/>
        <v>45615</v>
      </c>
      <c r="V94" s="22">
        <f t="shared" si="32"/>
        <v>45616</v>
      </c>
      <c r="W94" s="22">
        <f t="shared" si="32"/>
        <v>45617</v>
      </c>
      <c r="X94" s="22">
        <f t="shared" si="32"/>
        <v>45618</v>
      </c>
      <c r="Y94" s="22">
        <f t="shared" si="32"/>
        <v>45619</v>
      </c>
      <c r="Z94" s="22">
        <f t="shared" si="32"/>
        <v>45620</v>
      </c>
      <c r="AA94" s="22">
        <f t="shared" si="32"/>
        <v>45621</v>
      </c>
      <c r="AB94" s="22">
        <f t="shared" si="32"/>
        <v>45622</v>
      </c>
      <c r="AC94" s="22">
        <f t="shared" si="32"/>
        <v>45623</v>
      </c>
      <c r="AD94" s="22">
        <f t="shared" si="32"/>
        <v>45624</v>
      </c>
      <c r="AE94" s="22">
        <f t="shared" si="32"/>
        <v>45625</v>
      </c>
      <c r="AF94" s="22">
        <f t="shared" si="32"/>
        <v>45626</v>
      </c>
      <c r="AG94" s="22" t="str">
        <f t="shared" si="32"/>
        <v/>
      </c>
      <c r="AH94" s="23" t="s">
        <v>16</v>
      </c>
      <c r="AI94" s="24">
        <f>+COUNTIFS(C95:AG95,"土",C96:AG96,"")+COUNTIFS(C95:AG95,"日",C96:AG96,"")</f>
        <v>9</v>
      </c>
    </row>
    <row r="95" spans="2:36" s="26" customFormat="1" x14ac:dyDescent="0.2">
      <c r="B95" s="40" t="s">
        <v>5</v>
      </c>
      <c r="C95" s="51" t="str">
        <f>IFERROR(TEXT(WEEKDAY(+C94),"aaa"),"")</f>
        <v>金</v>
      </c>
      <c r="D95" s="51" t="str">
        <f t="shared" ref="D95:AG95" si="33">IFERROR(TEXT(WEEKDAY(+D94),"aaa"),"")</f>
        <v>土</v>
      </c>
      <c r="E95" s="51" t="str">
        <f t="shared" si="33"/>
        <v>日</v>
      </c>
      <c r="F95" s="51" t="str">
        <f t="shared" si="33"/>
        <v>月</v>
      </c>
      <c r="G95" s="51" t="str">
        <f t="shared" si="33"/>
        <v>火</v>
      </c>
      <c r="H95" s="51" t="str">
        <f t="shared" si="33"/>
        <v>水</v>
      </c>
      <c r="I95" s="51" t="str">
        <f t="shared" si="33"/>
        <v>木</v>
      </c>
      <c r="J95" s="51" t="str">
        <f t="shared" si="33"/>
        <v>金</v>
      </c>
      <c r="K95" s="51" t="str">
        <f t="shared" si="33"/>
        <v>土</v>
      </c>
      <c r="L95" s="51" t="str">
        <f t="shared" si="33"/>
        <v>日</v>
      </c>
      <c r="M95" s="51" t="str">
        <f t="shared" si="33"/>
        <v>月</v>
      </c>
      <c r="N95" s="51" t="str">
        <f t="shared" si="33"/>
        <v>火</v>
      </c>
      <c r="O95" s="51" t="str">
        <f t="shared" si="33"/>
        <v>水</v>
      </c>
      <c r="P95" s="51" t="str">
        <f t="shared" si="33"/>
        <v>木</v>
      </c>
      <c r="Q95" s="51" t="str">
        <f t="shared" si="33"/>
        <v>金</v>
      </c>
      <c r="R95" s="51" t="str">
        <f t="shared" si="33"/>
        <v>土</v>
      </c>
      <c r="S95" s="51" t="str">
        <f t="shared" si="33"/>
        <v>日</v>
      </c>
      <c r="T95" s="51" t="str">
        <f t="shared" si="33"/>
        <v>月</v>
      </c>
      <c r="U95" s="51" t="str">
        <f t="shared" si="33"/>
        <v>火</v>
      </c>
      <c r="V95" s="51" t="str">
        <f t="shared" si="33"/>
        <v>水</v>
      </c>
      <c r="W95" s="51" t="str">
        <f t="shared" si="33"/>
        <v>木</v>
      </c>
      <c r="X95" s="51" t="str">
        <f t="shared" si="33"/>
        <v>金</v>
      </c>
      <c r="Y95" s="51" t="str">
        <f t="shared" si="33"/>
        <v>土</v>
      </c>
      <c r="Z95" s="51" t="str">
        <f t="shared" si="33"/>
        <v>日</v>
      </c>
      <c r="AA95" s="51" t="str">
        <f t="shared" si="33"/>
        <v>月</v>
      </c>
      <c r="AB95" s="51" t="str">
        <f t="shared" si="33"/>
        <v>火</v>
      </c>
      <c r="AC95" s="51" t="str">
        <f t="shared" si="33"/>
        <v>水</v>
      </c>
      <c r="AD95" s="51" t="str">
        <f t="shared" si="33"/>
        <v>木</v>
      </c>
      <c r="AE95" s="51" t="str">
        <f t="shared" si="33"/>
        <v>金</v>
      </c>
      <c r="AF95" s="51" t="str">
        <f t="shared" si="33"/>
        <v>土</v>
      </c>
      <c r="AG95" s="51" t="str">
        <f t="shared" si="33"/>
        <v/>
      </c>
      <c r="AH95" s="23" t="s">
        <v>21</v>
      </c>
      <c r="AI95" s="24">
        <f>+COUNTIF(C96:AG96,"夏休")+COUNTIF(C96:AG96,"冬休")+COUNTIF(C96:AG96,"中止")</f>
        <v>0</v>
      </c>
    </row>
    <row r="96" spans="2:36" s="26" customFormat="1" ht="13.5" customHeight="1" x14ac:dyDescent="0.2">
      <c r="B96" s="75" t="s">
        <v>20</v>
      </c>
      <c r="C96" s="77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9"/>
      <c r="AH96" s="27" t="s">
        <v>2</v>
      </c>
      <c r="AI96" s="28">
        <f>COUNT(C94:AG94)-AI95</f>
        <v>30</v>
      </c>
    </row>
    <row r="97" spans="2:36" s="26" customFormat="1" ht="13.5" customHeight="1" x14ac:dyDescent="0.2">
      <c r="B97" s="76"/>
      <c r="C97" s="77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9"/>
      <c r="AH97" s="27" t="s">
        <v>6</v>
      </c>
      <c r="AI97" s="29">
        <f>+COUNTIF(C98:AG99,"休")</f>
        <v>9</v>
      </c>
      <c r="AJ97" s="30" t="str">
        <f>IF(AI98&gt;0.285,"",IF(AI97&lt;AI94,"←計画日数が足りません",""))</f>
        <v/>
      </c>
    </row>
    <row r="98" spans="2:36" s="26" customFormat="1" ht="13.5" customHeight="1" x14ac:dyDescent="0.2">
      <c r="B98" s="70" t="s">
        <v>0</v>
      </c>
      <c r="C98" s="71"/>
      <c r="D98" s="62" t="s">
        <v>24</v>
      </c>
      <c r="E98" s="62" t="s">
        <v>24</v>
      </c>
      <c r="F98" s="62"/>
      <c r="G98" s="60"/>
      <c r="H98" s="62"/>
      <c r="I98" s="62"/>
      <c r="J98" s="62"/>
      <c r="K98" s="62" t="s">
        <v>24</v>
      </c>
      <c r="L98" s="62" t="s">
        <v>24</v>
      </c>
      <c r="M98" s="62"/>
      <c r="N98" s="60"/>
      <c r="O98" s="62"/>
      <c r="P98" s="62"/>
      <c r="Q98" s="62"/>
      <c r="R98" s="62" t="s">
        <v>24</v>
      </c>
      <c r="S98" s="62" t="s">
        <v>24</v>
      </c>
      <c r="T98" s="62"/>
      <c r="U98" s="60"/>
      <c r="V98" s="62"/>
      <c r="W98" s="62"/>
      <c r="X98" s="62"/>
      <c r="Y98" s="62" t="s">
        <v>24</v>
      </c>
      <c r="Z98" s="62" t="s">
        <v>24</v>
      </c>
      <c r="AA98" s="62"/>
      <c r="AB98" s="60"/>
      <c r="AC98" s="62"/>
      <c r="AD98" s="62"/>
      <c r="AE98" s="62"/>
      <c r="AF98" s="62" t="s">
        <v>24</v>
      </c>
      <c r="AG98" s="63"/>
      <c r="AH98" s="27" t="s">
        <v>8</v>
      </c>
      <c r="AI98" s="31">
        <f>+AI97/AI96</f>
        <v>0.3</v>
      </c>
    </row>
    <row r="99" spans="2:36" s="26" customFormat="1" x14ac:dyDescent="0.2">
      <c r="B99" s="70"/>
      <c r="C99" s="71"/>
      <c r="D99" s="62"/>
      <c r="E99" s="62"/>
      <c r="F99" s="62"/>
      <c r="G99" s="60"/>
      <c r="H99" s="62"/>
      <c r="I99" s="62"/>
      <c r="J99" s="62"/>
      <c r="K99" s="62"/>
      <c r="L99" s="62"/>
      <c r="M99" s="62"/>
      <c r="N99" s="60"/>
      <c r="O99" s="62"/>
      <c r="P99" s="62"/>
      <c r="Q99" s="62"/>
      <c r="R99" s="62"/>
      <c r="S99" s="62"/>
      <c r="T99" s="62"/>
      <c r="U99" s="60"/>
      <c r="V99" s="62"/>
      <c r="W99" s="62"/>
      <c r="X99" s="62"/>
      <c r="Y99" s="62"/>
      <c r="Z99" s="62"/>
      <c r="AA99" s="62"/>
      <c r="AB99" s="60"/>
      <c r="AC99" s="62"/>
      <c r="AD99" s="62"/>
      <c r="AE99" s="62"/>
      <c r="AF99" s="62"/>
      <c r="AG99" s="63"/>
      <c r="AH99" s="27" t="s">
        <v>9</v>
      </c>
      <c r="AI99" s="29">
        <f>+COUNTA(C100:AG101)</f>
        <v>9</v>
      </c>
    </row>
    <row r="100" spans="2:36" s="26" customFormat="1" x14ac:dyDescent="0.2">
      <c r="B100" s="64" t="s">
        <v>7</v>
      </c>
      <c r="C100" s="66"/>
      <c r="D100" s="60" t="s">
        <v>24</v>
      </c>
      <c r="E100" s="60" t="s">
        <v>24</v>
      </c>
      <c r="F100" s="60"/>
      <c r="G100" s="78"/>
      <c r="H100" s="60"/>
      <c r="I100" s="60"/>
      <c r="J100" s="60"/>
      <c r="K100" s="60" t="s">
        <v>24</v>
      </c>
      <c r="L100" s="60" t="s">
        <v>24</v>
      </c>
      <c r="M100" s="60"/>
      <c r="N100" s="78"/>
      <c r="O100" s="60"/>
      <c r="P100" s="60"/>
      <c r="Q100" s="60"/>
      <c r="R100" s="60" t="s">
        <v>24</v>
      </c>
      <c r="S100" s="60" t="s">
        <v>24</v>
      </c>
      <c r="T100" s="60"/>
      <c r="U100" s="78"/>
      <c r="V100" s="60"/>
      <c r="W100" s="60"/>
      <c r="X100" s="60"/>
      <c r="Y100" s="60" t="s">
        <v>24</v>
      </c>
      <c r="Z100" s="60" t="s">
        <v>24</v>
      </c>
      <c r="AA100" s="60"/>
      <c r="AB100" s="78"/>
      <c r="AC100" s="60"/>
      <c r="AD100" s="60"/>
      <c r="AE100" s="60"/>
      <c r="AF100" s="60" t="s">
        <v>24</v>
      </c>
      <c r="AG100" s="58"/>
      <c r="AH100" s="32" t="s">
        <v>4</v>
      </c>
      <c r="AI100" s="33">
        <f>+AI99/AI96</f>
        <v>0.3</v>
      </c>
    </row>
    <row r="101" spans="2:36" s="26" customFormat="1" x14ac:dyDescent="0.2">
      <c r="B101" s="65"/>
      <c r="C101" s="67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59"/>
      <c r="AH101" s="34" t="s">
        <v>13</v>
      </c>
      <c r="AI101" s="35" t="str">
        <f>IF(7&gt;AI96,"対象外",IF(AI99&gt;=AI94,"OK","NG"))</f>
        <v>OK</v>
      </c>
      <c r="AJ101" s="30" t="str">
        <f>IF(AI101="対象外","←７日間に満たない期間は達成判定の対象外",IF(AI101="NG","←月単位未達成","←月単位達成"))</f>
        <v>←月単位達成</v>
      </c>
    </row>
    <row r="102" spans="2:36" hidden="1" x14ac:dyDescent="0.2">
      <c r="B102" s="15"/>
      <c r="C102" s="46">
        <f t="shared" ref="C102:AG102" si="34">IF(AND(DAY(C94)&gt;=22,DAY(C94)&lt;=28,C95="土"),1,0)</f>
        <v>0</v>
      </c>
      <c r="D102" s="46">
        <f t="shared" si="34"/>
        <v>0</v>
      </c>
      <c r="E102" s="46">
        <f t="shared" si="34"/>
        <v>0</v>
      </c>
      <c r="F102" s="46">
        <f t="shared" si="34"/>
        <v>0</v>
      </c>
      <c r="G102" s="46">
        <f t="shared" si="34"/>
        <v>0</v>
      </c>
      <c r="H102" s="46">
        <f t="shared" si="34"/>
        <v>0</v>
      </c>
      <c r="I102" s="46">
        <f t="shared" si="34"/>
        <v>0</v>
      </c>
      <c r="J102" s="46">
        <f t="shared" si="34"/>
        <v>0</v>
      </c>
      <c r="K102" s="46">
        <f t="shared" si="34"/>
        <v>0</v>
      </c>
      <c r="L102" s="46">
        <f t="shared" si="34"/>
        <v>0</v>
      </c>
      <c r="M102" s="46">
        <f t="shared" si="34"/>
        <v>0</v>
      </c>
      <c r="N102" s="46">
        <f t="shared" si="34"/>
        <v>0</v>
      </c>
      <c r="O102" s="46">
        <f t="shared" si="34"/>
        <v>0</v>
      </c>
      <c r="P102" s="46">
        <f t="shared" si="34"/>
        <v>0</v>
      </c>
      <c r="Q102" s="46">
        <f t="shared" si="34"/>
        <v>0</v>
      </c>
      <c r="R102" s="46">
        <f t="shared" si="34"/>
        <v>0</v>
      </c>
      <c r="S102" s="46">
        <f t="shared" si="34"/>
        <v>0</v>
      </c>
      <c r="T102" s="46">
        <f t="shared" si="34"/>
        <v>0</v>
      </c>
      <c r="U102" s="46">
        <f t="shared" si="34"/>
        <v>0</v>
      </c>
      <c r="V102" s="46">
        <f t="shared" si="34"/>
        <v>0</v>
      </c>
      <c r="W102" s="46">
        <f t="shared" si="34"/>
        <v>0</v>
      </c>
      <c r="X102" s="46">
        <f t="shared" si="34"/>
        <v>0</v>
      </c>
      <c r="Y102" s="46">
        <f t="shared" si="34"/>
        <v>1</v>
      </c>
      <c r="Z102" s="46">
        <f t="shared" si="34"/>
        <v>0</v>
      </c>
      <c r="AA102" s="46">
        <f t="shared" si="34"/>
        <v>0</v>
      </c>
      <c r="AB102" s="46">
        <f t="shared" si="34"/>
        <v>0</v>
      </c>
      <c r="AC102" s="46">
        <f t="shared" si="34"/>
        <v>0</v>
      </c>
      <c r="AD102" s="46">
        <f t="shared" si="34"/>
        <v>0</v>
      </c>
      <c r="AE102" s="46">
        <f t="shared" si="34"/>
        <v>0</v>
      </c>
      <c r="AF102" s="46">
        <f t="shared" si="34"/>
        <v>0</v>
      </c>
      <c r="AG102" s="46" t="e">
        <f t="shared" si="34"/>
        <v>#VALUE!</v>
      </c>
      <c r="AH102" s="47" t="s">
        <v>22</v>
      </c>
      <c r="AI102" s="48">
        <f>_xlfn.AGGREGATE(9,6,C102:AG102)</f>
        <v>1</v>
      </c>
      <c r="AJ102" s="30"/>
    </row>
    <row r="103" spans="2:36" hidden="1" x14ac:dyDescent="0.2">
      <c r="B103" s="15"/>
      <c r="C103" s="49">
        <f t="shared" ref="C103:AG103" si="35">IF(AND(DAY(C94)&gt;=22,DAY(C94)&lt;=28,C95="土",OR(C100="休",C100="雨")),1,0)</f>
        <v>0</v>
      </c>
      <c r="D103" s="49">
        <f t="shared" si="35"/>
        <v>0</v>
      </c>
      <c r="E103" s="49">
        <f t="shared" si="35"/>
        <v>0</v>
      </c>
      <c r="F103" s="49">
        <f t="shared" si="35"/>
        <v>0</v>
      </c>
      <c r="G103" s="49">
        <f t="shared" si="35"/>
        <v>0</v>
      </c>
      <c r="H103" s="49">
        <f t="shared" si="35"/>
        <v>0</v>
      </c>
      <c r="I103" s="49">
        <f t="shared" si="35"/>
        <v>0</v>
      </c>
      <c r="J103" s="49">
        <f t="shared" si="35"/>
        <v>0</v>
      </c>
      <c r="K103" s="49">
        <f t="shared" si="35"/>
        <v>0</v>
      </c>
      <c r="L103" s="49">
        <f t="shared" si="35"/>
        <v>0</v>
      </c>
      <c r="M103" s="49">
        <f t="shared" si="35"/>
        <v>0</v>
      </c>
      <c r="N103" s="49">
        <f t="shared" si="35"/>
        <v>0</v>
      </c>
      <c r="O103" s="49">
        <f t="shared" si="35"/>
        <v>0</v>
      </c>
      <c r="P103" s="49">
        <f t="shared" si="35"/>
        <v>0</v>
      </c>
      <c r="Q103" s="49">
        <f t="shared" si="35"/>
        <v>0</v>
      </c>
      <c r="R103" s="49">
        <f t="shared" si="35"/>
        <v>0</v>
      </c>
      <c r="S103" s="49">
        <f t="shared" si="35"/>
        <v>0</v>
      </c>
      <c r="T103" s="49">
        <f t="shared" si="35"/>
        <v>0</v>
      </c>
      <c r="U103" s="49">
        <f t="shared" si="35"/>
        <v>0</v>
      </c>
      <c r="V103" s="49">
        <f t="shared" si="35"/>
        <v>0</v>
      </c>
      <c r="W103" s="49">
        <f t="shared" si="35"/>
        <v>0</v>
      </c>
      <c r="X103" s="49">
        <f t="shared" si="35"/>
        <v>0</v>
      </c>
      <c r="Y103" s="49">
        <f t="shared" si="35"/>
        <v>1</v>
      </c>
      <c r="Z103" s="49">
        <f t="shared" si="35"/>
        <v>0</v>
      </c>
      <c r="AA103" s="49">
        <f t="shared" si="35"/>
        <v>0</v>
      </c>
      <c r="AB103" s="49">
        <f t="shared" si="35"/>
        <v>0</v>
      </c>
      <c r="AC103" s="49">
        <f t="shared" si="35"/>
        <v>0</v>
      </c>
      <c r="AD103" s="49">
        <f t="shared" si="35"/>
        <v>0</v>
      </c>
      <c r="AE103" s="49">
        <f t="shared" si="35"/>
        <v>0</v>
      </c>
      <c r="AF103" s="49">
        <f t="shared" si="35"/>
        <v>0</v>
      </c>
      <c r="AG103" s="49" t="e">
        <f t="shared" si="35"/>
        <v>#VALUE!</v>
      </c>
      <c r="AH103" s="50" t="s">
        <v>23</v>
      </c>
      <c r="AI103" s="48">
        <f>_xlfn.AGGREGATE(9,6,C103:AG103)</f>
        <v>1</v>
      </c>
      <c r="AJ103" s="30"/>
    </row>
    <row r="104" spans="2:36" s="26" customForma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I104" s="41"/>
    </row>
    <row r="105" spans="2:36" hidden="1" x14ac:dyDescent="0.2">
      <c r="C105" s="2">
        <f>YEAR(C108)</f>
        <v>2024</v>
      </c>
      <c r="D105" s="2">
        <f>MONTH(C108)</f>
        <v>12</v>
      </c>
    </row>
    <row r="106" spans="2:36" x14ac:dyDescent="0.2">
      <c r="B106" s="6" t="s">
        <v>14</v>
      </c>
      <c r="C106" s="72">
        <f>C108</f>
        <v>45627</v>
      </c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4"/>
    </row>
    <row r="107" spans="2:36" hidden="1" x14ac:dyDescent="0.2">
      <c r="B107" s="36"/>
      <c r="C107" s="22">
        <f>DATE($C105,$D105,1)</f>
        <v>45627</v>
      </c>
      <c r="D107" s="22">
        <f t="shared" ref="D107:AG107" si="36">C107+1</f>
        <v>45628</v>
      </c>
      <c r="E107" s="22">
        <f t="shared" si="36"/>
        <v>45629</v>
      </c>
      <c r="F107" s="22">
        <f t="shared" si="36"/>
        <v>45630</v>
      </c>
      <c r="G107" s="22">
        <f t="shared" si="36"/>
        <v>45631</v>
      </c>
      <c r="H107" s="22">
        <f t="shared" si="36"/>
        <v>45632</v>
      </c>
      <c r="I107" s="22">
        <f t="shared" si="36"/>
        <v>45633</v>
      </c>
      <c r="J107" s="22">
        <f t="shared" si="36"/>
        <v>45634</v>
      </c>
      <c r="K107" s="22">
        <f t="shared" si="36"/>
        <v>45635</v>
      </c>
      <c r="L107" s="22">
        <f t="shared" si="36"/>
        <v>45636</v>
      </c>
      <c r="M107" s="22">
        <f t="shared" si="36"/>
        <v>45637</v>
      </c>
      <c r="N107" s="22">
        <f t="shared" si="36"/>
        <v>45638</v>
      </c>
      <c r="O107" s="22">
        <f t="shared" si="36"/>
        <v>45639</v>
      </c>
      <c r="P107" s="22">
        <f t="shared" si="36"/>
        <v>45640</v>
      </c>
      <c r="Q107" s="22">
        <f t="shared" si="36"/>
        <v>45641</v>
      </c>
      <c r="R107" s="22">
        <f t="shared" si="36"/>
        <v>45642</v>
      </c>
      <c r="S107" s="22">
        <f t="shared" si="36"/>
        <v>45643</v>
      </c>
      <c r="T107" s="22">
        <f t="shared" si="36"/>
        <v>45644</v>
      </c>
      <c r="U107" s="22">
        <f t="shared" si="36"/>
        <v>45645</v>
      </c>
      <c r="V107" s="22">
        <f t="shared" si="36"/>
        <v>45646</v>
      </c>
      <c r="W107" s="22">
        <f t="shared" si="36"/>
        <v>45647</v>
      </c>
      <c r="X107" s="22">
        <f t="shared" si="36"/>
        <v>45648</v>
      </c>
      <c r="Y107" s="22">
        <f t="shared" si="36"/>
        <v>45649</v>
      </c>
      <c r="Z107" s="22">
        <f t="shared" si="36"/>
        <v>45650</v>
      </c>
      <c r="AA107" s="22">
        <f t="shared" si="36"/>
        <v>45651</v>
      </c>
      <c r="AB107" s="22">
        <f t="shared" si="36"/>
        <v>45652</v>
      </c>
      <c r="AC107" s="22">
        <f t="shared" si="36"/>
        <v>45653</v>
      </c>
      <c r="AD107" s="22">
        <f t="shared" si="36"/>
        <v>45654</v>
      </c>
      <c r="AE107" s="22">
        <f t="shared" si="36"/>
        <v>45655</v>
      </c>
      <c r="AF107" s="22">
        <f t="shared" si="36"/>
        <v>45656</v>
      </c>
      <c r="AG107" s="22">
        <f t="shared" si="36"/>
        <v>45657</v>
      </c>
      <c r="AH107" s="37"/>
      <c r="AI107" s="38"/>
    </row>
    <row r="108" spans="2:36" x14ac:dyDescent="0.2">
      <c r="B108" s="20" t="s">
        <v>15</v>
      </c>
      <c r="C108" s="39">
        <f>IF(EDATE(C93,1)&gt;$G$5,"",EDATE(C93,1))</f>
        <v>45627</v>
      </c>
      <c r="D108" s="22">
        <f t="shared" ref="D108:AG108" si="37">IF(D107&gt;$G$5,"",IF(C108=EOMONTH(DATE($C105,$D105,1),0),"",IF(C108="","",C108+1)))</f>
        <v>45628</v>
      </c>
      <c r="E108" s="22">
        <f t="shared" si="37"/>
        <v>45629</v>
      </c>
      <c r="F108" s="22">
        <f t="shared" si="37"/>
        <v>45630</v>
      </c>
      <c r="G108" s="22">
        <f t="shared" si="37"/>
        <v>45631</v>
      </c>
      <c r="H108" s="22">
        <f t="shared" si="37"/>
        <v>45632</v>
      </c>
      <c r="I108" s="22">
        <f t="shared" si="37"/>
        <v>45633</v>
      </c>
      <c r="J108" s="22">
        <f t="shared" si="37"/>
        <v>45634</v>
      </c>
      <c r="K108" s="22">
        <f t="shared" si="37"/>
        <v>45635</v>
      </c>
      <c r="L108" s="22">
        <f t="shared" si="37"/>
        <v>45636</v>
      </c>
      <c r="M108" s="22">
        <f t="shared" si="37"/>
        <v>45637</v>
      </c>
      <c r="N108" s="22">
        <f t="shared" si="37"/>
        <v>45638</v>
      </c>
      <c r="O108" s="22">
        <f t="shared" si="37"/>
        <v>45639</v>
      </c>
      <c r="P108" s="22">
        <f t="shared" si="37"/>
        <v>45640</v>
      </c>
      <c r="Q108" s="22">
        <f t="shared" si="37"/>
        <v>45641</v>
      </c>
      <c r="R108" s="22">
        <f t="shared" si="37"/>
        <v>45642</v>
      </c>
      <c r="S108" s="22">
        <f t="shared" si="37"/>
        <v>45643</v>
      </c>
      <c r="T108" s="22">
        <f t="shared" si="37"/>
        <v>45644</v>
      </c>
      <c r="U108" s="22">
        <f t="shared" si="37"/>
        <v>45645</v>
      </c>
      <c r="V108" s="22">
        <f t="shared" si="37"/>
        <v>45646</v>
      </c>
      <c r="W108" s="22">
        <f t="shared" si="37"/>
        <v>45647</v>
      </c>
      <c r="X108" s="22">
        <f t="shared" si="37"/>
        <v>45648</v>
      </c>
      <c r="Y108" s="22">
        <f t="shared" si="37"/>
        <v>45649</v>
      </c>
      <c r="Z108" s="22">
        <f t="shared" si="37"/>
        <v>45650</v>
      </c>
      <c r="AA108" s="22">
        <f t="shared" si="37"/>
        <v>45651</v>
      </c>
      <c r="AB108" s="22">
        <f t="shared" si="37"/>
        <v>45652</v>
      </c>
      <c r="AC108" s="22">
        <f t="shared" si="37"/>
        <v>45653</v>
      </c>
      <c r="AD108" s="22">
        <f t="shared" si="37"/>
        <v>45654</v>
      </c>
      <c r="AE108" s="22">
        <f t="shared" si="37"/>
        <v>45655</v>
      </c>
      <c r="AF108" s="22">
        <f t="shared" si="37"/>
        <v>45656</v>
      </c>
      <c r="AG108" s="22">
        <f t="shared" si="37"/>
        <v>45657</v>
      </c>
      <c r="AH108" s="23" t="s">
        <v>16</v>
      </c>
      <c r="AI108" s="24">
        <f>+COUNTIFS(C109:AG109,"土",C110:AG110,"")+COUNTIFS(C109:AG109,"日",C110:AG110,"")</f>
        <v>8</v>
      </c>
    </row>
    <row r="109" spans="2:36" s="26" customFormat="1" x14ac:dyDescent="0.2">
      <c r="B109" s="40" t="s">
        <v>5</v>
      </c>
      <c r="C109" s="51" t="str">
        <f>IFERROR(TEXT(WEEKDAY(+C108),"aaa"),"")</f>
        <v>日</v>
      </c>
      <c r="D109" s="51" t="str">
        <f t="shared" ref="D109:AG109" si="38">IFERROR(TEXT(WEEKDAY(+D108),"aaa"),"")</f>
        <v>月</v>
      </c>
      <c r="E109" s="51" t="str">
        <f t="shared" si="38"/>
        <v>火</v>
      </c>
      <c r="F109" s="51" t="str">
        <f t="shared" si="38"/>
        <v>水</v>
      </c>
      <c r="G109" s="51" t="str">
        <f t="shared" si="38"/>
        <v>木</v>
      </c>
      <c r="H109" s="51" t="str">
        <f t="shared" si="38"/>
        <v>金</v>
      </c>
      <c r="I109" s="51" t="str">
        <f t="shared" si="38"/>
        <v>土</v>
      </c>
      <c r="J109" s="51" t="str">
        <f t="shared" si="38"/>
        <v>日</v>
      </c>
      <c r="K109" s="51" t="str">
        <f t="shared" si="38"/>
        <v>月</v>
      </c>
      <c r="L109" s="51" t="str">
        <f t="shared" si="38"/>
        <v>火</v>
      </c>
      <c r="M109" s="51" t="str">
        <f t="shared" si="38"/>
        <v>水</v>
      </c>
      <c r="N109" s="51" t="str">
        <f t="shared" si="38"/>
        <v>木</v>
      </c>
      <c r="O109" s="51" t="str">
        <f t="shared" si="38"/>
        <v>金</v>
      </c>
      <c r="P109" s="51" t="str">
        <f t="shared" si="38"/>
        <v>土</v>
      </c>
      <c r="Q109" s="51" t="str">
        <f t="shared" si="38"/>
        <v>日</v>
      </c>
      <c r="R109" s="51" t="str">
        <f t="shared" si="38"/>
        <v>月</v>
      </c>
      <c r="S109" s="51" t="str">
        <f t="shared" si="38"/>
        <v>火</v>
      </c>
      <c r="T109" s="51" t="str">
        <f t="shared" si="38"/>
        <v>水</v>
      </c>
      <c r="U109" s="51" t="str">
        <f t="shared" si="38"/>
        <v>木</v>
      </c>
      <c r="V109" s="51" t="str">
        <f t="shared" si="38"/>
        <v>金</v>
      </c>
      <c r="W109" s="51" t="str">
        <f t="shared" si="38"/>
        <v>土</v>
      </c>
      <c r="X109" s="51" t="str">
        <f t="shared" si="38"/>
        <v>日</v>
      </c>
      <c r="Y109" s="51" t="str">
        <f t="shared" si="38"/>
        <v>月</v>
      </c>
      <c r="Z109" s="51" t="str">
        <f t="shared" si="38"/>
        <v>火</v>
      </c>
      <c r="AA109" s="51" t="str">
        <f t="shared" si="38"/>
        <v>水</v>
      </c>
      <c r="AB109" s="51" t="str">
        <f t="shared" si="38"/>
        <v>木</v>
      </c>
      <c r="AC109" s="51" t="str">
        <f t="shared" si="38"/>
        <v>金</v>
      </c>
      <c r="AD109" s="51" t="str">
        <f t="shared" si="38"/>
        <v>土</v>
      </c>
      <c r="AE109" s="51" t="str">
        <f t="shared" si="38"/>
        <v>日</v>
      </c>
      <c r="AF109" s="51" t="str">
        <f t="shared" si="38"/>
        <v>月</v>
      </c>
      <c r="AG109" s="51" t="str">
        <f t="shared" si="38"/>
        <v>火</v>
      </c>
      <c r="AH109" s="23" t="s">
        <v>21</v>
      </c>
      <c r="AI109" s="24">
        <f>+COUNTIF(C110:AG110,"夏休")+COUNTIF(C110:AG110,"冬休")+COUNTIF(C110:AG110,"中止")</f>
        <v>3</v>
      </c>
    </row>
    <row r="110" spans="2:36" s="26" customFormat="1" ht="13.5" customHeight="1" x14ac:dyDescent="0.2">
      <c r="B110" s="75" t="s">
        <v>20</v>
      </c>
      <c r="C110" s="77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 t="s">
        <v>29</v>
      </c>
      <c r="AF110" s="68" t="s">
        <v>29</v>
      </c>
      <c r="AG110" s="69" t="s">
        <v>29</v>
      </c>
      <c r="AH110" s="27" t="s">
        <v>2</v>
      </c>
      <c r="AI110" s="28">
        <f>COUNT(C108:AG108)-AI109</f>
        <v>28</v>
      </c>
    </row>
    <row r="111" spans="2:36" s="26" customFormat="1" ht="13.5" customHeight="1" x14ac:dyDescent="0.2">
      <c r="B111" s="76"/>
      <c r="C111" s="77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9"/>
      <c r="AH111" s="27" t="s">
        <v>6</v>
      </c>
      <c r="AI111" s="29">
        <f>+COUNTIF(C112:AG113,"休")</f>
        <v>8</v>
      </c>
      <c r="AJ111" s="30" t="str">
        <f>IF(AI112&gt;0.285,"",IF(AI111&lt;AI108,"←計画日数が足りません",""))</f>
        <v/>
      </c>
    </row>
    <row r="112" spans="2:36" s="26" customFormat="1" ht="13.5" customHeight="1" x14ac:dyDescent="0.2">
      <c r="B112" s="70" t="s">
        <v>0</v>
      </c>
      <c r="C112" s="71" t="s">
        <v>24</v>
      </c>
      <c r="D112" s="60"/>
      <c r="E112" s="62"/>
      <c r="F112" s="62"/>
      <c r="G112" s="62"/>
      <c r="H112" s="62"/>
      <c r="I112" s="62" t="s">
        <v>24</v>
      </c>
      <c r="J112" s="62" t="s">
        <v>24</v>
      </c>
      <c r="K112" s="60"/>
      <c r="L112" s="62"/>
      <c r="M112" s="62"/>
      <c r="N112" s="62"/>
      <c r="O112" s="62"/>
      <c r="P112" s="62" t="s">
        <v>24</v>
      </c>
      <c r="Q112" s="62" t="s">
        <v>24</v>
      </c>
      <c r="R112" s="60"/>
      <c r="S112" s="62"/>
      <c r="T112" s="62"/>
      <c r="U112" s="62"/>
      <c r="V112" s="62"/>
      <c r="W112" s="62" t="s">
        <v>24</v>
      </c>
      <c r="X112" s="62" t="s">
        <v>24</v>
      </c>
      <c r="Y112" s="60"/>
      <c r="Z112" s="62"/>
      <c r="AA112" s="62"/>
      <c r="AB112" s="62"/>
      <c r="AC112" s="62"/>
      <c r="AD112" s="62" t="s">
        <v>24</v>
      </c>
      <c r="AE112" s="62"/>
      <c r="AF112" s="62"/>
      <c r="AG112" s="63"/>
      <c r="AH112" s="27" t="s">
        <v>8</v>
      </c>
      <c r="AI112" s="31">
        <f>+AI111/AI110</f>
        <v>0.2857142857142857</v>
      </c>
    </row>
    <row r="113" spans="2:36" s="26" customFormat="1" x14ac:dyDescent="0.2">
      <c r="B113" s="70"/>
      <c r="C113" s="71"/>
      <c r="D113" s="60"/>
      <c r="E113" s="62"/>
      <c r="F113" s="62"/>
      <c r="G113" s="62"/>
      <c r="H113" s="62"/>
      <c r="I113" s="62"/>
      <c r="J113" s="62"/>
      <c r="K113" s="60"/>
      <c r="L113" s="62"/>
      <c r="M113" s="62"/>
      <c r="N113" s="62"/>
      <c r="O113" s="62"/>
      <c r="P113" s="62"/>
      <c r="Q113" s="62"/>
      <c r="R113" s="60"/>
      <c r="S113" s="62"/>
      <c r="T113" s="62"/>
      <c r="U113" s="62"/>
      <c r="V113" s="62"/>
      <c r="W113" s="62"/>
      <c r="X113" s="62"/>
      <c r="Y113" s="60"/>
      <c r="Z113" s="62"/>
      <c r="AA113" s="62"/>
      <c r="AB113" s="62"/>
      <c r="AC113" s="62"/>
      <c r="AD113" s="62"/>
      <c r="AE113" s="62"/>
      <c r="AF113" s="62"/>
      <c r="AG113" s="63"/>
      <c r="AH113" s="27" t="s">
        <v>9</v>
      </c>
      <c r="AI113" s="29">
        <f>+COUNTA(C114:AG115)</f>
        <v>8</v>
      </c>
    </row>
    <row r="114" spans="2:36" s="26" customFormat="1" x14ac:dyDescent="0.2">
      <c r="B114" s="64" t="s">
        <v>7</v>
      </c>
      <c r="C114" s="66" t="s">
        <v>24</v>
      </c>
      <c r="D114" s="78"/>
      <c r="E114" s="60"/>
      <c r="F114" s="60"/>
      <c r="G114" s="60"/>
      <c r="H114" s="60"/>
      <c r="I114" s="60" t="s">
        <v>24</v>
      </c>
      <c r="J114" s="60" t="s">
        <v>24</v>
      </c>
      <c r="K114" s="78"/>
      <c r="L114" s="60"/>
      <c r="M114" s="60"/>
      <c r="N114" s="60"/>
      <c r="O114" s="60"/>
      <c r="P114" s="60" t="s">
        <v>24</v>
      </c>
      <c r="Q114" s="60" t="s">
        <v>24</v>
      </c>
      <c r="R114" s="78"/>
      <c r="S114" s="60"/>
      <c r="T114" s="60"/>
      <c r="U114" s="60"/>
      <c r="V114" s="60"/>
      <c r="W114" s="60" t="s">
        <v>24</v>
      </c>
      <c r="X114" s="60" t="s">
        <v>24</v>
      </c>
      <c r="Y114" s="78"/>
      <c r="Z114" s="60"/>
      <c r="AA114" s="60"/>
      <c r="AB114" s="60"/>
      <c r="AC114" s="60"/>
      <c r="AD114" s="60" t="s">
        <v>24</v>
      </c>
      <c r="AE114" s="60"/>
      <c r="AF114" s="60"/>
      <c r="AG114" s="58"/>
      <c r="AH114" s="32" t="s">
        <v>4</v>
      </c>
      <c r="AI114" s="33">
        <f>+AI113/AI110</f>
        <v>0.2857142857142857</v>
      </c>
    </row>
    <row r="115" spans="2:36" s="26" customFormat="1" x14ac:dyDescent="0.2">
      <c r="B115" s="65"/>
      <c r="C115" s="67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59"/>
      <c r="AH115" s="34" t="s">
        <v>13</v>
      </c>
      <c r="AI115" s="35" t="str">
        <f>IF(7&gt;AI110,"対象外",IF(AI113&gt;=AI108,"OK","NG"))</f>
        <v>OK</v>
      </c>
      <c r="AJ115" s="30" t="str">
        <f>IF(AI115="対象外","←７日間に満たない期間は達成判定の対象外",IF(AI115="NG","←月単位未達成","←月単位達成"))</f>
        <v>←月単位達成</v>
      </c>
    </row>
    <row r="116" spans="2:36" hidden="1" x14ac:dyDescent="0.2">
      <c r="B116" s="15"/>
      <c r="C116" s="46">
        <f t="shared" ref="C116:AG116" si="39">IF(AND(DAY(C108)&gt;=22,DAY(C108)&lt;=28,C109="土"),1,0)</f>
        <v>0</v>
      </c>
      <c r="D116" s="46">
        <f t="shared" si="39"/>
        <v>0</v>
      </c>
      <c r="E116" s="46">
        <f t="shared" si="39"/>
        <v>0</v>
      </c>
      <c r="F116" s="46">
        <f t="shared" si="39"/>
        <v>0</v>
      </c>
      <c r="G116" s="46">
        <f t="shared" si="39"/>
        <v>0</v>
      </c>
      <c r="H116" s="46">
        <f t="shared" si="39"/>
        <v>0</v>
      </c>
      <c r="I116" s="46">
        <f t="shared" si="39"/>
        <v>0</v>
      </c>
      <c r="J116" s="46">
        <f t="shared" si="39"/>
        <v>0</v>
      </c>
      <c r="K116" s="46">
        <f t="shared" si="39"/>
        <v>0</v>
      </c>
      <c r="L116" s="46">
        <f t="shared" si="39"/>
        <v>0</v>
      </c>
      <c r="M116" s="46">
        <f t="shared" si="39"/>
        <v>0</v>
      </c>
      <c r="N116" s="46">
        <f t="shared" si="39"/>
        <v>0</v>
      </c>
      <c r="O116" s="46">
        <f t="shared" si="39"/>
        <v>0</v>
      </c>
      <c r="P116" s="46">
        <f t="shared" si="39"/>
        <v>0</v>
      </c>
      <c r="Q116" s="46">
        <f t="shared" si="39"/>
        <v>0</v>
      </c>
      <c r="R116" s="46">
        <f t="shared" si="39"/>
        <v>0</v>
      </c>
      <c r="S116" s="46">
        <f t="shared" si="39"/>
        <v>0</v>
      </c>
      <c r="T116" s="46">
        <f t="shared" si="39"/>
        <v>0</v>
      </c>
      <c r="U116" s="46">
        <f t="shared" si="39"/>
        <v>0</v>
      </c>
      <c r="V116" s="46">
        <f t="shared" si="39"/>
        <v>0</v>
      </c>
      <c r="W116" s="46">
        <f t="shared" si="39"/>
        <v>0</v>
      </c>
      <c r="X116" s="46">
        <f t="shared" si="39"/>
        <v>0</v>
      </c>
      <c r="Y116" s="46">
        <f t="shared" si="39"/>
        <v>0</v>
      </c>
      <c r="Z116" s="46">
        <f t="shared" si="39"/>
        <v>0</v>
      </c>
      <c r="AA116" s="46">
        <f t="shared" si="39"/>
        <v>0</v>
      </c>
      <c r="AB116" s="46">
        <f t="shared" si="39"/>
        <v>0</v>
      </c>
      <c r="AC116" s="46">
        <f t="shared" si="39"/>
        <v>0</v>
      </c>
      <c r="AD116" s="46">
        <f t="shared" si="39"/>
        <v>1</v>
      </c>
      <c r="AE116" s="46">
        <f t="shared" si="39"/>
        <v>0</v>
      </c>
      <c r="AF116" s="46">
        <f t="shared" si="39"/>
        <v>0</v>
      </c>
      <c r="AG116" s="46">
        <f t="shared" si="39"/>
        <v>0</v>
      </c>
      <c r="AH116" s="47" t="s">
        <v>22</v>
      </c>
      <c r="AI116" s="48">
        <f>_xlfn.AGGREGATE(9,6,C116:AG116)</f>
        <v>1</v>
      </c>
      <c r="AJ116" s="30"/>
    </row>
    <row r="117" spans="2:36" hidden="1" x14ac:dyDescent="0.2">
      <c r="B117" s="15"/>
      <c r="C117" s="49">
        <f t="shared" ref="C117:AG117" si="40">IF(AND(DAY(C108)&gt;=22,DAY(C108)&lt;=28,C109="土",OR(C114="休",C114="雨")),1,0)</f>
        <v>0</v>
      </c>
      <c r="D117" s="49">
        <f t="shared" si="40"/>
        <v>0</v>
      </c>
      <c r="E117" s="49">
        <f t="shared" si="40"/>
        <v>0</v>
      </c>
      <c r="F117" s="49">
        <f t="shared" si="40"/>
        <v>0</v>
      </c>
      <c r="G117" s="49">
        <f t="shared" si="40"/>
        <v>0</v>
      </c>
      <c r="H117" s="49">
        <f t="shared" si="40"/>
        <v>0</v>
      </c>
      <c r="I117" s="49">
        <f t="shared" si="40"/>
        <v>0</v>
      </c>
      <c r="J117" s="49">
        <f t="shared" si="40"/>
        <v>0</v>
      </c>
      <c r="K117" s="49">
        <f t="shared" si="40"/>
        <v>0</v>
      </c>
      <c r="L117" s="49">
        <f t="shared" si="40"/>
        <v>0</v>
      </c>
      <c r="M117" s="49">
        <f t="shared" si="40"/>
        <v>0</v>
      </c>
      <c r="N117" s="49">
        <f t="shared" si="40"/>
        <v>0</v>
      </c>
      <c r="O117" s="49">
        <f t="shared" si="40"/>
        <v>0</v>
      </c>
      <c r="P117" s="49">
        <f t="shared" si="40"/>
        <v>0</v>
      </c>
      <c r="Q117" s="49">
        <f t="shared" si="40"/>
        <v>0</v>
      </c>
      <c r="R117" s="49">
        <f t="shared" si="40"/>
        <v>0</v>
      </c>
      <c r="S117" s="49">
        <f t="shared" si="40"/>
        <v>0</v>
      </c>
      <c r="T117" s="49">
        <f t="shared" si="40"/>
        <v>0</v>
      </c>
      <c r="U117" s="49">
        <f t="shared" si="40"/>
        <v>0</v>
      </c>
      <c r="V117" s="49">
        <f t="shared" si="40"/>
        <v>0</v>
      </c>
      <c r="W117" s="49">
        <f t="shared" si="40"/>
        <v>0</v>
      </c>
      <c r="X117" s="49">
        <f t="shared" si="40"/>
        <v>0</v>
      </c>
      <c r="Y117" s="49">
        <f t="shared" si="40"/>
        <v>0</v>
      </c>
      <c r="Z117" s="49">
        <f t="shared" si="40"/>
        <v>0</v>
      </c>
      <c r="AA117" s="49">
        <f t="shared" si="40"/>
        <v>0</v>
      </c>
      <c r="AB117" s="49">
        <f t="shared" si="40"/>
        <v>0</v>
      </c>
      <c r="AC117" s="49">
        <f t="shared" si="40"/>
        <v>0</v>
      </c>
      <c r="AD117" s="49">
        <f t="shared" si="40"/>
        <v>1</v>
      </c>
      <c r="AE117" s="49">
        <f t="shared" si="40"/>
        <v>0</v>
      </c>
      <c r="AF117" s="49">
        <f t="shared" si="40"/>
        <v>0</v>
      </c>
      <c r="AG117" s="49">
        <f t="shared" si="40"/>
        <v>0</v>
      </c>
      <c r="AH117" s="50" t="s">
        <v>23</v>
      </c>
      <c r="AI117" s="48">
        <f>_xlfn.AGGREGATE(9,6,C117:AG117)</f>
        <v>1</v>
      </c>
      <c r="AJ117" s="30"/>
    </row>
    <row r="118" spans="2:36" s="26" customForma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I118" s="41"/>
    </row>
    <row r="119" spans="2:36" hidden="1" x14ac:dyDescent="0.2">
      <c r="C119" s="2">
        <f>YEAR(C122)</f>
        <v>2025</v>
      </c>
      <c r="D119" s="2">
        <f>MONTH(C122)</f>
        <v>1</v>
      </c>
    </row>
    <row r="120" spans="2:36" x14ac:dyDescent="0.2">
      <c r="B120" s="6" t="s">
        <v>14</v>
      </c>
      <c r="C120" s="72">
        <f>C122</f>
        <v>45658</v>
      </c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4"/>
    </row>
    <row r="121" spans="2:36" hidden="1" x14ac:dyDescent="0.2">
      <c r="B121" s="36"/>
      <c r="C121" s="22">
        <f>DATE($C119,$D119,1)</f>
        <v>45658</v>
      </c>
      <c r="D121" s="22">
        <f t="shared" ref="D121:AG121" si="41">C121+1</f>
        <v>45659</v>
      </c>
      <c r="E121" s="22">
        <f t="shared" si="41"/>
        <v>45660</v>
      </c>
      <c r="F121" s="22">
        <f t="shared" si="41"/>
        <v>45661</v>
      </c>
      <c r="G121" s="22">
        <f t="shared" si="41"/>
        <v>45662</v>
      </c>
      <c r="H121" s="22">
        <f t="shared" si="41"/>
        <v>45663</v>
      </c>
      <c r="I121" s="22">
        <f t="shared" si="41"/>
        <v>45664</v>
      </c>
      <c r="J121" s="22">
        <f t="shared" si="41"/>
        <v>45665</v>
      </c>
      <c r="K121" s="22">
        <f t="shared" si="41"/>
        <v>45666</v>
      </c>
      <c r="L121" s="22">
        <f t="shared" si="41"/>
        <v>45667</v>
      </c>
      <c r="M121" s="22">
        <f t="shared" si="41"/>
        <v>45668</v>
      </c>
      <c r="N121" s="22">
        <f t="shared" si="41"/>
        <v>45669</v>
      </c>
      <c r="O121" s="22">
        <f t="shared" si="41"/>
        <v>45670</v>
      </c>
      <c r="P121" s="22">
        <f t="shared" si="41"/>
        <v>45671</v>
      </c>
      <c r="Q121" s="22">
        <f t="shared" si="41"/>
        <v>45672</v>
      </c>
      <c r="R121" s="22">
        <f t="shared" si="41"/>
        <v>45673</v>
      </c>
      <c r="S121" s="22">
        <f t="shared" si="41"/>
        <v>45674</v>
      </c>
      <c r="T121" s="22">
        <f t="shared" si="41"/>
        <v>45675</v>
      </c>
      <c r="U121" s="22">
        <f t="shared" si="41"/>
        <v>45676</v>
      </c>
      <c r="V121" s="22">
        <f t="shared" si="41"/>
        <v>45677</v>
      </c>
      <c r="W121" s="22">
        <f t="shared" si="41"/>
        <v>45678</v>
      </c>
      <c r="X121" s="22">
        <f t="shared" si="41"/>
        <v>45679</v>
      </c>
      <c r="Y121" s="22">
        <f t="shared" si="41"/>
        <v>45680</v>
      </c>
      <c r="Z121" s="22">
        <f t="shared" si="41"/>
        <v>45681</v>
      </c>
      <c r="AA121" s="22">
        <f t="shared" si="41"/>
        <v>45682</v>
      </c>
      <c r="AB121" s="22">
        <f t="shared" si="41"/>
        <v>45683</v>
      </c>
      <c r="AC121" s="22">
        <f t="shared" si="41"/>
        <v>45684</v>
      </c>
      <c r="AD121" s="22">
        <f t="shared" si="41"/>
        <v>45685</v>
      </c>
      <c r="AE121" s="22">
        <f t="shared" si="41"/>
        <v>45686</v>
      </c>
      <c r="AF121" s="22">
        <f t="shared" si="41"/>
        <v>45687</v>
      </c>
      <c r="AG121" s="22">
        <f t="shared" si="41"/>
        <v>45688</v>
      </c>
      <c r="AH121" s="37"/>
      <c r="AI121" s="38"/>
    </row>
    <row r="122" spans="2:36" x14ac:dyDescent="0.2">
      <c r="B122" s="20" t="s">
        <v>15</v>
      </c>
      <c r="C122" s="39">
        <f>IF(EDATE(C107,1)&gt;$G$5,"",EDATE(C107,1))</f>
        <v>45658</v>
      </c>
      <c r="D122" s="22">
        <f t="shared" ref="D122:AG122" si="42">IF(D121&gt;$G$5,"",IF(C122=EOMONTH(DATE($C119,$D119,1),0),"",IF(C122="","",C122+1)))</f>
        <v>45659</v>
      </c>
      <c r="E122" s="22">
        <f t="shared" si="42"/>
        <v>45660</v>
      </c>
      <c r="F122" s="22">
        <f t="shared" si="42"/>
        <v>45661</v>
      </c>
      <c r="G122" s="22">
        <f t="shared" si="42"/>
        <v>45662</v>
      </c>
      <c r="H122" s="22">
        <f t="shared" si="42"/>
        <v>45663</v>
      </c>
      <c r="I122" s="22">
        <f t="shared" si="42"/>
        <v>45664</v>
      </c>
      <c r="J122" s="22">
        <f t="shared" si="42"/>
        <v>45665</v>
      </c>
      <c r="K122" s="22">
        <f t="shared" si="42"/>
        <v>45666</v>
      </c>
      <c r="L122" s="22">
        <f t="shared" si="42"/>
        <v>45667</v>
      </c>
      <c r="M122" s="22">
        <f t="shared" si="42"/>
        <v>45668</v>
      </c>
      <c r="N122" s="22">
        <f t="shared" si="42"/>
        <v>45669</v>
      </c>
      <c r="O122" s="22">
        <f t="shared" si="42"/>
        <v>45670</v>
      </c>
      <c r="P122" s="22">
        <f t="shared" si="42"/>
        <v>45671</v>
      </c>
      <c r="Q122" s="22">
        <f t="shared" si="42"/>
        <v>45672</v>
      </c>
      <c r="R122" s="22">
        <f t="shared" si="42"/>
        <v>45673</v>
      </c>
      <c r="S122" s="22">
        <f t="shared" si="42"/>
        <v>45674</v>
      </c>
      <c r="T122" s="22">
        <f t="shared" si="42"/>
        <v>45675</v>
      </c>
      <c r="U122" s="22">
        <f t="shared" si="42"/>
        <v>45676</v>
      </c>
      <c r="V122" s="22">
        <f t="shared" si="42"/>
        <v>45677</v>
      </c>
      <c r="W122" s="22">
        <f t="shared" si="42"/>
        <v>45678</v>
      </c>
      <c r="X122" s="22">
        <f t="shared" si="42"/>
        <v>45679</v>
      </c>
      <c r="Y122" s="22">
        <f t="shared" si="42"/>
        <v>45680</v>
      </c>
      <c r="Z122" s="22">
        <f t="shared" si="42"/>
        <v>45681</v>
      </c>
      <c r="AA122" s="22">
        <f t="shared" si="42"/>
        <v>45682</v>
      </c>
      <c r="AB122" s="22" t="str">
        <f t="shared" si="42"/>
        <v/>
      </c>
      <c r="AC122" s="22" t="str">
        <f t="shared" si="42"/>
        <v/>
      </c>
      <c r="AD122" s="22" t="str">
        <f t="shared" si="42"/>
        <v/>
      </c>
      <c r="AE122" s="22" t="str">
        <f t="shared" si="42"/>
        <v/>
      </c>
      <c r="AF122" s="22" t="str">
        <f t="shared" si="42"/>
        <v/>
      </c>
      <c r="AG122" s="22" t="str">
        <f t="shared" si="42"/>
        <v/>
      </c>
      <c r="AH122" s="23" t="s">
        <v>16</v>
      </c>
      <c r="AI122" s="24">
        <f>+COUNTIFS(C123:AG123,"土",C124:AG124,"")+COUNTIFS(C123:AG123,"日",C124:AG124,"")</f>
        <v>7</v>
      </c>
    </row>
    <row r="123" spans="2:36" s="26" customFormat="1" x14ac:dyDescent="0.2">
      <c r="B123" s="40" t="s">
        <v>5</v>
      </c>
      <c r="C123" s="51" t="str">
        <f>IFERROR(TEXT(WEEKDAY(+C122),"aaa"),"")</f>
        <v>水</v>
      </c>
      <c r="D123" s="51" t="str">
        <f t="shared" ref="D123:AG123" si="43">IFERROR(TEXT(WEEKDAY(+D122),"aaa"),"")</f>
        <v>木</v>
      </c>
      <c r="E123" s="51" t="str">
        <f t="shared" si="43"/>
        <v>金</v>
      </c>
      <c r="F123" s="51" t="str">
        <f t="shared" si="43"/>
        <v>土</v>
      </c>
      <c r="G123" s="51" t="str">
        <f t="shared" si="43"/>
        <v>日</v>
      </c>
      <c r="H123" s="51" t="str">
        <f t="shared" si="43"/>
        <v>月</v>
      </c>
      <c r="I123" s="51" t="str">
        <f t="shared" si="43"/>
        <v>火</v>
      </c>
      <c r="J123" s="51" t="str">
        <f t="shared" si="43"/>
        <v>水</v>
      </c>
      <c r="K123" s="51" t="str">
        <f t="shared" si="43"/>
        <v>木</v>
      </c>
      <c r="L123" s="51" t="str">
        <f t="shared" si="43"/>
        <v>金</v>
      </c>
      <c r="M123" s="51" t="str">
        <f t="shared" si="43"/>
        <v>土</v>
      </c>
      <c r="N123" s="51" t="str">
        <f t="shared" si="43"/>
        <v>日</v>
      </c>
      <c r="O123" s="51" t="str">
        <f t="shared" si="43"/>
        <v>月</v>
      </c>
      <c r="P123" s="51" t="str">
        <f t="shared" si="43"/>
        <v>火</v>
      </c>
      <c r="Q123" s="51" t="str">
        <f t="shared" si="43"/>
        <v>水</v>
      </c>
      <c r="R123" s="51" t="str">
        <f t="shared" si="43"/>
        <v>木</v>
      </c>
      <c r="S123" s="51" t="str">
        <f t="shared" si="43"/>
        <v>金</v>
      </c>
      <c r="T123" s="51" t="str">
        <f t="shared" si="43"/>
        <v>土</v>
      </c>
      <c r="U123" s="51" t="str">
        <f t="shared" si="43"/>
        <v>日</v>
      </c>
      <c r="V123" s="51" t="str">
        <f t="shared" si="43"/>
        <v>月</v>
      </c>
      <c r="W123" s="51" t="str">
        <f t="shared" si="43"/>
        <v>火</v>
      </c>
      <c r="X123" s="51" t="str">
        <f t="shared" si="43"/>
        <v>水</v>
      </c>
      <c r="Y123" s="51" t="str">
        <f t="shared" si="43"/>
        <v>木</v>
      </c>
      <c r="Z123" s="51" t="str">
        <f t="shared" si="43"/>
        <v>金</v>
      </c>
      <c r="AA123" s="51" t="str">
        <f t="shared" si="43"/>
        <v>土</v>
      </c>
      <c r="AB123" s="51" t="str">
        <f t="shared" si="43"/>
        <v/>
      </c>
      <c r="AC123" s="51" t="str">
        <f t="shared" si="43"/>
        <v/>
      </c>
      <c r="AD123" s="51" t="str">
        <f t="shared" si="43"/>
        <v/>
      </c>
      <c r="AE123" s="51" t="str">
        <f t="shared" si="43"/>
        <v/>
      </c>
      <c r="AF123" s="51" t="str">
        <f t="shared" si="43"/>
        <v/>
      </c>
      <c r="AG123" s="51" t="str">
        <f t="shared" si="43"/>
        <v/>
      </c>
      <c r="AH123" s="23" t="s">
        <v>21</v>
      </c>
      <c r="AI123" s="24">
        <f>+COUNTIF(C124:AG124,"夏休")+COUNTIF(C124:AG124,"冬休")+COUNTIF(C124:AG124,"中止")</f>
        <v>3</v>
      </c>
    </row>
    <row r="124" spans="2:36" s="26" customFormat="1" ht="13.5" customHeight="1" x14ac:dyDescent="0.2">
      <c r="B124" s="75" t="s">
        <v>20</v>
      </c>
      <c r="C124" s="77" t="s">
        <v>29</v>
      </c>
      <c r="D124" s="68" t="s">
        <v>29</v>
      </c>
      <c r="E124" s="68" t="s">
        <v>29</v>
      </c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9"/>
      <c r="AH124" s="27" t="s">
        <v>2</v>
      </c>
      <c r="AI124" s="28">
        <f>COUNT(C122:AG122)-AI123</f>
        <v>22</v>
      </c>
    </row>
    <row r="125" spans="2:36" s="26" customFormat="1" ht="13.5" customHeight="1" x14ac:dyDescent="0.2">
      <c r="B125" s="76"/>
      <c r="C125" s="7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9"/>
      <c r="AH125" s="27" t="s">
        <v>6</v>
      </c>
      <c r="AI125" s="29">
        <f>+COUNTIF(C126:AG127,"休")</f>
        <v>7</v>
      </c>
      <c r="AJ125" s="30" t="str">
        <f>IF(AI126&gt;0.285,"",IF(AI125&lt;AI122,"←計画日数が足りません",""))</f>
        <v/>
      </c>
    </row>
    <row r="126" spans="2:36" s="26" customFormat="1" ht="13.5" customHeight="1" x14ac:dyDescent="0.2">
      <c r="B126" s="70" t="s">
        <v>0</v>
      </c>
      <c r="C126" s="62"/>
      <c r="D126" s="62"/>
      <c r="E126" s="62"/>
      <c r="F126" s="62" t="s">
        <v>24</v>
      </c>
      <c r="G126" s="62" t="s">
        <v>24</v>
      </c>
      <c r="H126" s="62"/>
      <c r="I126" s="60"/>
      <c r="J126" s="62"/>
      <c r="K126" s="62"/>
      <c r="L126" s="62"/>
      <c r="M126" s="62" t="s">
        <v>24</v>
      </c>
      <c r="N126" s="62" t="s">
        <v>24</v>
      </c>
      <c r="O126" s="62"/>
      <c r="P126" s="60"/>
      <c r="Q126" s="62"/>
      <c r="R126" s="62"/>
      <c r="S126" s="62"/>
      <c r="T126" s="62" t="s">
        <v>24</v>
      </c>
      <c r="U126" s="62" t="s">
        <v>24</v>
      </c>
      <c r="V126" s="62"/>
      <c r="W126" s="60"/>
      <c r="X126" s="62"/>
      <c r="Y126" s="62"/>
      <c r="Z126" s="62"/>
      <c r="AA126" s="62" t="s">
        <v>24</v>
      </c>
      <c r="AB126" s="62"/>
      <c r="AC126" s="62"/>
      <c r="AD126" s="60"/>
      <c r="AE126" s="62"/>
      <c r="AF126" s="62"/>
      <c r="AG126" s="63"/>
      <c r="AH126" s="27" t="s">
        <v>8</v>
      </c>
      <c r="AI126" s="31">
        <f>+AI125/AI124</f>
        <v>0.31818181818181818</v>
      </c>
    </row>
    <row r="127" spans="2:36" s="26" customFormat="1" x14ac:dyDescent="0.2">
      <c r="B127" s="70"/>
      <c r="C127" s="62"/>
      <c r="D127" s="62"/>
      <c r="E127" s="62"/>
      <c r="F127" s="62"/>
      <c r="G127" s="62"/>
      <c r="H127" s="62"/>
      <c r="I127" s="60"/>
      <c r="J127" s="62"/>
      <c r="K127" s="62"/>
      <c r="L127" s="62"/>
      <c r="M127" s="62"/>
      <c r="N127" s="62"/>
      <c r="O127" s="62"/>
      <c r="P127" s="60"/>
      <c r="Q127" s="62"/>
      <c r="R127" s="62"/>
      <c r="S127" s="62"/>
      <c r="T127" s="62"/>
      <c r="U127" s="62"/>
      <c r="V127" s="62"/>
      <c r="W127" s="60"/>
      <c r="X127" s="62"/>
      <c r="Y127" s="62"/>
      <c r="Z127" s="62"/>
      <c r="AA127" s="62"/>
      <c r="AB127" s="62"/>
      <c r="AC127" s="62"/>
      <c r="AD127" s="60"/>
      <c r="AE127" s="62"/>
      <c r="AF127" s="62"/>
      <c r="AG127" s="63"/>
      <c r="AH127" s="27" t="s">
        <v>9</v>
      </c>
      <c r="AI127" s="29">
        <f>+COUNTA(C128:AG129)</f>
        <v>7</v>
      </c>
    </row>
    <row r="128" spans="2:36" s="26" customFormat="1" x14ac:dyDescent="0.2">
      <c r="B128" s="64" t="s">
        <v>7</v>
      </c>
      <c r="C128" s="60"/>
      <c r="D128" s="60"/>
      <c r="E128" s="60"/>
      <c r="F128" s="60" t="s">
        <v>24</v>
      </c>
      <c r="G128" s="60" t="s">
        <v>24</v>
      </c>
      <c r="H128" s="60"/>
      <c r="I128" s="78"/>
      <c r="J128" s="60"/>
      <c r="K128" s="60"/>
      <c r="L128" s="60"/>
      <c r="M128" s="60" t="s">
        <v>24</v>
      </c>
      <c r="N128" s="60" t="s">
        <v>24</v>
      </c>
      <c r="O128" s="60"/>
      <c r="P128" s="78"/>
      <c r="Q128" s="60"/>
      <c r="R128" s="60"/>
      <c r="S128" s="60"/>
      <c r="T128" s="60" t="s">
        <v>24</v>
      </c>
      <c r="U128" s="60" t="s">
        <v>24</v>
      </c>
      <c r="V128" s="60"/>
      <c r="W128" s="78"/>
      <c r="X128" s="60"/>
      <c r="Y128" s="60"/>
      <c r="Z128" s="60"/>
      <c r="AA128" s="60" t="s">
        <v>24</v>
      </c>
      <c r="AB128" s="60"/>
      <c r="AC128" s="60"/>
      <c r="AD128" s="78"/>
      <c r="AE128" s="60"/>
      <c r="AF128" s="60"/>
      <c r="AG128" s="58"/>
      <c r="AH128" s="32" t="s">
        <v>4</v>
      </c>
      <c r="AI128" s="33">
        <f>+AI127/AI124</f>
        <v>0.31818181818181818</v>
      </c>
    </row>
    <row r="129" spans="2:36" s="26" customFormat="1" x14ac:dyDescent="0.2">
      <c r="B129" s="65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59"/>
      <c r="AH129" s="34" t="s">
        <v>13</v>
      </c>
      <c r="AI129" s="35" t="str">
        <f>IF(7&gt;AI124,"対象外",IF(AI127&gt;=AI122,"OK","NG"))</f>
        <v>OK</v>
      </c>
      <c r="AJ129" s="30" t="str">
        <f>IF(AI129="対象外","←７日間に満たない期間は達成判定の対象外",IF(AI129="NG","←月単位未達成","←月単位達成"))</f>
        <v>←月単位達成</v>
      </c>
    </row>
    <row r="130" spans="2:36" hidden="1" x14ac:dyDescent="0.2">
      <c r="B130" s="15"/>
      <c r="C130" s="46">
        <f t="shared" ref="C130:AG130" si="44">IF(AND(DAY(C122)&gt;=22,DAY(C122)&lt;=28,C123="土"),1,0)</f>
        <v>0</v>
      </c>
      <c r="D130" s="46">
        <f t="shared" si="44"/>
        <v>0</v>
      </c>
      <c r="E130" s="46">
        <f t="shared" si="44"/>
        <v>0</v>
      </c>
      <c r="F130" s="46">
        <f t="shared" si="44"/>
        <v>0</v>
      </c>
      <c r="G130" s="46">
        <f t="shared" si="44"/>
        <v>0</v>
      </c>
      <c r="H130" s="46">
        <f t="shared" si="44"/>
        <v>0</v>
      </c>
      <c r="I130" s="46">
        <f t="shared" si="44"/>
        <v>0</v>
      </c>
      <c r="J130" s="46">
        <f t="shared" si="44"/>
        <v>0</v>
      </c>
      <c r="K130" s="46">
        <f t="shared" si="44"/>
        <v>0</v>
      </c>
      <c r="L130" s="46">
        <f t="shared" si="44"/>
        <v>0</v>
      </c>
      <c r="M130" s="46">
        <f t="shared" si="44"/>
        <v>0</v>
      </c>
      <c r="N130" s="46">
        <f t="shared" si="44"/>
        <v>0</v>
      </c>
      <c r="O130" s="46">
        <f t="shared" si="44"/>
        <v>0</v>
      </c>
      <c r="P130" s="46">
        <f t="shared" si="44"/>
        <v>0</v>
      </c>
      <c r="Q130" s="46">
        <f t="shared" si="44"/>
        <v>0</v>
      </c>
      <c r="R130" s="46">
        <f t="shared" si="44"/>
        <v>0</v>
      </c>
      <c r="S130" s="46">
        <f t="shared" si="44"/>
        <v>0</v>
      </c>
      <c r="T130" s="46">
        <f t="shared" si="44"/>
        <v>0</v>
      </c>
      <c r="U130" s="46">
        <f t="shared" si="44"/>
        <v>0</v>
      </c>
      <c r="V130" s="46">
        <f t="shared" si="44"/>
        <v>0</v>
      </c>
      <c r="W130" s="46">
        <f t="shared" si="44"/>
        <v>0</v>
      </c>
      <c r="X130" s="46">
        <f t="shared" si="44"/>
        <v>0</v>
      </c>
      <c r="Y130" s="46">
        <f t="shared" si="44"/>
        <v>0</v>
      </c>
      <c r="Z130" s="46">
        <f t="shared" si="44"/>
        <v>0</v>
      </c>
      <c r="AA130" s="46">
        <f t="shared" si="44"/>
        <v>1</v>
      </c>
      <c r="AB130" s="46" t="e">
        <f t="shared" si="44"/>
        <v>#VALUE!</v>
      </c>
      <c r="AC130" s="46" t="e">
        <f t="shared" si="44"/>
        <v>#VALUE!</v>
      </c>
      <c r="AD130" s="46" t="e">
        <f t="shared" si="44"/>
        <v>#VALUE!</v>
      </c>
      <c r="AE130" s="46" t="e">
        <f t="shared" si="44"/>
        <v>#VALUE!</v>
      </c>
      <c r="AF130" s="46" t="e">
        <f t="shared" si="44"/>
        <v>#VALUE!</v>
      </c>
      <c r="AG130" s="46" t="e">
        <f t="shared" si="44"/>
        <v>#VALUE!</v>
      </c>
      <c r="AH130" s="47" t="s">
        <v>22</v>
      </c>
      <c r="AI130" s="48">
        <f>_xlfn.AGGREGATE(9,6,C130:AG130)</f>
        <v>1</v>
      </c>
      <c r="AJ130" s="30"/>
    </row>
    <row r="131" spans="2:36" hidden="1" x14ac:dyDescent="0.2">
      <c r="B131" s="15"/>
      <c r="C131" s="49">
        <f t="shared" ref="C131:AG131" si="45">IF(AND(DAY(C122)&gt;=22,DAY(C122)&lt;=28,C123="土",OR(C128="休",C128="雨")),1,0)</f>
        <v>0</v>
      </c>
      <c r="D131" s="49">
        <f t="shared" si="45"/>
        <v>0</v>
      </c>
      <c r="E131" s="49">
        <f t="shared" si="45"/>
        <v>0</v>
      </c>
      <c r="F131" s="49">
        <f t="shared" si="45"/>
        <v>0</v>
      </c>
      <c r="G131" s="49">
        <f t="shared" si="45"/>
        <v>0</v>
      </c>
      <c r="H131" s="49">
        <f t="shared" si="45"/>
        <v>0</v>
      </c>
      <c r="I131" s="49">
        <f t="shared" si="45"/>
        <v>0</v>
      </c>
      <c r="J131" s="49">
        <f t="shared" si="45"/>
        <v>0</v>
      </c>
      <c r="K131" s="49">
        <f t="shared" si="45"/>
        <v>0</v>
      </c>
      <c r="L131" s="49">
        <f t="shared" si="45"/>
        <v>0</v>
      </c>
      <c r="M131" s="49">
        <f t="shared" si="45"/>
        <v>0</v>
      </c>
      <c r="N131" s="49">
        <f t="shared" si="45"/>
        <v>0</v>
      </c>
      <c r="O131" s="49">
        <f t="shared" si="45"/>
        <v>0</v>
      </c>
      <c r="P131" s="49">
        <f t="shared" si="45"/>
        <v>0</v>
      </c>
      <c r="Q131" s="49">
        <f t="shared" si="45"/>
        <v>0</v>
      </c>
      <c r="R131" s="49">
        <f t="shared" si="45"/>
        <v>0</v>
      </c>
      <c r="S131" s="49">
        <f t="shared" si="45"/>
        <v>0</v>
      </c>
      <c r="T131" s="49">
        <f t="shared" si="45"/>
        <v>0</v>
      </c>
      <c r="U131" s="49">
        <f t="shared" si="45"/>
        <v>0</v>
      </c>
      <c r="V131" s="49">
        <f t="shared" si="45"/>
        <v>0</v>
      </c>
      <c r="W131" s="49">
        <f t="shared" si="45"/>
        <v>0</v>
      </c>
      <c r="X131" s="49">
        <f t="shared" si="45"/>
        <v>0</v>
      </c>
      <c r="Y131" s="49">
        <f t="shared" si="45"/>
        <v>0</v>
      </c>
      <c r="Z131" s="49">
        <f t="shared" si="45"/>
        <v>0</v>
      </c>
      <c r="AA131" s="49">
        <f t="shared" si="45"/>
        <v>1</v>
      </c>
      <c r="AB131" s="49" t="e">
        <f t="shared" si="45"/>
        <v>#VALUE!</v>
      </c>
      <c r="AC131" s="49" t="e">
        <f t="shared" si="45"/>
        <v>#VALUE!</v>
      </c>
      <c r="AD131" s="49" t="e">
        <f t="shared" si="45"/>
        <v>#VALUE!</v>
      </c>
      <c r="AE131" s="49" t="e">
        <f>IF(AND(DAY(AE122)&gt;=22,DAY(AE122)&lt;=28,AE123="土",OR(AE128="休",AE128="雨")),1,0)</f>
        <v>#VALUE!</v>
      </c>
      <c r="AF131" s="49" t="e">
        <f t="shared" si="45"/>
        <v>#VALUE!</v>
      </c>
      <c r="AG131" s="49" t="e">
        <f t="shared" si="45"/>
        <v>#VALUE!</v>
      </c>
      <c r="AH131" s="50" t="s">
        <v>23</v>
      </c>
      <c r="AI131" s="48">
        <f>_xlfn.AGGREGATE(9,6,C131:AG131)</f>
        <v>1</v>
      </c>
      <c r="AJ131" s="30"/>
    </row>
    <row r="132" spans="2:36" s="26" customForma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I132" s="41"/>
    </row>
    <row r="133" spans="2:36" hidden="1" x14ac:dyDescent="0.2">
      <c r="C133" s="2" t="e">
        <f>YEAR(C136)</f>
        <v>#VALUE!</v>
      </c>
      <c r="D133" s="2" t="e">
        <f>MONTH(C136)</f>
        <v>#VALUE!</v>
      </c>
    </row>
    <row r="134" spans="2:36" x14ac:dyDescent="0.2">
      <c r="B134" s="6" t="s">
        <v>14</v>
      </c>
      <c r="C134" s="72" t="str">
        <f>C136</f>
        <v/>
      </c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4"/>
    </row>
    <row r="135" spans="2:36" hidden="1" x14ac:dyDescent="0.2">
      <c r="B135" s="36"/>
      <c r="C135" s="22" t="e">
        <f>DATE($C133,$D133,1)</f>
        <v>#VALUE!</v>
      </c>
      <c r="D135" s="22" t="e">
        <f t="shared" ref="D135:AG135" si="46">C135+1</f>
        <v>#VALUE!</v>
      </c>
      <c r="E135" s="22" t="e">
        <f t="shared" si="46"/>
        <v>#VALUE!</v>
      </c>
      <c r="F135" s="22" t="e">
        <f t="shared" si="46"/>
        <v>#VALUE!</v>
      </c>
      <c r="G135" s="22" t="e">
        <f t="shared" si="46"/>
        <v>#VALUE!</v>
      </c>
      <c r="H135" s="22" t="e">
        <f t="shared" si="46"/>
        <v>#VALUE!</v>
      </c>
      <c r="I135" s="22" t="e">
        <f t="shared" si="46"/>
        <v>#VALUE!</v>
      </c>
      <c r="J135" s="22" t="e">
        <f t="shared" si="46"/>
        <v>#VALUE!</v>
      </c>
      <c r="K135" s="22" t="e">
        <f t="shared" si="46"/>
        <v>#VALUE!</v>
      </c>
      <c r="L135" s="22" t="e">
        <f t="shared" si="46"/>
        <v>#VALUE!</v>
      </c>
      <c r="M135" s="22" t="e">
        <f t="shared" si="46"/>
        <v>#VALUE!</v>
      </c>
      <c r="N135" s="22" t="e">
        <f t="shared" si="46"/>
        <v>#VALUE!</v>
      </c>
      <c r="O135" s="22" t="e">
        <f t="shared" si="46"/>
        <v>#VALUE!</v>
      </c>
      <c r="P135" s="22" t="e">
        <f t="shared" si="46"/>
        <v>#VALUE!</v>
      </c>
      <c r="Q135" s="22" t="e">
        <f t="shared" si="46"/>
        <v>#VALUE!</v>
      </c>
      <c r="R135" s="22" t="e">
        <f t="shared" si="46"/>
        <v>#VALUE!</v>
      </c>
      <c r="S135" s="22" t="e">
        <f t="shared" si="46"/>
        <v>#VALUE!</v>
      </c>
      <c r="T135" s="22" t="e">
        <f t="shared" si="46"/>
        <v>#VALUE!</v>
      </c>
      <c r="U135" s="22" t="e">
        <f t="shared" si="46"/>
        <v>#VALUE!</v>
      </c>
      <c r="V135" s="22" t="e">
        <f t="shared" si="46"/>
        <v>#VALUE!</v>
      </c>
      <c r="W135" s="22" t="e">
        <f t="shared" si="46"/>
        <v>#VALUE!</v>
      </c>
      <c r="X135" s="22" t="e">
        <f t="shared" si="46"/>
        <v>#VALUE!</v>
      </c>
      <c r="Y135" s="22" t="e">
        <f t="shared" si="46"/>
        <v>#VALUE!</v>
      </c>
      <c r="Z135" s="22" t="e">
        <f t="shared" si="46"/>
        <v>#VALUE!</v>
      </c>
      <c r="AA135" s="22" t="e">
        <f t="shared" si="46"/>
        <v>#VALUE!</v>
      </c>
      <c r="AB135" s="22" t="e">
        <f t="shared" si="46"/>
        <v>#VALUE!</v>
      </c>
      <c r="AC135" s="22" t="e">
        <f t="shared" si="46"/>
        <v>#VALUE!</v>
      </c>
      <c r="AD135" s="22" t="e">
        <f t="shared" si="46"/>
        <v>#VALUE!</v>
      </c>
      <c r="AE135" s="22" t="e">
        <f t="shared" si="46"/>
        <v>#VALUE!</v>
      </c>
      <c r="AF135" s="22" t="e">
        <f t="shared" si="46"/>
        <v>#VALUE!</v>
      </c>
      <c r="AG135" s="22" t="e">
        <f t="shared" si="46"/>
        <v>#VALUE!</v>
      </c>
      <c r="AH135" s="37"/>
      <c r="AI135" s="38"/>
    </row>
    <row r="136" spans="2:36" x14ac:dyDescent="0.2">
      <c r="B136" s="20" t="s">
        <v>15</v>
      </c>
      <c r="C136" s="39" t="str">
        <f>IF(EDATE(C121,1)&gt;$G$5,"",EDATE(C121,1))</f>
        <v/>
      </c>
      <c r="D136" s="22" t="e">
        <f t="shared" ref="D136:AG136" si="47">IF(D135&gt;$G$5,"",IF(C136=EOMONTH(DATE($C133,$D133,1),0),"",IF(C136="","",C136+1)))</f>
        <v>#VALUE!</v>
      </c>
      <c r="E136" s="22" t="e">
        <f t="shared" si="47"/>
        <v>#VALUE!</v>
      </c>
      <c r="F136" s="22" t="e">
        <f t="shared" si="47"/>
        <v>#VALUE!</v>
      </c>
      <c r="G136" s="22" t="e">
        <f t="shared" si="47"/>
        <v>#VALUE!</v>
      </c>
      <c r="H136" s="22" t="e">
        <f t="shared" si="47"/>
        <v>#VALUE!</v>
      </c>
      <c r="I136" s="22" t="e">
        <f t="shared" si="47"/>
        <v>#VALUE!</v>
      </c>
      <c r="J136" s="22" t="e">
        <f t="shared" si="47"/>
        <v>#VALUE!</v>
      </c>
      <c r="K136" s="22" t="e">
        <f t="shared" si="47"/>
        <v>#VALUE!</v>
      </c>
      <c r="L136" s="22" t="e">
        <f t="shared" si="47"/>
        <v>#VALUE!</v>
      </c>
      <c r="M136" s="22" t="e">
        <f t="shared" si="47"/>
        <v>#VALUE!</v>
      </c>
      <c r="N136" s="22" t="e">
        <f t="shared" si="47"/>
        <v>#VALUE!</v>
      </c>
      <c r="O136" s="22" t="e">
        <f t="shared" si="47"/>
        <v>#VALUE!</v>
      </c>
      <c r="P136" s="22" t="e">
        <f t="shared" si="47"/>
        <v>#VALUE!</v>
      </c>
      <c r="Q136" s="22" t="e">
        <f t="shared" si="47"/>
        <v>#VALUE!</v>
      </c>
      <c r="R136" s="22" t="e">
        <f t="shared" si="47"/>
        <v>#VALUE!</v>
      </c>
      <c r="S136" s="22" t="e">
        <f t="shared" si="47"/>
        <v>#VALUE!</v>
      </c>
      <c r="T136" s="22" t="e">
        <f t="shared" si="47"/>
        <v>#VALUE!</v>
      </c>
      <c r="U136" s="22" t="e">
        <f t="shared" si="47"/>
        <v>#VALUE!</v>
      </c>
      <c r="V136" s="22" t="e">
        <f t="shared" si="47"/>
        <v>#VALUE!</v>
      </c>
      <c r="W136" s="22" t="e">
        <f t="shared" si="47"/>
        <v>#VALUE!</v>
      </c>
      <c r="X136" s="22" t="e">
        <f t="shared" si="47"/>
        <v>#VALUE!</v>
      </c>
      <c r="Y136" s="22" t="e">
        <f t="shared" si="47"/>
        <v>#VALUE!</v>
      </c>
      <c r="Z136" s="22" t="e">
        <f t="shared" si="47"/>
        <v>#VALUE!</v>
      </c>
      <c r="AA136" s="22" t="e">
        <f t="shared" si="47"/>
        <v>#VALUE!</v>
      </c>
      <c r="AB136" s="22" t="e">
        <f t="shared" si="47"/>
        <v>#VALUE!</v>
      </c>
      <c r="AC136" s="22" t="e">
        <f t="shared" si="47"/>
        <v>#VALUE!</v>
      </c>
      <c r="AD136" s="22" t="e">
        <f t="shared" si="47"/>
        <v>#VALUE!</v>
      </c>
      <c r="AE136" s="22" t="e">
        <f t="shared" si="47"/>
        <v>#VALUE!</v>
      </c>
      <c r="AF136" s="22" t="e">
        <f t="shared" si="47"/>
        <v>#VALUE!</v>
      </c>
      <c r="AG136" s="22" t="e">
        <f t="shared" si="47"/>
        <v>#VALUE!</v>
      </c>
      <c r="AH136" s="23" t="s">
        <v>16</v>
      </c>
      <c r="AI136" s="24">
        <f>+COUNTIFS(C137:AG137,"土",C138:AG138,"")+COUNTIFS(C137:AG137,"日",C138:AG138,"")</f>
        <v>0</v>
      </c>
    </row>
    <row r="137" spans="2:36" s="26" customFormat="1" x14ac:dyDescent="0.2">
      <c r="B137" s="40" t="s">
        <v>5</v>
      </c>
      <c r="C137" s="51" t="str">
        <f>IFERROR(TEXT(WEEKDAY(+C136),"aaa"),"")</f>
        <v/>
      </c>
      <c r="D137" s="51" t="str">
        <f t="shared" ref="D137:AG137" si="48">IFERROR(TEXT(WEEKDAY(+D136),"aaa"),"")</f>
        <v/>
      </c>
      <c r="E137" s="51" t="str">
        <f t="shared" si="48"/>
        <v/>
      </c>
      <c r="F137" s="51" t="str">
        <f t="shared" si="48"/>
        <v/>
      </c>
      <c r="G137" s="51" t="str">
        <f t="shared" si="48"/>
        <v/>
      </c>
      <c r="H137" s="51" t="str">
        <f t="shared" si="48"/>
        <v/>
      </c>
      <c r="I137" s="51" t="str">
        <f t="shared" si="48"/>
        <v/>
      </c>
      <c r="J137" s="51" t="str">
        <f t="shared" si="48"/>
        <v/>
      </c>
      <c r="K137" s="51" t="str">
        <f t="shared" si="48"/>
        <v/>
      </c>
      <c r="L137" s="51" t="str">
        <f t="shared" si="48"/>
        <v/>
      </c>
      <c r="M137" s="51" t="str">
        <f t="shared" si="48"/>
        <v/>
      </c>
      <c r="N137" s="51" t="str">
        <f t="shared" si="48"/>
        <v/>
      </c>
      <c r="O137" s="51" t="str">
        <f t="shared" si="48"/>
        <v/>
      </c>
      <c r="P137" s="51" t="str">
        <f t="shared" si="48"/>
        <v/>
      </c>
      <c r="Q137" s="51" t="str">
        <f t="shared" si="48"/>
        <v/>
      </c>
      <c r="R137" s="51" t="str">
        <f t="shared" si="48"/>
        <v/>
      </c>
      <c r="S137" s="51" t="str">
        <f t="shared" si="48"/>
        <v/>
      </c>
      <c r="T137" s="51" t="str">
        <f t="shared" si="48"/>
        <v/>
      </c>
      <c r="U137" s="51" t="str">
        <f t="shared" si="48"/>
        <v/>
      </c>
      <c r="V137" s="51" t="str">
        <f t="shared" si="48"/>
        <v/>
      </c>
      <c r="W137" s="51" t="str">
        <f t="shared" si="48"/>
        <v/>
      </c>
      <c r="X137" s="51" t="str">
        <f t="shared" si="48"/>
        <v/>
      </c>
      <c r="Y137" s="51" t="str">
        <f t="shared" si="48"/>
        <v/>
      </c>
      <c r="Z137" s="51" t="str">
        <f t="shared" si="48"/>
        <v/>
      </c>
      <c r="AA137" s="51" t="str">
        <f t="shared" si="48"/>
        <v/>
      </c>
      <c r="AB137" s="51" t="str">
        <f t="shared" si="48"/>
        <v/>
      </c>
      <c r="AC137" s="51" t="str">
        <f t="shared" si="48"/>
        <v/>
      </c>
      <c r="AD137" s="51" t="str">
        <f t="shared" si="48"/>
        <v/>
      </c>
      <c r="AE137" s="51" t="str">
        <f t="shared" si="48"/>
        <v/>
      </c>
      <c r="AF137" s="51" t="str">
        <f t="shared" si="48"/>
        <v/>
      </c>
      <c r="AG137" s="51" t="str">
        <f t="shared" si="48"/>
        <v/>
      </c>
      <c r="AH137" s="23" t="s">
        <v>21</v>
      </c>
      <c r="AI137" s="24">
        <f>+COUNTIF(C138:AG138,"夏休")+COUNTIF(C138:AG138,"冬休")+COUNTIF(C138:AG138,"中止")</f>
        <v>0</v>
      </c>
    </row>
    <row r="138" spans="2:36" s="26" customFormat="1" ht="13.5" customHeight="1" x14ac:dyDescent="0.2">
      <c r="B138" s="75" t="s">
        <v>20</v>
      </c>
      <c r="C138" s="77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9"/>
      <c r="AH138" s="27" t="s">
        <v>2</v>
      </c>
      <c r="AI138" s="28">
        <f>COUNT(C136:AG136)-AI137</f>
        <v>0</v>
      </c>
    </row>
    <row r="139" spans="2:36" s="26" customFormat="1" ht="13.5" customHeight="1" x14ac:dyDescent="0.2">
      <c r="B139" s="76"/>
      <c r="C139" s="7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9"/>
      <c r="AH139" s="27" t="s">
        <v>6</v>
      </c>
      <c r="AI139" s="29">
        <f>+COUNTIF(C140:AG141,"休")</f>
        <v>0</v>
      </c>
      <c r="AJ139" s="30" t="e">
        <f>IF(AI140&gt;0.285,"",IF(AI139&lt;AI136,"←計画日数が足りません",""))</f>
        <v>#DIV/0!</v>
      </c>
    </row>
    <row r="140" spans="2:36" s="26" customFormat="1" ht="13.5" customHeight="1" x14ac:dyDescent="0.2">
      <c r="B140" s="70" t="s">
        <v>0</v>
      </c>
      <c r="C140" s="71"/>
      <c r="D140" s="62"/>
      <c r="E140" s="62"/>
      <c r="F140" s="60"/>
      <c r="G140" s="62"/>
      <c r="H140" s="62"/>
      <c r="I140" s="62"/>
      <c r="J140" s="62"/>
      <c r="K140" s="62"/>
      <c r="L140" s="62"/>
      <c r="M140" s="60"/>
      <c r="N140" s="62"/>
      <c r="O140" s="62"/>
      <c r="P140" s="62"/>
      <c r="Q140" s="62"/>
      <c r="R140" s="62"/>
      <c r="S140" s="62"/>
      <c r="T140" s="60"/>
      <c r="U140" s="62"/>
      <c r="V140" s="62"/>
      <c r="W140" s="62"/>
      <c r="X140" s="62"/>
      <c r="Y140" s="62"/>
      <c r="Z140" s="62"/>
      <c r="AA140" s="60"/>
      <c r="AB140" s="62"/>
      <c r="AC140" s="62"/>
      <c r="AD140" s="62"/>
      <c r="AE140" s="62"/>
      <c r="AF140" s="62"/>
      <c r="AG140" s="63"/>
      <c r="AH140" s="27" t="s">
        <v>8</v>
      </c>
      <c r="AI140" s="31" t="e">
        <f>+AI139/AI138</f>
        <v>#DIV/0!</v>
      </c>
    </row>
    <row r="141" spans="2:36" s="26" customFormat="1" x14ac:dyDescent="0.2">
      <c r="B141" s="70"/>
      <c r="C141" s="71"/>
      <c r="D141" s="62"/>
      <c r="E141" s="62"/>
      <c r="F141" s="60"/>
      <c r="G141" s="62"/>
      <c r="H141" s="62"/>
      <c r="I141" s="62"/>
      <c r="J141" s="62"/>
      <c r="K141" s="62"/>
      <c r="L141" s="62"/>
      <c r="M141" s="60"/>
      <c r="N141" s="62"/>
      <c r="O141" s="62"/>
      <c r="P141" s="62"/>
      <c r="Q141" s="62"/>
      <c r="R141" s="62"/>
      <c r="S141" s="62"/>
      <c r="T141" s="60"/>
      <c r="U141" s="62"/>
      <c r="V141" s="62"/>
      <c r="W141" s="62"/>
      <c r="X141" s="62"/>
      <c r="Y141" s="62"/>
      <c r="Z141" s="62"/>
      <c r="AA141" s="60"/>
      <c r="AB141" s="62"/>
      <c r="AC141" s="62"/>
      <c r="AD141" s="62"/>
      <c r="AE141" s="62"/>
      <c r="AF141" s="62"/>
      <c r="AG141" s="63"/>
      <c r="AH141" s="27" t="s">
        <v>9</v>
      </c>
      <c r="AI141" s="29">
        <f>+COUNTA(C142:AG143)</f>
        <v>0</v>
      </c>
    </row>
    <row r="142" spans="2:36" s="26" customFormat="1" x14ac:dyDescent="0.2">
      <c r="B142" s="64" t="s">
        <v>7</v>
      </c>
      <c r="C142" s="66"/>
      <c r="D142" s="60"/>
      <c r="E142" s="60"/>
      <c r="F142" s="78"/>
      <c r="G142" s="60"/>
      <c r="H142" s="60"/>
      <c r="I142" s="60"/>
      <c r="J142" s="60"/>
      <c r="K142" s="60"/>
      <c r="L142" s="60"/>
      <c r="M142" s="78"/>
      <c r="N142" s="60"/>
      <c r="O142" s="60"/>
      <c r="P142" s="60"/>
      <c r="Q142" s="60"/>
      <c r="R142" s="60"/>
      <c r="S142" s="60"/>
      <c r="T142" s="78"/>
      <c r="U142" s="60"/>
      <c r="V142" s="60"/>
      <c r="W142" s="60"/>
      <c r="X142" s="60"/>
      <c r="Y142" s="60"/>
      <c r="Z142" s="60"/>
      <c r="AA142" s="78"/>
      <c r="AB142" s="60"/>
      <c r="AC142" s="60"/>
      <c r="AD142" s="60"/>
      <c r="AE142" s="60"/>
      <c r="AF142" s="60"/>
      <c r="AG142" s="58"/>
      <c r="AH142" s="32" t="s">
        <v>4</v>
      </c>
      <c r="AI142" s="33" t="e">
        <f>+AI141/AI138</f>
        <v>#DIV/0!</v>
      </c>
    </row>
    <row r="143" spans="2:36" s="26" customFormat="1" x14ac:dyDescent="0.2">
      <c r="B143" s="65"/>
      <c r="C143" s="67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59"/>
      <c r="AH143" s="34" t="s">
        <v>13</v>
      </c>
      <c r="AI143" s="35" t="str">
        <f>IF(7&gt;AI138,"対象外",IF(AI141&gt;=AI136,"OK","NG"))</f>
        <v>対象外</v>
      </c>
      <c r="AJ143" s="30" t="str">
        <f>IF(AI143="対象外","←７日間に満たない期間は達成判定の対象外",IF(AI143="NG","←月単位未達成","←月単位達成"))</f>
        <v>←７日間に満たない期間は達成判定の対象外</v>
      </c>
    </row>
    <row r="144" spans="2:36" hidden="1" x14ac:dyDescent="0.2">
      <c r="B144" s="15"/>
      <c r="C144" s="46" t="e">
        <f t="shared" ref="C144:AG144" si="49">IF(AND(DAY(C136)&gt;=22,DAY(C136)&lt;=28,C137="土"),1,0)</f>
        <v>#VALUE!</v>
      </c>
      <c r="D144" s="46" t="e">
        <f t="shared" si="49"/>
        <v>#VALUE!</v>
      </c>
      <c r="E144" s="46" t="e">
        <f t="shared" si="49"/>
        <v>#VALUE!</v>
      </c>
      <c r="F144" s="46" t="e">
        <f t="shared" si="49"/>
        <v>#VALUE!</v>
      </c>
      <c r="G144" s="46" t="e">
        <f t="shared" si="49"/>
        <v>#VALUE!</v>
      </c>
      <c r="H144" s="46" t="e">
        <f t="shared" si="49"/>
        <v>#VALUE!</v>
      </c>
      <c r="I144" s="46" t="e">
        <f t="shared" si="49"/>
        <v>#VALUE!</v>
      </c>
      <c r="J144" s="46" t="e">
        <f t="shared" si="49"/>
        <v>#VALUE!</v>
      </c>
      <c r="K144" s="46" t="e">
        <f t="shared" si="49"/>
        <v>#VALUE!</v>
      </c>
      <c r="L144" s="46" t="e">
        <f t="shared" si="49"/>
        <v>#VALUE!</v>
      </c>
      <c r="M144" s="46" t="e">
        <f t="shared" si="49"/>
        <v>#VALUE!</v>
      </c>
      <c r="N144" s="46" t="e">
        <f t="shared" si="49"/>
        <v>#VALUE!</v>
      </c>
      <c r="O144" s="46" t="e">
        <f t="shared" si="49"/>
        <v>#VALUE!</v>
      </c>
      <c r="P144" s="46" t="e">
        <f t="shared" si="49"/>
        <v>#VALUE!</v>
      </c>
      <c r="Q144" s="46" t="e">
        <f t="shared" si="49"/>
        <v>#VALUE!</v>
      </c>
      <c r="R144" s="46" t="e">
        <f t="shared" si="49"/>
        <v>#VALUE!</v>
      </c>
      <c r="S144" s="46" t="e">
        <f t="shared" si="49"/>
        <v>#VALUE!</v>
      </c>
      <c r="T144" s="46" t="e">
        <f t="shared" si="49"/>
        <v>#VALUE!</v>
      </c>
      <c r="U144" s="46" t="e">
        <f t="shared" si="49"/>
        <v>#VALUE!</v>
      </c>
      <c r="V144" s="46" t="e">
        <f t="shared" si="49"/>
        <v>#VALUE!</v>
      </c>
      <c r="W144" s="46" t="e">
        <f t="shared" si="49"/>
        <v>#VALUE!</v>
      </c>
      <c r="X144" s="46" t="e">
        <f t="shared" si="49"/>
        <v>#VALUE!</v>
      </c>
      <c r="Y144" s="46" t="e">
        <f t="shared" si="49"/>
        <v>#VALUE!</v>
      </c>
      <c r="Z144" s="46" t="e">
        <f t="shared" si="49"/>
        <v>#VALUE!</v>
      </c>
      <c r="AA144" s="46" t="e">
        <f t="shared" si="49"/>
        <v>#VALUE!</v>
      </c>
      <c r="AB144" s="46" t="e">
        <f t="shared" si="49"/>
        <v>#VALUE!</v>
      </c>
      <c r="AC144" s="46" t="e">
        <f t="shared" si="49"/>
        <v>#VALUE!</v>
      </c>
      <c r="AD144" s="46" t="e">
        <f t="shared" si="49"/>
        <v>#VALUE!</v>
      </c>
      <c r="AE144" s="46" t="e">
        <f t="shared" si="49"/>
        <v>#VALUE!</v>
      </c>
      <c r="AF144" s="46" t="e">
        <f t="shared" si="49"/>
        <v>#VALUE!</v>
      </c>
      <c r="AG144" s="46" t="e">
        <f t="shared" si="49"/>
        <v>#VALUE!</v>
      </c>
      <c r="AH144" s="47" t="s">
        <v>22</v>
      </c>
      <c r="AI144" s="48">
        <f>_xlfn.AGGREGATE(9,6,C144:AG144)</f>
        <v>0</v>
      </c>
      <c r="AJ144" s="30"/>
    </row>
    <row r="145" spans="2:36" hidden="1" x14ac:dyDescent="0.2">
      <c r="B145" s="15"/>
      <c r="C145" s="49" t="e">
        <f t="shared" ref="C145:AG145" si="50">IF(AND(DAY(C136)&gt;=22,DAY(C136)&lt;=28,C137="土",OR(C142="休",C142="雨")),1,0)</f>
        <v>#VALUE!</v>
      </c>
      <c r="D145" s="49" t="e">
        <f t="shared" si="50"/>
        <v>#VALUE!</v>
      </c>
      <c r="E145" s="49" t="e">
        <f t="shared" si="50"/>
        <v>#VALUE!</v>
      </c>
      <c r="F145" s="49" t="e">
        <f t="shared" si="50"/>
        <v>#VALUE!</v>
      </c>
      <c r="G145" s="49" t="e">
        <f t="shared" si="50"/>
        <v>#VALUE!</v>
      </c>
      <c r="H145" s="49" t="e">
        <f t="shared" si="50"/>
        <v>#VALUE!</v>
      </c>
      <c r="I145" s="49" t="e">
        <f t="shared" si="50"/>
        <v>#VALUE!</v>
      </c>
      <c r="J145" s="49" t="e">
        <f t="shared" si="50"/>
        <v>#VALUE!</v>
      </c>
      <c r="K145" s="49" t="e">
        <f t="shared" si="50"/>
        <v>#VALUE!</v>
      </c>
      <c r="L145" s="49" t="e">
        <f t="shared" si="50"/>
        <v>#VALUE!</v>
      </c>
      <c r="M145" s="49" t="e">
        <f t="shared" si="50"/>
        <v>#VALUE!</v>
      </c>
      <c r="N145" s="49" t="e">
        <f t="shared" si="50"/>
        <v>#VALUE!</v>
      </c>
      <c r="O145" s="49" t="e">
        <f t="shared" si="50"/>
        <v>#VALUE!</v>
      </c>
      <c r="P145" s="49" t="e">
        <f t="shared" si="50"/>
        <v>#VALUE!</v>
      </c>
      <c r="Q145" s="49" t="e">
        <f t="shared" si="50"/>
        <v>#VALUE!</v>
      </c>
      <c r="R145" s="49" t="e">
        <f t="shared" si="50"/>
        <v>#VALUE!</v>
      </c>
      <c r="S145" s="49" t="e">
        <f t="shared" si="50"/>
        <v>#VALUE!</v>
      </c>
      <c r="T145" s="49" t="e">
        <f t="shared" si="50"/>
        <v>#VALUE!</v>
      </c>
      <c r="U145" s="49" t="e">
        <f t="shared" si="50"/>
        <v>#VALUE!</v>
      </c>
      <c r="V145" s="49" t="e">
        <f t="shared" si="50"/>
        <v>#VALUE!</v>
      </c>
      <c r="W145" s="49" t="e">
        <f t="shared" si="50"/>
        <v>#VALUE!</v>
      </c>
      <c r="X145" s="49" t="e">
        <f t="shared" si="50"/>
        <v>#VALUE!</v>
      </c>
      <c r="Y145" s="49" t="e">
        <f t="shared" si="50"/>
        <v>#VALUE!</v>
      </c>
      <c r="Z145" s="49" t="e">
        <f t="shared" si="50"/>
        <v>#VALUE!</v>
      </c>
      <c r="AA145" s="49" t="e">
        <f t="shared" si="50"/>
        <v>#VALUE!</v>
      </c>
      <c r="AB145" s="49" t="e">
        <f t="shared" si="50"/>
        <v>#VALUE!</v>
      </c>
      <c r="AC145" s="49" t="e">
        <f t="shared" si="50"/>
        <v>#VALUE!</v>
      </c>
      <c r="AD145" s="49" t="e">
        <f t="shared" si="50"/>
        <v>#VALUE!</v>
      </c>
      <c r="AE145" s="49" t="e">
        <f t="shared" si="50"/>
        <v>#VALUE!</v>
      </c>
      <c r="AF145" s="49" t="e">
        <f t="shared" si="50"/>
        <v>#VALUE!</v>
      </c>
      <c r="AG145" s="49" t="e">
        <f t="shared" si="50"/>
        <v>#VALUE!</v>
      </c>
      <c r="AH145" s="50" t="s">
        <v>23</v>
      </c>
      <c r="AI145" s="48">
        <f>_xlfn.AGGREGATE(9,6,C145:AG145)</f>
        <v>0</v>
      </c>
      <c r="AJ145" s="30"/>
    </row>
    <row r="146" spans="2:36" s="26" customForma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I146" s="41"/>
    </row>
    <row r="147" spans="2:36" hidden="1" x14ac:dyDescent="0.2">
      <c r="C147" s="2" t="e">
        <f>YEAR(C150)</f>
        <v>#VALUE!</v>
      </c>
      <c r="D147" s="2" t="e">
        <f>MONTH(C150)</f>
        <v>#VALUE!</v>
      </c>
    </row>
    <row r="148" spans="2:36" x14ac:dyDescent="0.2">
      <c r="B148" s="6" t="s">
        <v>14</v>
      </c>
      <c r="C148" s="72" t="e">
        <f>C150</f>
        <v>#VALUE!</v>
      </c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4"/>
    </row>
    <row r="149" spans="2:36" hidden="1" x14ac:dyDescent="0.2">
      <c r="B149" s="36"/>
      <c r="C149" s="22" t="e">
        <f>DATE($C147,$D147,1)</f>
        <v>#VALUE!</v>
      </c>
      <c r="D149" s="22" t="e">
        <f t="shared" ref="D149:AG149" si="51">C149+1</f>
        <v>#VALUE!</v>
      </c>
      <c r="E149" s="22" t="e">
        <f t="shared" si="51"/>
        <v>#VALUE!</v>
      </c>
      <c r="F149" s="22" t="e">
        <f t="shared" si="51"/>
        <v>#VALUE!</v>
      </c>
      <c r="G149" s="22" t="e">
        <f t="shared" si="51"/>
        <v>#VALUE!</v>
      </c>
      <c r="H149" s="22" t="e">
        <f t="shared" si="51"/>
        <v>#VALUE!</v>
      </c>
      <c r="I149" s="22" t="e">
        <f t="shared" si="51"/>
        <v>#VALUE!</v>
      </c>
      <c r="J149" s="22" t="e">
        <f t="shared" si="51"/>
        <v>#VALUE!</v>
      </c>
      <c r="K149" s="22" t="e">
        <f t="shared" si="51"/>
        <v>#VALUE!</v>
      </c>
      <c r="L149" s="22" t="e">
        <f t="shared" si="51"/>
        <v>#VALUE!</v>
      </c>
      <c r="M149" s="22" t="e">
        <f t="shared" si="51"/>
        <v>#VALUE!</v>
      </c>
      <c r="N149" s="22" t="e">
        <f t="shared" si="51"/>
        <v>#VALUE!</v>
      </c>
      <c r="O149" s="22" t="e">
        <f t="shared" si="51"/>
        <v>#VALUE!</v>
      </c>
      <c r="P149" s="22" t="e">
        <f t="shared" si="51"/>
        <v>#VALUE!</v>
      </c>
      <c r="Q149" s="22" t="e">
        <f t="shared" si="51"/>
        <v>#VALUE!</v>
      </c>
      <c r="R149" s="22" t="e">
        <f t="shared" si="51"/>
        <v>#VALUE!</v>
      </c>
      <c r="S149" s="22" t="e">
        <f t="shared" si="51"/>
        <v>#VALUE!</v>
      </c>
      <c r="T149" s="22" t="e">
        <f t="shared" si="51"/>
        <v>#VALUE!</v>
      </c>
      <c r="U149" s="22" t="e">
        <f t="shared" si="51"/>
        <v>#VALUE!</v>
      </c>
      <c r="V149" s="22" t="e">
        <f t="shared" si="51"/>
        <v>#VALUE!</v>
      </c>
      <c r="W149" s="22" t="e">
        <f t="shared" si="51"/>
        <v>#VALUE!</v>
      </c>
      <c r="X149" s="22" t="e">
        <f t="shared" si="51"/>
        <v>#VALUE!</v>
      </c>
      <c r="Y149" s="22" t="e">
        <f t="shared" si="51"/>
        <v>#VALUE!</v>
      </c>
      <c r="Z149" s="22" t="e">
        <f t="shared" si="51"/>
        <v>#VALUE!</v>
      </c>
      <c r="AA149" s="22" t="e">
        <f t="shared" si="51"/>
        <v>#VALUE!</v>
      </c>
      <c r="AB149" s="22" t="e">
        <f t="shared" si="51"/>
        <v>#VALUE!</v>
      </c>
      <c r="AC149" s="22" t="e">
        <f t="shared" si="51"/>
        <v>#VALUE!</v>
      </c>
      <c r="AD149" s="22" t="e">
        <f t="shared" si="51"/>
        <v>#VALUE!</v>
      </c>
      <c r="AE149" s="22" t="e">
        <f t="shared" si="51"/>
        <v>#VALUE!</v>
      </c>
      <c r="AF149" s="22" t="e">
        <f t="shared" si="51"/>
        <v>#VALUE!</v>
      </c>
      <c r="AG149" s="22" t="e">
        <f t="shared" si="51"/>
        <v>#VALUE!</v>
      </c>
      <c r="AH149" s="37"/>
      <c r="AI149" s="38"/>
    </row>
    <row r="150" spans="2:36" x14ac:dyDescent="0.2">
      <c r="B150" s="20" t="s">
        <v>15</v>
      </c>
      <c r="C150" s="39" t="e">
        <f>IF(EDATE(C135,1)&gt;$G$5,"",EDATE(C135,1))</f>
        <v>#VALUE!</v>
      </c>
      <c r="D150" s="22" t="e">
        <f t="shared" ref="D150:AG150" si="52">IF(D149&gt;$G$5,"",IF(C150=EOMONTH(DATE($C147,$D147,1),0),"",IF(C150="","",C150+1)))</f>
        <v>#VALUE!</v>
      </c>
      <c r="E150" s="22" t="e">
        <f t="shared" si="52"/>
        <v>#VALUE!</v>
      </c>
      <c r="F150" s="22" t="e">
        <f t="shared" si="52"/>
        <v>#VALUE!</v>
      </c>
      <c r="G150" s="22" t="e">
        <f t="shared" si="52"/>
        <v>#VALUE!</v>
      </c>
      <c r="H150" s="22" t="e">
        <f t="shared" si="52"/>
        <v>#VALUE!</v>
      </c>
      <c r="I150" s="22" t="e">
        <f t="shared" si="52"/>
        <v>#VALUE!</v>
      </c>
      <c r="J150" s="22" t="e">
        <f t="shared" si="52"/>
        <v>#VALUE!</v>
      </c>
      <c r="K150" s="22" t="e">
        <f t="shared" si="52"/>
        <v>#VALUE!</v>
      </c>
      <c r="L150" s="22" t="e">
        <f t="shared" si="52"/>
        <v>#VALUE!</v>
      </c>
      <c r="M150" s="22" t="e">
        <f t="shared" si="52"/>
        <v>#VALUE!</v>
      </c>
      <c r="N150" s="22" t="e">
        <f t="shared" si="52"/>
        <v>#VALUE!</v>
      </c>
      <c r="O150" s="22" t="e">
        <f t="shared" si="52"/>
        <v>#VALUE!</v>
      </c>
      <c r="P150" s="22" t="e">
        <f t="shared" si="52"/>
        <v>#VALUE!</v>
      </c>
      <c r="Q150" s="22" t="e">
        <f t="shared" si="52"/>
        <v>#VALUE!</v>
      </c>
      <c r="R150" s="22" t="e">
        <f t="shared" si="52"/>
        <v>#VALUE!</v>
      </c>
      <c r="S150" s="22" t="e">
        <f t="shared" si="52"/>
        <v>#VALUE!</v>
      </c>
      <c r="T150" s="22" t="e">
        <f t="shared" si="52"/>
        <v>#VALUE!</v>
      </c>
      <c r="U150" s="22" t="e">
        <f t="shared" si="52"/>
        <v>#VALUE!</v>
      </c>
      <c r="V150" s="22" t="e">
        <f t="shared" si="52"/>
        <v>#VALUE!</v>
      </c>
      <c r="W150" s="22" t="e">
        <f t="shared" si="52"/>
        <v>#VALUE!</v>
      </c>
      <c r="X150" s="22" t="e">
        <f t="shared" si="52"/>
        <v>#VALUE!</v>
      </c>
      <c r="Y150" s="22" t="e">
        <f t="shared" si="52"/>
        <v>#VALUE!</v>
      </c>
      <c r="Z150" s="22" t="e">
        <f t="shared" si="52"/>
        <v>#VALUE!</v>
      </c>
      <c r="AA150" s="22" t="e">
        <f t="shared" si="52"/>
        <v>#VALUE!</v>
      </c>
      <c r="AB150" s="22" t="e">
        <f t="shared" si="52"/>
        <v>#VALUE!</v>
      </c>
      <c r="AC150" s="22" t="e">
        <f t="shared" si="52"/>
        <v>#VALUE!</v>
      </c>
      <c r="AD150" s="22" t="e">
        <f t="shared" si="52"/>
        <v>#VALUE!</v>
      </c>
      <c r="AE150" s="22" t="e">
        <f t="shared" si="52"/>
        <v>#VALUE!</v>
      </c>
      <c r="AF150" s="22" t="e">
        <f t="shared" si="52"/>
        <v>#VALUE!</v>
      </c>
      <c r="AG150" s="22" t="e">
        <f t="shared" si="52"/>
        <v>#VALUE!</v>
      </c>
      <c r="AH150" s="23" t="s">
        <v>16</v>
      </c>
      <c r="AI150" s="24">
        <f>+COUNTIFS(C151:AG151,"土",C152:AG152,"")+COUNTIFS(C151:AG151,"日",C152:AG152,"")</f>
        <v>0</v>
      </c>
    </row>
    <row r="151" spans="2:36" s="26" customFormat="1" x14ac:dyDescent="0.2">
      <c r="B151" s="40" t="s">
        <v>5</v>
      </c>
      <c r="C151" s="51" t="str">
        <f>IFERROR(TEXT(WEEKDAY(+C150),"aaa"),"")</f>
        <v/>
      </c>
      <c r="D151" s="51" t="str">
        <f t="shared" ref="D151:AG151" si="53">IFERROR(TEXT(WEEKDAY(+D150),"aaa"),"")</f>
        <v/>
      </c>
      <c r="E151" s="51" t="str">
        <f t="shared" si="53"/>
        <v/>
      </c>
      <c r="F151" s="51" t="str">
        <f t="shared" si="53"/>
        <v/>
      </c>
      <c r="G151" s="51" t="str">
        <f t="shared" si="53"/>
        <v/>
      </c>
      <c r="H151" s="51" t="str">
        <f t="shared" si="53"/>
        <v/>
      </c>
      <c r="I151" s="51" t="str">
        <f t="shared" si="53"/>
        <v/>
      </c>
      <c r="J151" s="51" t="str">
        <f t="shared" si="53"/>
        <v/>
      </c>
      <c r="K151" s="51" t="str">
        <f t="shared" si="53"/>
        <v/>
      </c>
      <c r="L151" s="51" t="str">
        <f t="shared" si="53"/>
        <v/>
      </c>
      <c r="M151" s="51" t="str">
        <f t="shared" si="53"/>
        <v/>
      </c>
      <c r="N151" s="51" t="str">
        <f t="shared" si="53"/>
        <v/>
      </c>
      <c r="O151" s="51" t="str">
        <f t="shared" si="53"/>
        <v/>
      </c>
      <c r="P151" s="51" t="str">
        <f t="shared" si="53"/>
        <v/>
      </c>
      <c r="Q151" s="51" t="str">
        <f t="shared" si="53"/>
        <v/>
      </c>
      <c r="R151" s="51" t="str">
        <f t="shared" si="53"/>
        <v/>
      </c>
      <c r="S151" s="51" t="str">
        <f t="shared" si="53"/>
        <v/>
      </c>
      <c r="T151" s="51" t="str">
        <f t="shared" si="53"/>
        <v/>
      </c>
      <c r="U151" s="51" t="str">
        <f t="shared" si="53"/>
        <v/>
      </c>
      <c r="V151" s="51" t="str">
        <f t="shared" si="53"/>
        <v/>
      </c>
      <c r="W151" s="51" t="str">
        <f t="shared" si="53"/>
        <v/>
      </c>
      <c r="X151" s="51" t="str">
        <f t="shared" si="53"/>
        <v/>
      </c>
      <c r="Y151" s="51" t="str">
        <f t="shared" si="53"/>
        <v/>
      </c>
      <c r="Z151" s="51" t="str">
        <f t="shared" si="53"/>
        <v/>
      </c>
      <c r="AA151" s="51" t="str">
        <f t="shared" si="53"/>
        <v/>
      </c>
      <c r="AB151" s="51" t="str">
        <f t="shared" si="53"/>
        <v/>
      </c>
      <c r="AC151" s="51" t="str">
        <f t="shared" si="53"/>
        <v/>
      </c>
      <c r="AD151" s="51" t="str">
        <f t="shared" si="53"/>
        <v/>
      </c>
      <c r="AE151" s="51" t="str">
        <f t="shared" si="53"/>
        <v/>
      </c>
      <c r="AF151" s="51" t="str">
        <f t="shared" si="53"/>
        <v/>
      </c>
      <c r="AG151" s="51" t="str">
        <f t="shared" si="53"/>
        <v/>
      </c>
      <c r="AH151" s="23" t="s">
        <v>21</v>
      </c>
      <c r="AI151" s="24">
        <f>+COUNTIF(C152:AG152,"夏休")+COUNTIF(C152:AG152,"冬休")+COUNTIF(C152:AG152,"中止")</f>
        <v>0</v>
      </c>
    </row>
    <row r="152" spans="2:36" s="26" customFormat="1" ht="13.5" customHeight="1" x14ac:dyDescent="0.2">
      <c r="B152" s="75" t="s">
        <v>20</v>
      </c>
      <c r="C152" s="77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9"/>
      <c r="AH152" s="27" t="s">
        <v>2</v>
      </c>
      <c r="AI152" s="28">
        <f>COUNT(C150:AG150)-AI151</f>
        <v>0</v>
      </c>
    </row>
    <row r="153" spans="2:36" s="26" customFormat="1" ht="13.5" customHeight="1" x14ac:dyDescent="0.2">
      <c r="B153" s="76"/>
      <c r="C153" s="77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9"/>
      <c r="AH153" s="27" t="s">
        <v>6</v>
      </c>
      <c r="AI153" s="29">
        <f>+COUNTIF(C154:AG155,"休")</f>
        <v>0</v>
      </c>
      <c r="AJ153" s="30" t="e">
        <f>IF(AI154&gt;0.285,"",IF(AI153&lt;AI150,"←計画日数が足りません",""))</f>
        <v>#DIV/0!</v>
      </c>
    </row>
    <row r="154" spans="2:36" s="26" customFormat="1" ht="13.5" customHeight="1" x14ac:dyDescent="0.2">
      <c r="B154" s="70" t="s">
        <v>0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3"/>
      <c r="AH154" s="27" t="s">
        <v>8</v>
      </c>
      <c r="AI154" s="31" t="e">
        <f>+AI153/AI152</f>
        <v>#DIV/0!</v>
      </c>
    </row>
    <row r="155" spans="2:36" s="26" customFormat="1" x14ac:dyDescent="0.2">
      <c r="B155" s="70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3"/>
      <c r="AH155" s="27" t="s">
        <v>9</v>
      </c>
      <c r="AI155" s="29">
        <f>+COUNTA(C156:AG157)</f>
        <v>0</v>
      </c>
    </row>
    <row r="156" spans="2:36" s="26" customFormat="1" x14ac:dyDescent="0.2">
      <c r="B156" s="64" t="s">
        <v>7</v>
      </c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58"/>
      <c r="AH156" s="32" t="s">
        <v>4</v>
      </c>
      <c r="AI156" s="33" t="e">
        <f>+AI155/AI152</f>
        <v>#DIV/0!</v>
      </c>
    </row>
    <row r="157" spans="2:36" s="26" customFormat="1" x14ac:dyDescent="0.2">
      <c r="B157" s="65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59"/>
      <c r="AH157" s="34" t="s">
        <v>13</v>
      </c>
      <c r="AI157" s="35" t="str">
        <f>IF(7&gt;AI152,"対象外",IF(AI155&gt;=AI150,"OK","NG"))</f>
        <v>対象外</v>
      </c>
      <c r="AJ157" s="30" t="str">
        <f>IF(AI157="対象外","←７日間に満たない期間は達成判定の対象外",IF(AI157="NG","←月単位未達成","←月単位達成"))</f>
        <v>←７日間に満たない期間は達成判定の対象外</v>
      </c>
    </row>
    <row r="158" spans="2:36" hidden="1" x14ac:dyDescent="0.2">
      <c r="B158" s="15"/>
      <c r="C158" s="46" t="e">
        <f t="shared" ref="C158:AG158" si="54">IF(AND(DAY(C150)&gt;=22,DAY(C150)&lt;=28,C151="土"),1,0)</f>
        <v>#VALUE!</v>
      </c>
      <c r="D158" s="46" t="e">
        <f t="shared" si="54"/>
        <v>#VALUE!</v>
      </c>
      <c r="E158" s="46" t="e">
        <f t="shared" si="54"/>
        <v>#VALUE!</v>
      </c>
      <c r="F158" s="46" t="e">
        <f t="shared" si="54"/>
        <v>#VALUE!</v>
      </c>
      <c r="G158" s="46" t="e">
        <f t="shared" si="54"/>
        <v>#VALUE!</v>
      </c>
      <c r="H158" s="46" t="e">
        <f t="shared" si="54"/>
        <v>#VALUE!</v>
      </c>
      <c r="I158" s="46" t="e">
        <f t="shared" si="54"/>
        <v>#VALUE!</v>
      </c>
      <c r="J158" s="46" t="e">
        <f t="shared" si="54"/>
        <v>#VALUE!</v>
      </c>
      <c r="K158" s="46" t="e">
        <f t="shared" si="54"/>
        <v>#VALUE!</v>
      </c>
      <c r="L158" s="46" t="e">
        <f t="shared" si="54"/>
        <v>#VALUE!</v>
      </c>
      <c r="M158" s="46" t="e">
        <f t="shared" si="54"/>
        <v>#VALUE!</v>
      </c>
      <c r="N158" s="46" t="e">
        <f t="shared" si="54"/>
        <v>#VALUE!</v>
      </c>
      <c r="O158" s="46" t="e">
        <f t="shared" si="54"/>
        <v>#VALUE!</v>
      </c>
      <c r="P158" s="46" t="e">
        <f t="shared" si="54"/>
        <v>#VALUE!</v>
      </c>
      <c r="Q158" s="46" t="e">
        <f t="shared" si="54"/>
        <v>#VALUE!</v>
      </c>
      <c r="R158" s="46" t="e">
        <f t="shared" si="54"/>
        <v>#VALUE!</v>
      </c>
      <c r="S158" s="46" t="e">
        <f t="shared" si="54"/>
        <v>#VALUE!</v>
      </c>
      <c r="T158" s="46" t="e">
        <f t="shared" si="54"/>
        <v>#VALUE!</v>
      </c>
      <c r="U158" s="46" t="e">
        <f t="shared" si="54"/>
        <v>#VALUE!</v>
      </c>
      <c r="V158" s="46" t="e">
        <f t="shared" si="54"/>
        <v>#VALUE!</v>
      </c>
      <c r="W158" s="46" t="e">
        <f t="shared" si="54"/>
        <v>#VALUE!</v>
      </c>
      <c r="X158" s="46" t="e">
        <f t="shared" si="54"/>
        <v>#VALUE!</v>
      </c>
      <c r="Y158" s="46" t="e">
        <f t="shared" si="54"/>
        <v>#VALUE!</v>
      </c>
      <c r="Z158" s="46" t="e">
        <f t="shared" si="54"/>
        <v>#VALUE!</v>
      </c>
      <c r="AA158" s="46" t="e">
        <f t="shared" si="54"/>
        <v>#VALUE!</v>
      </c>
      <c r="AB158" s="46" t="e">
        <f t="shared" si="54"/>
        <v>#VALUE!</v>
      </c>
      <c r="AC158" s="46" t="e">
        <f t="shared" si="54"/>
        <v>#VALUE!</v>
      </c>
      <c r="AD158" s="46" t="e">
        <f t="shared" si="54"/>
        <v>#VALUE!</v>
      </c>
      <c r="AE158" s="46" t="e">
        <f t="shared" si="54"/>
        <v>#VALUE!</v>
      </c>
      <c r="AF158" s="46" t="e">
        <f t="shared" si="54"/>
        <v>#VALUE!</v>
      </c>
      <c r="AG158" s="46" t="e">
        <f t="shared" si="54"/>
        <v>#VALUE!</v>
      </c>
      <c r="AH158" s="47" t="s">
        <v>22</v>
      </c>
      <c r="AI158" s="48">
        <f>_xlfn.AGGREGATE(9,6,C158:AG158)</f>
        <v>0</v>
      </c>
      <c r="AJ158" s="30"/>
    </row>
    <row r="159" spans="2:36" hidden="1" x14ac:dyDescent="0.2">
      <c r="B159" s="15"/>
      <c r="C159" s="49" t="e">
        <f t="shared" ref="C159:AG159" si="55">IF(AND(DAY(C150)&gt;=22,DAY(C150)&lt;=28,C151="土",OR(C156="休",C156="雨")),1,0)</f>
        <v>#VALUE!</v>
      </c>
      <c r="D159" s="49" t="e">
        <f t="shared" si="55"/>
        <v>#VALUE!</v>
      </c>
      <c r="E159" s="49" t="e">
        <f t="shared" si="55"/>
        <v>#VALUE!</v>
      </c>
      <c r="F159" s="49" t="e">
        <f t="shared" si="55"/>
        <v>#VALUE!</v>
      </c>
      <c r="G159" s="49" t="e">
        <f t="shared" si="55"/>
        <v>#VALUE!</v>
      </c>
      <c r="H159" s="49" t="e">
        <f t="shared" si="55"/>
        <v>#VALUE!</v>
      </c>
      <c r="I159" s="49" t="e">
        <f t="shared" si="55"/>
        <v>#VALUE!</v>
      </c>
      <c r="J159" s="49" t="e">
        <f t="shared" si="55"/>
        <v>#VALUE!</v>
      </c>
      <c r="K159" s="49" t="e">
        <f t="shared" si="55"/>
        <v>#VALUE!</v>
      </c>
      <c r="L159" s="49" t="e">
        <f t="shared" si="55"/>
        <v>#VALUE!</v>
      </c>
      <c r="M159" s="49" t="e">
        <f t="shared" si="55"/>
        <v>#VALUE!</v>
      </c>
      <c r="N159" s="49" t="e">
        <f t="shared" si="55"/>
        <v>#VALUE!</v>
      </c>
      <c r="O159" s="49" t="e">
        <f t="shared" si="55"/>
        <v>#VALUE!</v>
      </c>
      <c r="P159" s="49" t="e">
        <f t="shared" si="55"/>
        <v>#VALUE!</v>
      </c>
      <c r="Q159" s="49" t="e">
        <f t="shared" si="55"/>
        <v>#VALUE!</v>
      </c>
      <c r="R159" s="49" t="e">
        <f t="shared" si="55"/>
        <v>#VALUE!</v>
      </c>
      <c r="S159" s="49" t="e">
        <f t="shared" si="55"/>
        <v>#VALUE!</v>
      </c>
      <c r="T159" s="49" t="e">
        <f t="shared" si="55"/>
        <v>#VALUE!</v>
      </c>
      <c r="U159" s="49" t="e">
        <f t="shared" si="55"/>
        <v>#VALUE!</v>
      </c>
      <c r="V159" s="49" t="e">
        <f t="shared" si="55"/>
        <v>#VALUE!</v>
      </c>
      <c r="W159" s="49" t="e">
        <f t="shared" si="55"/>
        <v>#VALUE!</v>
      </c>
      <c r="X159" s="49" t="e">
        <f t="shared" si="55"/>
        <v>#VALUE!</v>
      </c>
      <c r="Y159" s="49" t="e">
        <f t="shared" si="55"/>
        <v>#VALUE!</v>
      </c>
      <c r="Z159" s="49" t="e">
        <f t="shared" si="55"/>
        <v>#VALUE!</v>
      </c>
      <c r="AA159" s="49" t="e">
        <f t="shared" si="55"/>
        <v>#VALUE!</v>
      </c>
      <c r="AB159" s="49" t="e">
        <f t="shared" si="55"/>
        <v>#VALUE!</v>
      </c>
      <c r="AC159" s="49" t="e">
        <f t="shared" si="55"/>
        <v>#VALUE!</v>
      </c>
      <c r="AD159" s="49" t="e">
        <f t="shared" si="55"/>
        <v>#VALUE!</v>
      </c>
      <c r="AE159" s="49" t="e">
        <f t="shared" si="55"/>
        <v>#VALUE!</v>
      </c>
      <c r="AF159" s="49" t="e">
        <f t="shared" si="55"/>
        <v>#VALUE!</v>
      </c>
      <c r="AG159" s="49" t="e">
        <f t="shared" si="55"/>
        <v>#VALUE!</v>
      </c>
      <c r="AH159" s="50" t="s">
        <v>23</v>
      </c>
      <c r="AI159" s="48">
        <f>_xlfn.AGGREGATE(9,6,C159:AG159)</f>
        <v>0</v>
      </c>
      <c r="AJ159" s="30"/>
    </row>
    <row r="160" spans="2:36" s="26" customFormat="1" x14ac:dyDescent="0.2">
      <c r="B160" s="41"/>
      <c r="C160" s="41"/>
      <c r="D160" s="41"/>
      <c r="E160" s="41"/>
      <c r="F160" s="46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I160" s="41"/>
    </row>
    <row r="161" spans="2:36" hidden="1" x14ac:dyDescent="0.2">
      <c r="C161" s="2" t="e">
        <f>YEAR(C164)</f>
        <v>#VALUE!</v>
      </c>
      <c r="D161" s="2" t="e">
        <f>MONTH(C164)</f>
        <v>#VALUE!</v>
      </c>
    </row>
    <row r="162" spans="2:36" x14ac:dyDescent="0.2">
      <c r="B162" s="6" t="s">
        <v>14</v>
      </c>
      <c r="C162" s="72" t="e">
        <f>C164</f>
        <v>#VALUE!</v>
      </c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4"/>
    </row>
    <row r="163" spans="2:36" hidden="1" x14ac:dyDescent="0.2">
      <c r="B163" s="36"/>
      <c r="C163" s="22" t="e">
        <f>DATE($C161,$D161,1)</f>
        <v>#VALUE!</v>
      </c>
      <c r="D163" s="22" t="e">
        <f t="shared" ref="D163:AG163" si="56">C163+1</f>
        <v>#VALUE!</v>
      </c>
      <c r="E163" s="22" t="e">
        <f t="shared" si="56"/>
        <v>#VALUE!</v>
      </c>
      <c r="F163" s="22" t="e">
        <f t="shared" si="56"/>
        <v>#VALUE!</v>
      </c>
      <c r="G163" s="22" t="e">
        <f t="shared" si="56"/>
        <v>#VALUE!</v>
      </c>
      <c r="H163" s="22" t="e">
        <f t="shared" si="56"/>
        <v>#VALUE!</v>
      </c>
      <c r="I163" s="22" t="e">
        <f t="shared" si="56"/>
        <v>#VALUE!</v>
      </c>
      <c r="J163" s="22" t="e">
        <f t="shared" si="56"/>
        <v>#VALUE!</v>
      </c>
      <c r="K163" s="22" t="e">
        <f t="shared" si="56"/>
        <v>#VALUE!</v>
      </c>
      <c r="L163" s="22" t="e">
        <f t="shared" si="56"/>
        <v>#VALUE!</v>
      </c>
      <c r="M163" s="22" t="e">
        <f t="shared" si="56"/>
        <v>#VALUE!</v>
      </c>
      <c r="N163" s="22" t="e">
        <f t="shared" si="56"/>
        <v>#VALUE!</v>
      </c>
      <c r="O163" s="22" t="e">
        <f t="shared" si="56"/>
        <v>#VALUE!</v>
      </c>
      <c r="P163" s="22" t="e">
        <f t="shared" si="56"/>
        <v>#VALUE!</v>
      </c>
      <c r="Q163" s="22" t="e">
        <f t="shared" si="56"/>
        <v>#VALUE!</v>
      </c>
      <c r="R163" s="22" t="e">
        <f t="shared" si="56"/>
        <v>#VALUE!</v>
      </c>
      <c r="S163" s="22" t="e">
        <f t="shared" si="56"/>
        <v>#VALUE!</v>
      </c>
      <c r="T163" s="22" t="e">
        <f t="shared" si="56"/>
        <v>#VALUE!</v>
      </c>
      <c r="U163" s="22" t="e">
        <f t="shared" si="56"/>
        <v>#VALUE!</v>
      </c>
      <c r="V163" s="22" t="e">
        <f t="shared" si="56"/>
        <v>#VALUE!</v>
      </c>
      <c r="W163" s="22" t="e">
        <f t="shared" si="56"/>
        <v>#VALUE!</v>
      </c>
      <c r="X163" s="22" t="e">
        <f t="shared" si="56"/>
        <v>#VALUE!</v>
      </c>
      <c r="Y163" s="22" t="e">
        <f t="shared" si="56"/>
        <v>#VALUE!</v>
      </c>
      <c r="Z163" s="22" t="e">
        <f t="shared" si="56"/>
        <v>#VALUE!</v>
      </c>
      <c r="AA163" s="22" t="e">
        <f t="shared" si="56"/>
        <v>#VALUE!</v>
      </c>
      <c r="AB163" s="22" t="e">
        <f t="shared" si="56"/>
        <v>#VALUE!</v>
      </c>
      <c r="AC163" s="22" t="e">
        <f t="shared" si="56"/>
        <v>#VALUE!</v>
      </c>
      <c r="AD163" s="22" t="e">
        <f t="shared" si="56"/>
        <v>#VALUE!</v>
      </c>
      <c r="AE163" s="22" t="e">
        <f t="shared" si="56"/>
        <v>#VALUE!</v>
      </c>
      <c r="AF163" s="22" t="e">
        <f t="shared" si="56"/>
        <v>#VALUE!</v>
      </c>
      <c r="AG163" s="22" t="e">
        <f t="shared" si="56"/>
        <v>#VALUE!</v>
      </c>
      <c r="AH163" s="37"/>
      <c r="AI163" s="38"/>
    </row>
    <row r="164" spans="2:36" x14ac:dyDescent="0.2">
      <c r="B164" s="20" t="s">
        <v>15</v>
      </c>
      <c r="C164" s="39" t="e">
        <f>IF(EDATE(C149,1)&gt;$G$5,"",EDATE(C149,1))</f>
        <v>#VALUE!</v>
      </c>
      <c r="D164" s="22" t="e">
        <f t="shared" ref="D164:AG164" si="57">IF(D163&gt;$G$5,"",IF(C164=EOMONTH(DATE($C161,$D161,1),0),"",IF(C164="","",C164+1)))</f>
        <v>#VALUE!</v>
      </c>
      <c r="E164" s="22" t="e">
        <f t="shared" si="57"/>
        <v>#VALUE!</v>
      </c>
      <c r="F164" s="22" t="e">
        <f t="shared" si="57"/>
        <v>#VALUE!</v>
      </c>
      <c r="G164" s="22" t="e">
        <f t="shared" si="57"/>
        <v>#VALUE!</v>
      </c>
      <c r="H164" s="22" t="e">
        <f t="shared" si="57"/>
        <v>#VALUE!</v>
      </c>
      <c r="I164" s="22" t="e">
        <f t="shared" si="57"/>
        <v>#VALUE!</v>
      </c>
      <c r="J164" s="22" t="e">
        <f t="shared" si="57"/>
        <v>#VALUE!</v>
      </c>
      <c r="K164" s="22" t="e">
        <f t="shared" si="57"/>
        <v>#VALUE!</v>
      </c>
      <c r="L164" s="22" t="e">
        <f t="shared" si="57"/>
        <v>#VALUE!</v>
      </c>
      <c r="M164" s="22" t="e">
        <f t="shared" si="57"/>
        <v>#VALUE!</v>
      </c>
      <c r="N164" s="22" t="e">
        <f t="shared" si="57"/>
        <v>#VALUE!</v>
      </c>
      <c r="O164" s="22" t="e">
        <f t="shared" si="57"/>
        <v>#VALUE!</v>
      </c>
      <c r="P164" s="22" t="e">
        <f t="shared" si="57"/>
        <v>#VALUE!</v>
      </c>
      <c r="Q164" s="22" t="e">
        <f t="shared" si="57"/>
        <v>#VALUE!</v>
      </c>
      <c r="R164" s="22" t="e">
        <f t="shared" si="57"/>
        <v>#VALUE!</v>
      </c>
      <c r="S164" s="22" t="e">
        <f t="shared" si="57"/>
        <v>#VALUE!</v>
      </c>
      <c r="T164" s="22" t="e">
        <f t="shared" si="57"/>
        <v>#VALUE!</v>
      </c>
      <c r="U164" s="22" t="e">
        <f t="shared" si="57"/>
        <v>#VALUE!</v>
      </c>
      <c r="V164" s="22" t="e">
        <f t="shared" si="57"/>
        <v>#VALUE!</v>
      </c>
      <c r="W164" s="22" t="e">
        <f t="shared" si="57"/>
        <v>#VALUE!</v>
      </c>
      <c r="X164" s="22" t="e">
        <f t="shared" si="57"/>
        <v>#VALUE!</v>
      </c>
      <c r="Y164" s="22" t="e">
        <f t="shared" si="57"/>
        <v>#VALUE!</v>
      </c>
      <c r="Z164" s="22" t="e">
        <f t="shared" si="57"/>
        <v>#VALUE!</v>
      </c>
      <c r="AA164" s="22" t="e">
        <f t="shared" si="57"/>
        <v>#VALUE!</v>
      </c>
      <c r="AB164" s="22" t="e">
        <f t="shared" si="57"/>
        <v>#VALUE!</v>
      </c>
      <c r="AC164" s="22" t="e">
        <f t="shared" si="57"/>
        <v>#VALUE!</v>
      </c>
      <c r="AD164" s="22" t="e">
        <f t="shared" si="57"/>
        <v>#VALUE!</v>
      </c>
      <c r="AE164" s="22" t="e">
        <f t="shared" si="57"/>
        <v>#VALUE!</v>
      </c>
      <c r="AF164" s="22" t="e">
        <f t="shared" si="57"/>
        <v>#VALUE!</v>
      </c>
      <c r="AG164" s="22" t="e">
        <f t="shared" si="57"/>
        <v>#VALUE!</v>
      </c>
      <c r="AH164" s="23" t="s">
        <v>16</v>
      </c>
      <c r="AI164" s="24">
        <f>+COUNTIFS(C165:AG165,"土",C166:AG166,"")+COUNTIFS(C165:AG165,"日",C166:AG166,"")</f>
        <v>0</v>
      </c>
    </row>
    <row r="165" spans="2:36" s="26" customFormat="1" x14ac:dyDescent="0.2">
      <c r="B165" s="40" t="s">
        <v>5</v>
      </c>
      <c r="C165" s="51" t="str">
        <f>IFERROR(TEXT(WEEKDAY(+C164),"aaa"),"")</f>
        <v/>
      </c>
      <c r="D165" s="51" t="str">
        <f t="shared" ref="D165:AG165" si="58">IFERROR(TEXT(WEEKDAY(+D164),"aaa"),"")</f>
        <v/>
      </c>
      <c r="E165" s="51" t="str">
        <f t="shared" si="58"/>
        <v/>
      </c>
      <c r="F165" s="51" t="str">
        <f t="shared" si="58"/>
        <v/>
      </c>
      <c r="G165" s="51" t="str">
        <f t="shared" si="58"/>
        <v/>
      </c>
      <c r="H165" s="51" t="str">
        <f t="shared" si="58"/>
        <v/>
      </c>
      <c r="I165" s="51" t="str">
        <f t="shared" si="58"/>
        <v/>
      </c>
      <c r="J165" s="51" t="str">
        <f t="shared" si="58"/>
        <v/>
      </c>
      <c r="K165" s="51" t="str">
        <f t="shared" si="58"/>
        <v/>
      </c>
      <c r="L165" s="51" t="str">
        <f t="shared" si="58"/>
        <v/>
      </c>
      <c r="M165" s="51" t="str">
        <f t="shared" si="58"/>
        <v/>
      </c>
      <c r="N165" s="51" t="str">
        <f t="shared" si="58"/>
        <v/>
      </c>
      <c r="O165" s="51" t="str">
        <f t="shared" si="58"/>
        <v/>
      </c>
      <c r="P165" s="51" t="str">
        <f t="shared" si="58"/>
        <v/>
      </c>
      <c r="Q165" s="51" t="str">
        <f t="shared" si="58"/>
        <v/>
      </c>
      <c r="R165" s="51" t="str">
        <f t="shared" si="58"/>
        <v/>
      </c>
      <c r="S165" s="51" t="str">
        <f t="shared" si="58"/>
        <v/>
      </c>
      <c r="T165" s="51" t="str">
        <f t="shared" si="58"/>
        <v/>
      </c>
      <c r="U165" s="51" t="str">
        <f t="shared" si="58"/>
        <v/>
      </c>
      <c r="V165" s="51" t="str">
        <f t="shared" si="58"/>
        <v/>
      </c>
      <c r="W165" s="51" t="str">
        <f t="shared" si="58"/>
        <v/>
      </c>
      <c r="X165" s="51" t="str">
        <f t="shared" si="58"/>
        <v/>
      </c>
      <c r="Y165" s="51" t="str">
        <f t="shared" si="58"/>
        <v/>
      </c>
      <c r="Z165" s="51" t="str">
        <f t="shared" si="58"/>
        <v/>
      </c>
      <c r="AA165" s="51" t="str">
        <f t="shared" si="58"/>
        <v/>
      </c>
      <c r="AB165" s="51" t="str">
        <f t="shared" si="58"/>
        <v/>
      </c>
      <c r="AC165" s="51" t="str">
        <f t="shared" si="58"/>
        <v/>
      </c>
      <c r="AD165" s="51" t="str">
        <f t="shared" si="58"/>
        <v/>
      </c>
      <c r="AE165" s="51" t="str">
        <f t="shared" si="58"/>
        <v/>
      </c>
      <c r="AF165" s="51" t="str">
        <f t="shared" si="58"/>
        <v/>
      </c>
      <c r="AG165" s="51" t="str">
        <f t="shared" si="58"/>
        <v/>
      </c>
      <c r="AH165" s="23" t="s">
        <v>21</v>
      </c>
      <c r="AI165" s="24">
        <f>+COUNTIF(C166:AG166,"夏休")+COUNTIF(C166:AG166,"冬休")+COUNTIF(C166:AG166,"中止")</f>
        <v>0</v>
      </c>
    </row>
    <row r="166" spans="2:36" s="26" customFormat="1" ht="13.5" customHeight="1" x14ac:dyDescent="0.2">
      <c r="B166" s="75" t="s">
        <v>20</v>
      </c>
      <c r="C166" s="77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9"/>
      <c r="AH166" s="27" t="s">
        <v>2</v>
      </c>
      <c r="AI166" s="28">
        <f>COUNT(C164:AG164)-AI165</f>
        <v>0</v>
      </c>
    </row>
    <row r="167" spans="2:36" s="26" customFormat="1" ht="13.5" customHeight="1" x14ac:dyDescent="0.2">
      <c r="B167" s="76"/>
      <c r="C167" s="77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9"/>
      <c r="AH167" s="27" t="s">
        <v>6</v>
      </c>
      <c r="AI167" s="29">
        <f>+COUNTIF(C168:AG169,"休")</f>
        <v>0</v>
      </c>
      <c r="AJ167" s="30" t="e">
        <f>IF(AI168&gt;0.285,"",IF(AI167&lt;AI164,"←計画日数が足りません",""))</f>
        <v>#DIV/0!</v>
      </c>
    </row>
    <row r="168" spans="2:36" s="26" customFormat="1" ht="13.5" customHeight="1" x14ac:dyDescent="0.2">
      <c r="B168" s="70" t="s">
        <v>0</v>
      </c>
      <c r="C168" s="71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3"/>
      <c r="AH168" s="27" t="s">
        <v>8</v>
      </c>
      <c r="AI168" s="31" t="e">
        <f>+AI167/AI166</f>
        <v>#DIV/0!</v>
      </c>
    </row>
    <row r="169" spans="2:36" s="26" customFormat="1" x14ac:dyDescent="0.2">
      <c r="B169" s="70"/>
      <c r="C169" s="71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3"/>
      <c r="AH169" s="27" t="s">
        <v>9</v>
      </c>
      <c r="AI169" s="29">
        <f>+COUNTA(C170:AG171)</f>
        <v>0</v>
      </c>
    </row>
    <row r="170" spans="2:36" s="26" customFormat="1" x14ac:dyDescent="0.2">
      <c r="B170" s="64" t="s">
        <v>7</v>
      </c>
      <c r="C170" s="66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58"/>
      <c r="AH170" s="32" t="s">
        <v>4</v>
      </c>
      <c r="AI170" s="33" t="e">
        <f>+AI169/AI166</f>
        <v>#DIV/0!</v>
      </c>
    </row>
    <row r="171" spans="2:36" s="26" customFormat="1" x14ac:dyDescent="0.2">
      <c r="B171" s="65"/>
      <c r="C171" s="67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59"/>
      <c r="AH171" s="34" t="s">
        <v>13</v>
      </c>
      <c r="AI171" s="35" t="str">
        <f>IF(7&gt;AI166,"対象外",IF(AI169&gt;=AI164,"OK","NG"))</f>
        <v>対象外</v>
      </c>
      <c r="AJ171" s="30" t="str">
        <f>IF(AI171="対象外","←７日間に満たない期間は達成判定の対象外",IF(AI171="NG","←月単位未達成","←月単位達成"))</f>
        <v>←７日間に満たない期間は達成判定の対象外</v>
      </c>
    </row>
    <row r="172" spans="2:36" hidden="1" x14ac:dyDescent="0.2">
      <c r="B172" s="15"/>
      <c r="C172" s="46" t="e">
        <f t="shared" ref="C172:AG172" si="59">IF(AND(DAY(C164)&gt;=22,DAY(C164)&lt;=28,C165="土"),1,0)</f>
        <v>#VALUE!</v>
      </c>
      <c r="D172" s="46" t="e">
        <f t="shared" si="59"/>
        <v>#VALUE!</v>
      </c>
      <c r="E172" s="46" t="e">
        <f t="shared" si="59"/>
        <v>#VALUE!</v>
      </c>
      <c r="F172" s="46" t="e">
        <f t="shared" si="59"/>
        <v>#VALUE!</v>
      </c>
      <c r="G172" s="46" t="e">
        <f t="shared" si="59"/>
        <v>#VALUE!</v>
      </c>
      <c r="H172" s="46" t="e">
        <f t="shared" si="59"/>
        <v>#VALUE!</v>
      </c>
      <c r="I172" s="46" t="e">
        <f t="shared" si="59"/>
        <v>#VALUE!</v>
      </c>
      <c r="J172" s="46" t="e">
        <f t="shared" si="59"/>
        <v>#VALUE!</v>
      </c>
      <c r="K172" s="46" t="e">
        <f t="shared" si="59"/>
        <v>#VALUE!</v>
      </c>
      <c r="L172" s="46" t="e">
        <f t="shared" si="59"/>
        <v>#VALUE!</v>
      </c>
      <c r="M172" s="46" t="e">
        <f t="shared" si="59"/>
        <v>#VALUE!</v>
      </c>
      <c r="N172" s="46" t="e">
        <f t="shared" si="59"/>
        <v>#VALUE!</v>
      </c>
      <c r="O172" s="46" t="e">
        <f t="shared" si="59"/>
        <v>#VALUE!</v>
      </c>
      <c r="P172" s="46" t="e">
        <f t="shared" si="59"/>
        <v>#VALUE!</v>
      </c>
      <c r="Q172" s="46" t="e">
        <f t="shared" si="59"/>
        <v>#VALUE!</v>
      </c>
      <c r="R172" s="46" t="e">
        <f t="shared" si="59"/>
        <v>#VALUE!</v>
      </c>
      <c r="S172" s="46" t="e">
        <f t="shared" si="59"/>
        <v>#VALUE!</v>
      </c>
      <c r="T172" s="46" t="e">
        <f t="shared" si="59"/>
        <v>#VALUE!</v>
      </c>
      <c r="U172" s="46" t="e">
        <f t="shared" si="59"/>
        <v>#VALUE!</v>
      </c>
      <c r="V172" s="46" t="e">
        <f t="shared" si="59"/>
        <v>#VALUE!</v>
      </c>
      <c r="W172" s="46" t="e">
        <f t="shared" si="59"/>
        <v>#VALUE!</v>
      </c>
      <c r="X172" s="46" t="e">
        <f t="shared" si="59"/>
        <v>#VALUE!</v>
      </c>
      <c r="Y172" s="46" t="e">
        <f t="shared" si="59"/>
        <v>#VALUE!</v>
      </c>
      <c r="Z172" s="46" t="e">
        <f t="shared" si="59"/>
        <v>#VALUE!</v>
      </c>
      <c r="AA172" s="46" t="e">
        <f t="shared" si="59"/>
        <v>#VALUE!</v>
      </c>
      <c r="AB172" s="46" t="e">
        <f t="shared" si="59"/>
        <v>#VALUE!</v>
      </c>
      <c r="AC172" s="46" t="e">
        <f t="shared" si="59"/>
        <v>#VALUE!</v>
      </c>
      <c r="AD172" s="46" t="e">
        <f t="shared" si="59"/>
        <v>#VALUE!</v>
      </c>
      <c r="AE172" s="46" t="e">
        <f t="shared" si="59"/>
        <v>#VALUE!</v>
      </c>
      <c r="AF172" s="46" t="e">
        <f t="shared" si="59"/>
        <v>#VALUE!</v>
      </c>
      <c r="AG172" s="46" t="e">
        <f t="shared" si="59"/>
        <v>#VALUE!</v>
      </c>
      <c r="AH172" s="47" t="s">
        <v>22</v>
      </c>
      <c r="AI172" s="48">
        <f>_xlfn.AGGREGATE(9,6,C172:AG172)</f>
        <v>0</v>
      </c>
      <c r="AJ172" s="30"/>
    </row>
    <row r="173" spans="2:36" hidden="1" x14ac:dyDescent="0.2">
      <c r="B173" s="15"/>
      <c r="C173" s="49" t="e">
        <f t="shared" ref="C173:AG173" si="60">IF(AND(DAY(C164)&gt;=22,DAY(C164)&lt;=28,C165="土",OR(C170="休",C170="雨")),1,0)</f>
        <v>#VALUE!</v>
      </c>
      <c r="D173" s="49" t="e">
        <f t="shared" si="60"/>
        <v>#VALUE!</v>
      </c>
      <c r="E173" s="49" t="e">
        <f t="shared" si="60"/>
        <v>#VALUE!</v>
      </c>
      <c r="F173" s="49" t="e">
        <f t="shared" si="60"/>
        <v>#VALUE!</v>
      </c>
      <c r="G173" s="49" t="e">
        <f t="shared" si="60"/>
        <v>#VALUE!</v>
      </c>
      <c r="H173" s="49" t="e">
        <f t="shared" si="60"/>
        <v>#VALUE!</v>
      </c>
      <c r="I173" s="49" t="e">
        <f t="shared" si="60"/>
        <v>#VALUE!</v>
      </c>
      <c r="J173" s="49" t="e">
        <f t="shared" si="60"/>
        <v>#VALUE!</v>
      </c>
      <c r="K173" s="49" t="e">
        <f t="shared" si="60"/>
        <v>#VALUE!</v>
      </c>
      <c r="L173" s="49" t="e">
        <f t="shared" si="60"/>
        <v>#VALUE!</v>
      </c>
      <c r="M173" s="49" t="e">
        <f t="shared" si="60"/>
        <v>#VALUE!</v>
      </c>
      <c r="N173" s="49" t="e">
        <f t="shared" si="60"/>
        <v>#VALUE!</v>
      </c>
      <c r="O173" s="49" t="e">
        <f t="shared" si="60"/>
        <v>#VALUE!</v>
      </c>
      <c r="P173" s="49" t="e">
        <f t="shared" si="60"/>
        <v>#VALUE!</v>
      </c>
      <c r="Q173" s="49" t="e">
        <f t="shared" si="60"/>
        <v>#VALUE!</v>
      </c>
      <c r="R173" s="49" t="e">
        <f t="shared" si="60"/>
        <v>#VALUE!</v>
      </c>
      <c r="S173" s="49" t="e">
        <f t="shared" si="60"/>
        <v>#VALUE!</v>
      </c>
      <c r="T173" s="49" t="e">
        <f t="shared" si="60"/>
        <v>#VALUE!</v>
      </c>
      <c r="U173" s="49" t="e">
        <f t="shared" si="60"/>
        <v>#VALUE!</v>
      </c>
      <c r="V173" s="49" t="e">
        <f t="shared" si="60"/>
        <v>#VALUE!</v>
      </c>
      <c r="W173" s="49" t="e">
        <f t="shared" si="60"/>
        <v>#VALUE!</v>
      </c>
      <c r="X173" s="49" t="e">
        <f t="shared" si="60"/>
        <v>#VALUE!</v>
      </c>
      <c r="Y173" s="49" t="e">
        <f t="shared" si="60"/>
        <v>#VALUE!</v>
      </c>
      <c r="Z173" s="49" t="e">
        <f t="shared" si="60"/>
        <v>#VALUE!</v>
      </c>
      <c r="AA173" s="49" t="e">
        <f t="shared" si="60"/>
        <v>#VALUE!</v>
      </c>
      <c r="AB173" s="49" t="e">
        <f t="shared" si="60"/>
        <v>#VALUE!</v>
      </c>
      <c r="AC173" s="49" t="e">
        <f t="shared" si="60"/>
        <v>#VALUE!</v>
      </c>
      <c r="AD173" s="49" t="e">
        <f t="shared" si="60"/>
        <v>#VALUE!</v>
      </c>
      <c r="AE173" s="49" t="e">
        <f t="shared" si="60"/>
        <v>#VALUE!</v>
      </c>
      <c r="AF173" s="49" t="e">
        <f t="shared" si="60"/>
        <v>#VALUE!</v>
      </c>
      <c r="AG173" s="49" t="e">
        <f t="shared" si="60"/>
        <v>#VALUE!</v>
      </c>
      <c r="AH173" s="50" t="s">
        <v>23</v>
      </c>
      <c r="AI173" s="48">
        <f>_xlfn.AGGREGATE(9,6,C173:AG173)</f>
        <v>0</v>
      </c>
      <c r="AJ173" s="30"/>
    </row>
    <row r="174" spans="2:36" s="26" customForma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I174" s="41"/>
    </row>
    <row r="175" spans="2:36" hidden="1" x14ac:dyDescent="0.2">
      <c r="C175" s="2" t="e">
        <f>YEAR(C178)</f>
        <v>#VALUE!</v>
      </c>
      <c r="D175" s="2" t="e">
        <f>MONTH(C178)</f>
        <v>#VALUE!</v>
      </c>
    </row>
    <row r="176" spans="2:36" x14ac:dyDescent="0.2">
      <c r="B176" s="6" t="s">
        <v>14</v>
      </c>
      <c r="C176" s="72" t="e">
        <f>C178</f>
        <v>#VALUE!</v>
      </c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4"/>
    </row>
    <row r="177" spans="2:36" x14ac:dyDescent="0.2">
      <c r="B177" s="36"/>
      <c r="C177" s="22" t="e">
        <f>DATE($C175,$D175,1)</f>
        <v>#VALUE!</v>
      </c>
      <c r="D177" s="22" t="e">
        <f t="shared" ref="D177:AG177" si="61">C177+1</f>
        <v>#VALUE!</v>
      </c>
      <c r="E177" s="22" t="e">
        <f t="shared" si="61"/>
        <v>#VALUE!</v>
      </c>
      <c r="F177" s="22" t="e">
        <f t="shared" si="61"/>
        <v>#VALUE!</v>
      </c>
      <c r="G177" s="22" t="e">
        <f t="shared" si="61"/>
        <v>#VALUE!</v>
      </c>
      <c r="H177" s="22" t="e">
        <f t="shared" si="61"/>
        <v>#VALUE!</v>
      </c>
      <c r="I177" s="22" t="e">
        <f t="shared" si="61"/>
        <v>#VALUE!</v>
      </c>
      <c r="J177" s="22" t="e">
        <f t="shared" si="61"/>
        <v>#VALUE!</v>
      </c>
      <c r="K177" s="22" t="e">
        <f t="shared" si="61"/>
        <v>#VALUE!</v>
      </c>
      <c r="L177" s="22" t="e">
        <f t="shared" si="61"/>
        <v>#VALUE!</v>
      </c>
      <c r="M177" s="22" t="e">
        <f t="shared" si="61"/>
        <v>#VALUE!</v>
      </c>
      <c r="N177" s="22" t="e">
        <f t="shared" si="61"/>
        <v>#VALUE!</v>
      </c>
      <c r="O177" s="22" t="e">
        <f t="shared" si="61"/>
        <v>#VALUE!</v>
      </c>
      <c r="P177" s="22" t="e">
        <f t="shared" si="61"/>
        <v>#VALUE!</v>
      </c>
      <c r="Q177" s="22" t="e">
        <f t="shared" si="61"/>
        <v>#VALUE!</v>
      </c>
      <c r="R177" s="22" t="e">
        <f t="shared" si="61"/>
        <v>#VALUE!</v>
      </c>
      <c r="S177" s="22" t="e">
        <f t="shared" si="61"/>
        <v>#VALUE!</v>
      </c>
      <c r="T177" s="22" t="e">
        <f t="shared" si="61"/>
        <v>#VALUE!</v>
      </c>
      <c r="U177" s="22" t="e">
        <f t="shared" si="61"/>
        <v>#VALUE!</v>
      </c>
      <c r="V177" s="22" t="e">
        <f t="shared" si="61"/>
        <v>#VALUE!</v>
      </c>
      <c r="W177" s="22" t="e">
        <f t="shared" si="61"/>
        <v>#VALUE!</v>
      </c>
      <c r="X177" s="22" t="e">
        <f t="shared" si="61"/>
        <v>#VALUE!</v>
      </c>
      <c r="Y177" s="22" t="e">
        <f t="shared" si="61"/>
        <v>#VALUE!</v>
      </c>
      <c r="Z177" s="22" t="e">
        <f t="shared" si="61"/>
        <v>#VALUE!</v>
      </c>
      <c r="AA177" s="22" t="e">
        <f t="shared" si="61"/>
        <v>#VALUE!</v>
      </c>
      <c r="AB177" s="22" t="e">
        <f t="shared" si="61"/>
        <v>#VALUE!</v>
      </c>
      <c r="AC177" s="22" t="e">
        <f t="shared" si="61"/>
        <v>#VALUE!</v>
      </c>
      <c r="AD177" s="22" t="e">
        <f t="shared" si="61"/>
        <v>#VALUE!</v>
      </c>
      <c r="AE177" s="22" t="e">
        <f t="shared" si="61"/>
        <v>#VALUE!</v>
      </c>
      <c r="AF177" s="22" t="e">
        <f t="shared" si="61"/>
        <v>#VALUE!</v>
      </c>
      <c r="AG177" s="22" t="e">
        <f t="shared" si="61"/>
        <v>#VALUE!</v>
      </c>
      <c r="AH177" s="37"/>
      <c r="AI177" s="38"/>
    </row>
    <row r="178" spans="2:36" x14ac:dyDescent="0.2">
      <c r="B178" s="20" t="s">
        <v>15</v>
      </c>
      <c r="C178" s="39" t="e">
        <f>IF(EDATE(C163,1)&gt;$G$5,"",EDATE(C163,1))</f>
        <v>#VALUE!</v>
      </c>
      <c r="D178" s="22" t="e">
        <f t="shared" ref="D178:AG178" si="62">IF(D177&gt;$G$5,"",IF(C178=EOMONTH(DATE($C175,$D175,1),0),"",IF(C178="","",C178+1)))</f>
        <v>#VALUE!</v>
      </c>
      <c r="E178" s="22" t="e">
        <f t="shared" si="62"/>
        <v>#VALUE!</v>
      </c>
      <c r="F178" s="22" t="e">
        <f t="shared" si="62"/>
        <v>#VALUE!</v>
      </c>
      <c r="G178" s="22" t="e">
        <f t="shared" si="62"/>
        <v>#VALUE!</v>
      </c>
      <c r="H178" s="22" t="e">
        <f t="shared" si="62"/>
        <v>#VALUE!</v>
      </c>
      <c r="I178" s="22" t="e">
        <f t="shared" si="62"/>
        <v>#VALUE!</v>
      </c>
      <c r="J178" s="22" t="e">
        <f t="shared" si="62"/>
        <v>#VALUE!</v>
      </c>
      <c r="K178" s="22" t="e">
        <f t="shared" si="62"/>
        <v>#VALUE!</v>
      </c>
      <c r="L178" s="22" t="e">
        <f t="shared" si="62"/>
        <v>#VALUE!</v>
      </c>
      <c r="M178" s="22" t="e">
        <f t="shared" si="62"/>
        <v>#VALUE!</v>
      </c>
      <c r="N178" s="22" t="e">
        <f t="shared" si="62"/>
        <v>#VALUE!</v>
      </c>
      <c r="O178" s="22" t="e">
        <f t="shared" si="62"/>
        <v>#VALUE!</v>
      </c>
      <c r="P178" s="22" t="e">
        <f t="shared" si="62"/>
        <v>#VALUE!</v>
      </c>
      <c r="Q178" s="22" t="e">
        <f t="shared" si="62"/>
        <v>#VALUE!</v>
      </c>
      <c r="R178" s="22" t="e">
        <f t="shared" si="62"/>
        <v>#VALUE!</v>
      </c>
      <c r="S178" s="22" t="e">
        <f t="shared" si="62"/>
        <v>#VALUE!</v>
      </c>
      <c r="T178" s="22" t="e">
        <f t="shared" si="62"/>
        <v>#VALUE!</v>
      </c>
      <c r="U178" s="22" t="e">
        <f t="shared" si="62"/>
        <v>#VALUE!</v>
      </c>
      <c r="V178" s="22" t="e">
        <f t="shared" si="62"/>
        <v>#VALUE!</v>
      </c>
      <c r="W178" s="22" t="e">
        <f t="shared" si="62"/>
        <v>#VALUE!</v>
      </c>
      <c r="X178" s="22" t="e">
        <f t="shared" si="62"/>
        <v>#VALUE!</v>
      </c>
      <c r="Y178" s="22" t="e">
        <f t="shared" si="62"/>
        <v>#VALUE!</v>
      </c>
      <c r="Z178" s="22" t="e">
        <f t="shared" si="62"/>
        <v>#VALUE!</v>
      </c>
      <c r="AA178" s="22" t="e">
        <f t="shared" si="62"/>
        <v>#VALUE!</v>
      </c>
      <c r="AB178" s="22" t="e">
        <f t="shared" si="62"/>
        <v>#VALUE!</v>
      </c>
      <c r="AC178" s="22" t="e">
        <f t="shared" si="62"/>
        <v>#VALUE!</v>
      </c>
      <c r="AD178" s="22" t="e">
        <f t="shared" si="62"/>
        <v>#VALUE!</v>
      </c>
      <c r="AE178" s="22" t="e">
        <f t="shared" si="62"/>
        <v>#VALUE!</v>
      </c>
      <c r="AF178" s="22" t="e">
        <f t="shared" si="62"/>
        <v>#VALUE!</v>
      </c>
      <c r="AG178" s="22" t="e">
        <f t="shared" si="62"/>
        <v>#VALUE!</v>
      </c>
      <c r="AH178" s="23" t="s">
        <v>16</v>
      </c>
      <c r="AI178" s="24">
        <f>+COUNTIFS(C179:AG179,"土",C180:AG180,"")+COUNTIFS(C179:AG179,"日",C180:AG180,"")</f>
        <v>0</v>
      </c>
    </row>
    <row r="179" spans="2:36" s="26" customFormat="1" x14ac:dyDescent="0.2">
      <c r="B179" s="40" t="s">
        <v>5</v>
      </c>
      <c r="C179" s="51" t="str">
        <f>IFERROR(TEXT(WEEKDAY(+C178),"aaa"),"")</f>
        <v/>
      </c>
      <c r="D179" s="51" t="str">
        <f t="shared" ref="D179:AG179" si="63">IFERROR(TEXT(WEEKDAY(+D178),"aaa"),"")</f>
        <v/>
      </c>
      <c r="E179" s="51" t="str">
        <f t="shared" si="63"/>
        <v/>
      </c>
      <c r="F179" s="51" t="str">
        <f t="shared" si="63"/>
        <v/>
      </c>
      <c r="G179" s="51" t="str">
        <f t="shared" si="63"/>
        <v/>
      </c>
      <c r="H179" s="51" t="str">
        <f t="shared" si="63"/>
        <v/>
      </c>
      <c r="I179" s="51" t="str">
        <f t="shared" si="63"/>
        <v/>
      </c>
      <c r="J179" s="51" t="str">
        <f t="shared" si="63"/>
        <v/>
      </c>
      <c r="K179" s="51" t="str">
        <f t="shared" si="63"/>
        <v/>
      </c>
      <c r="L179" s="51" t="str">
        <f t="shared" si="63"/>
        <v/>
      </c>
      <c r="M179" s="51" t="str">
        <f t="shared" si="63"/>
        <v/>
      </c>
      <c r="N179" s="51" t="str">
        <f t="shared" si="63"/>
        <v/>
      </c>
      <c r="O179" s="51" t="str">
        <f t="shared" si="63"/>
        <v/>
      </c>
      <c r="P179" s="51" t="str">
        <f t="shared" si="63"/>
        <v/>
      </c>
      <c r="Q179" s="51" t="str">
        <f t="shared" si="63"/>
        <v/>
      </c>
      <c r="R179" s="51" t="str">
        <f t="shared" si="63"/>
        <v/>
      </c>
      <c r="S179" s="51" t="str">
        <f t="shared" si="63"/>
        <v/>
      </c>
      <c r="T179" s="51" t="str">
        <f t="shared" si="63"/>
        <v/>
      </c>
      <c r="U179" s="51" t="str">
        <f t="shared" si="63"/>
        <v/>
      </c>
      <c r="V179" s="51" t="str">
        <f t="shared" si="63"/>
        <v/>
      </c>
      <c r="W179" s="51" t="str">
        <f t="shared" si="63"/>
        <v/>
      </c>
      <c r="X179" s="51" t="str">
        <f t="shared" si="63"/>
        <v/>
      </c>
      <c r="Y179" s="51" t="str">
        <f t="shared" si="63"/>
        <v/>
      </c>
      <c r="Z179" s="51" t="str">
        <f t="shared" si="63"/>
        <v/>
      </c>
      <c r="AA179" s="51" t="str">
        <f t="shared" si="63"/>
        <v/>
      </c>
      <c r="AB179" s="51" t="str">
        <f t="shared" si="63"/>
        <v/>
      </c>
      <c r="AC179" s="51" t="str">
        <f t="shared" si="63"/>
        <v/>
      </c>
      <c r="AD179" s="51" t="str">
        <f t="shared" si="63"/>
        <v/>
      </c>
      <c r="AE179" s="51" t="str">
        <f t="shared" si="63"/>
        <v/>
      </c>
      <c r="AF179" s="51" t="str">
        <f t="shared" si="63"/>
        <v/>
      </c>
      <c r="AG179" s="51" t="str">
        <f t="shared" si="63"/>
        <v/>
      </c>
      <c r="AH179" s="23" t="s">
        <v>21</v>
      </c>
      <c r="AI179" s="24">
        <f>+COUNTIF(C180:AG180,"夏休")+COUNTIF(C180:AG180,"冬休")+COUNTIF(C180:AG180,"中止")</f>
        <v>0</v>
      </c>
    </row>
    <row r="180" spans="2:36" s="26" customFormat="1" ht="13.5" customHeight="1" x14ac:dyDescent="0.2">
      <c r="B180" s="75" t="s">
        <v>20</v>
      </c>
      <c r="C180" s="77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9"/>
      <c r="AH180" s="27" t="s">
        <v>2</v>
      </c>
      <c r="AI180" s="28">
        <f>COUNT(C178:AG178)-AI179</f>
        <v>0</v>
      </c>
    </row>
    <row r="181" spans="2:36" s="26" customFormat="1" ht="13.5" customHeight="1" x14ac:dyDescent="0.2">
      <c r="B181" s="76"/>
      <c r="C181" s="77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9"/>
      <c r="AH181" s="27" t="s">
        <v>6</v>
      </c>
      <c r="AI181" s="29">
        <f>+COUNTIF(C182:AG183,"休")</f>
        <v>0</v>
      </c>
      <c r="AJ181" s="30" t="e">
        <f>IF(AI182&gt;0.285,"",IF(AI181&lt;AI178,"←計画日数が足りません",""))</f>
        <v>#DIV/0!</v>
      </c>
    </row>
    <row r="182" spans="2:36" s="26" customFormat="1" ht="13.5" customHeight="1" x14ac:dyDescent="0.2">
      <c r="B182" s="70" t="s">
        <v>0</v>
      </c>
      <c r="C182" s="71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3"/>
      <c r="AH182" s="27" t="s">
        <v>8</v>
      </c>
      <c r="AI182" s="31" t="e">
        <f>+AI181/AI180</f>
        <v>#DIV/0!</v>
      </c>
    </row>
    <row r="183" spans="2:36" s="26" customFormat="1" x14ac:dyDescent="0.2">
      <c r="B183" s="70"/>
      <c r="C183" s="71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3"/>
      <c r="AH183" s="27" t="s">
        <v>9</v>
      </c>
      <c r="AI183" s="29">
        <f>+COUNTA(C184:AG185)</f>
        <v>0</v>
      </c>
    </row>
    <row r="184" spans="2:36" s="26" customFormat="1" x14ac:dyDescent="0.2">
      <c r="B184" s="64" t="s">
        <v>7</v>
      </c>
      <c r="C184" s="66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58"/>
      <c r="AH184" s="32" t="s">
        <v>4</v>
      </c>
      <c r="AI184" s="33" t="e">
        <f>+AI183/AI180</f>
        <v>#DIV/0!</v>
      </c>
    </row>
    <row r="185" spans="2:36" s="26" customFormat="1" x14ac:dyDescent="0.2">
      <c r="B185" s="65"/>
      <c r="C185" s="67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59"/>
      <c r="AH185" s="34" t="s">
        <v>13</v>
      </c>
      <c r="AI185" s="35" t="str">
        <f>IF(7&gt;AI180,"対象外",IF(AI183&gt;=AI178,"OK","NG"))</f>
        <v>対象外</v>
      </c>
      <c r="AJ185" s="30" t="str">
        <f>IF(AI185="対象外","←７日間に満たない期間は達成判定の対象外",IF(AI185="NG","←月単位未達成","←月単位達成"))</f>
        <v>←７日間に満たない期間は達成判定の対象外</v>
      </c>
    </row>
    <row r="186" spans="2:36" hidden="1" x14ac:dyDescent="0.2">
      <c r="B186" s="15"/>
      <c r="C186" s="46" t="e">
        <f t="shared" ref="C186:AG186" si="64">IF(AND(DAY(C178)&gt;=22,DAY(C178)&lt;=28,C179="土"),1,0)</f>
        <v>#VALUE!</v>
      </c>
      <c r="D186" s="46" t="e">
        <f t="shared" si="64"/>
        <v>#VALUE!</v>
      </c>
      <c r="E186" s="46" t="e">
        <f t="shared" si="64"/>
        <v>#VALUE!</v>
      </c>
      <c r="F186" s="46" t="e">
        <f t="shared" si="64"/>
        <v>#VALUE!</v>
      </c>
      <c r="G186" s="46" t="e">
        <f t="shared" si="64"/>
        <v>#VALUE!</v>
      </c>
      <c r="H186" s="46" t="e">
        <f t="shared" si="64"/>
        <v>#VALUE!</v>
      </c>
      <c r="I186" s="46" t="e">
        <f t="shared" si="64"/>
        <v>#VALUE!</v>
      </c>
      <c r="J186" s="46" t="e">
        <f t="shared" si="64"/>
        <v>#VALUE!</v>
      </c>
      <c r="K186" s="46" t="e">
        <f t="shared" si="64"/>
        <v>#VALUE!</v>
      </c>
      <c r="L186" s="46" t="e">
        <f t="shared" si="64"/>
        <v>#VALUE!</v>
      </c>
      <c r="M186" s="46" t="e">
        <f t="shared" si="64"/>
        <v>#VALUE!</v>
      </c>
      <c r="N186" s="46" t="e">
        <f t="shared" si="64"/>
        <v>#VALUE!</v>
      </c>
      <c r="O186" s="46" t="e">
        <f t="shared" si="64"/>
        <v>#VALUE!</v>
      </c>
      <c r="P186" s="46" t="e">
        <f t="shared" si="64"/>
        <v>#VALUE!</v>
      </c>
      <c r="Q186" s="46" t="e">
        <f t="shared" si="64"/>
        <v>#VALUE!</v>
      </c>
      <c r="R186" s="46" t="e">
        <f t="shared" si="64"/>
        <v>#VALUE!</v>
      </c>
      <c r="S186" s="46" t="e">
        <f t="shared" si="64"/>
        <v>#VALUE!</v>
      </c>
      <c r="T186" s="46" t="e">
        <f t="shared" si="64"/>
        <v>#VALUE!</v>
      </c>
      <c r="U186" s="46" t="e">
        <f t="shared" si="64"/>
        <v>#VALUE!</v>
      </c>
      <c r="V186" s="46" t="e">
        <f t="shared" si="64"/>
        <v>#VALUE!</v>
      </c>
      <c r="W186" s="46" t="e">
        <f t="shared" si="64"/>
        <v>#VALUE!</v>
      </c>
      <c r="X186" s="46" t="e">
        <f t="shared" si="64"/>
        <v>#VALUE!</v>
      </c>
      <c r="Y186" s="46" t="e">
        <f t="shared" si="64"/>
        <v>#VALUE!</v>
      </c>
      <c r="Z186" s="46" t="e">
        <f t="shared" si="64"/>
        <v>#VALUE!</v>
      </c>
      <c r="AA186" s="46" t="e">
        <f t="shared" si="64"/>
        <v>#VALUE!</v>
      </c>
      <c r="AB186" s="46" t="e">
        <f t="shared" si="64"/>
        <v>#VALUE!</v>
      </c>
      <c r="AC186" s="46" t="e">
        <f t="shared" si="64"/>
        <v>#VALUE!</v>
      </c>
      <c r="AD186" s="46" t="e">
        <f t="shared" si="64"/>
        <v>#VALUE!</v>
      </c>
      <c r="AE186" s="46" t="e">
        <f t="shared" si="64"/>
        <v>#VALUE!</v>
      </c>
      <c r="AF186" s="46" t="e">
        <f t="shared" si="64"/>
        <v>#VALUE!</v>
      </c>
      <c r="AG186" s="46" t="e">
        <f t="shared" si="64"/>
        <v>#VALUE!</v>
      </c>
      <c r="AH186" s="47" t="s">
        <v>22</v>
      </c>
      <c r="AI186" s="48">
        <f>_xlfn.AGGREGATE(9,6,C186:AG186)</f>
        <v>0</v>
      </c>
      <c r="AJ186" s="30"/>
    </row>
    <row r="187" spans="2:36" hidden="1" x14ac:dyDescent="0.2">
      <c r="B187" s="15"/>
      <c r="C187" s="49" t="e">
        <f t="shared" ref="C187:AG187" si="65">IF(AND(DAY(C178)&gt;=22,DAY(C178)&lt;=28,C179="土",OR(C184="休",C184="雨")),1,0)</f>
        <v>#VALUE!</v>
      </c>
      <c r="D187" s="49" t="e">
        <f t="shared" si="65"/>
        <v>#VALUE!</v>
      </c>
      <c r="E187" s="49" t="e">
        <f t="shared" si="65"/>
        <v>#VALUE!</v>
      </c>
      <c r="F187" s="49" t="e">
        <f t="shared" si="65"/>
        <v>#VALUE!</v>
      </c>
      <c r="G187" s="49" t="e">
        <f t="shared" si="65"/>
        <v>#VALUE!</v>
      </c>
      <c r="H187" s="49" t="e">
        <f t="shared" si="65"/>
        <v>#VALUE!</v>
      </c>
      <c r="I187" s="49" t="e">
        <f t="shared" si="65"/>
        <v>#VALUE!</v>
      </c>
      <c r="J187" s="49" t="e">
        <f t="shared" si="65"/>
        <v>#VALUE!</v>
      </c>
      <c r="K187" s="49" t="e">
        <f t="shared" si="65"/>
        <v>#VALUE!</v>
      </c>
      <c r="L187" s="49" t="e">
        <f t="shared" si="65"/>
        <v>#VALUE!</v>
      </c>
      <c r="M187" s="49" t="e">
        <f t="shared" si="65"/>
        <v>#VALUE!</v>
      </c>
      <c r="N187" s="49" t="e">
        <f t="shared" si="65"/>
        <v>#VALUE!</v>
      </c>
      <c r="O187" s="49" t="e">
        <f t="shared" si="65"/>
        <v>#VALUE!</v>
      </c>
      <c r="P187" s="49" t="e">
        <f t="shared" si="65"/>
        <v>#VALUE!</v>
      </c>
      <c r="Q187" s="49" t="e">
        <f t="shared" si="65"/>
        <v>#VALUE!</v>
      </c>
      <c r="R187" s="49" t="e">
        <f t="shared" si="65"/>
        <v>#VALUE!</v>
      </c>
      <c r="S187" s="49" t="e">
        <f t="shared" si="65"/>
        <v>#VALUE!</v>
      </c>
      <c r="T187" s="49" t="e">
        <f t="shared" si="65"/>
        <v>#VALUE!</v>
      </c>
      <c r="U187" s="49" t="e">
        <f t="shared" si="65"/>
        <v>#VALUE!</v>
      </c>
      <c r="V187" s="49" t="e">
        <f t="shared" si="65"/>
        <v>#VALUE!</v>
      </c>
      <c r="W187" s="49" t="e">
        <f t="shared" si="65"/>
        <v>#VALUE!</v>
      </c>
      <c r="X187" s="49" t="e">
        <f t="shared" si="65"/>
        <v>#VALUE!</v>
      </c>
      <c r="Y187" s="49" t="e">
        <f t="shared" si="65"/>
        <v>#VALUE!</v>
      </c>
      <c r="Z187" s="49" t="e">
        <f t="shared" si="65"/>
        <v>#VALUE!</v>
      </c>
      <c r="AA187" s="49" t="e">
        <f t="shared" si="65"/>
        <v>#VALUE!</v>
      </c>
      <c r="AB187" s="49" t="e">
        <f t="shared" si="65"/>
        <v>#VALUE!</v>
      </c>
      <c r="AC187" s="49" t="e">
        <f t="shared" si="65"/>
        <v>#VALUE!</v>
      </c>
      <c r="AD187" s="49" t="e">
        <f t="shared" si="65"/>
        <v>#VALUE!</v>
      </c>
      <c r="AE187" s="49" t="e">
        <f t="shared" si="65"/>
        <v>#VALUE!</v>
      </c>
      <c r="AF187" s="49" t="e">
        <f t="shared" si="65"/>
        <v>#VALUE!</v>
      </c>
      <c r="AG187" s="49" t="e">
        <f t="shared" si="65"/>
        <v>#VALUE!</v>
      </c>
      <c r="AH187" s="50" t="s">
        <v>23</v>
      </c>
      <c r="AI187" s="48">
        <f>_xlfn.AGGREGATE(9,6,C187:AG187)</f>
        <v>0</v>
      </c>
      <c r="AJ187" s="30"/>
    </row>
    <row r="188" spans="2:36" s="26" customForma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I188" s="41"/>
    </row>
    <row r="189" spans="2:36" hidden="1" x14ac:dyDescent="0.2">
      <c r="C189" s="2" t="e">
        <f>YEAR(C192)</f>
        <v>#VALUE!</v>
      </c>
      <c r="D189" s="2" t="e">
        <f>MONTH(C192)</f>
        <v>#VALUE!</v>
      </c>
    </row>
    <row r="190" spans="2:36" x14ac:dyDescent="0.2">
      <c r="B190" s="6" t="s">
        <v>14</v>
      </c>
      <c r="C190" s="72" t="e">
        <f>C192</f>
        <v>#VALUE!</v>
      </c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4"/>
    </row>
    <row r="191" spans="2:36" x14ac:dyDescent="0.2">
      <c r="B191" s="36"/>
      <c r="C191" s="22" t="e">
        <f>DATE($C189,$D189,1)</f>
        <v>#VALUE!</v>
      </c>
      <c r="D191" s="22" t="e">
        <f t="shared" ref="D191:AG191" si="66">C191+1</f>
        <v>#VALUE!</v>
      </c>
      <c r="E191" s="22" t="e">
        <f t="shared" si="66"/>
        <v>#VALUE!</v>
      </c>
      <c r="F191" s="22" t="e">
        <f t="shared" si="66"/>
        <v>#VALUE!</v>
      </c>
      <c r="G191" s="22" t="e">
        <f t="shared" si="66"/>
        <v>#VALUE!</v>
      </c>
      <c r="H191" s="22" t="e">
        <f t="shared" si="66"/>
        <v>#VALUE!</v>
      </c>
      <c r="I191" s="22" t="e">
        <f t="shared" si="66"/>
        <v>#VALUE!</v>
      </c>
      <c r="J191" s="22" t="e">
        <f t="shared" si="66"/>
        <v>#VALUE!</v>
      </c>
      <c r="K191" s="22" t="e">
        <f t="shared" si="66"/>
        <v>#VALUE!</v>
      </c>
      <c r="L191" s="22" t="e">
        <f t="shared" si="66"/>
        <v>#VALUE!</v>
      </c>
      <c r="M191" s="22" t="e">
        <f t="shared" si="66"/>
        <v>#VALUE!</v>
      </c>
      <c r="N191" s="22" t="e">
        <f t="shared" si="66"/>
        <v>#VALUE!</v>
      </c>
      <c r="O191" s="22" t="e">
        <f t="shared" si="66"/>
        <v>#VALUE!</v>
      </c>
      <c r="P191" s="22" t="e">
        <f t="shared" si="66"/>
        <v>#VALUE!</v>
      </c>
      <c r="Q191" s="22" t="e">
        <f t="shared" si="66"/>
        <v>#VALUE!</v>
      </c>
      <c r="R191" s="22" t="e">
        <f t="shared" si="66"/>
        <v>#VALUE!</v>
      </c>
      <c r="S191" s="22" t="e">
        <f t="shared" si="66"/>
        <v>#VALUE!</v>
      </c>
      <c r="T191" s="22" t="e">
        <f t="shared" si="66"/>
        <v>#VALUE!</v>
      </c>
      <c r="U191" s="22" t="e">
        <f t="shared" si="66"/>
        <v>#VALUE!</v>
      </c>
      <c r="V191" s="22" t="e">
        <f t="shared" si="66"/>
        <v>#VALUE!</v>
      </c>
      <c r="W191" s="22" t="e">
        <f t="shared" si="66"/>
        <v>#VALUE!</v>
      </c>
      <c r="X191" s="22" t="e">
        <f t="shared" si="66"/>
        <v>#VALUE!</v>
      </c>
      <c r="Y191" s="22" t="e">
        <f t="shared" si="66"/>
        <v>#VALUE!</v>
      </c>
      <c r="Z191" s="22" t="e">
        <f t="shared" si="66"/>
        <v>#VALUE!</v>
      </c>
      <c r="AA191" s="22" t="e">
        <f t="shared" si="66"/>
        <v>#VALUE!</v>
      </c>
      <c r="AB191" s="22" t="e">
        <f t="shared" si="66"/>
        <v>#VALUE!</v>
      </c>
      <c r="AC191" s="22" t="e">
        <f t="shared" si="66"/>
        <v>#VALUE!</v>
      </c>
      <c r="AD191" s="22" t="e">
        <f t="shared" si="66"/>
        <v>#VALUE!</v>
      </c>
      <c r="AE191" s="22" t="e">
        <f t="shared" si="66"/>
        <v>#VALUE!</v>
      </c>
      <c r="AF191" s="22" t="e">
        <f t="shared" si="66"/>
        <v>#VALUE!</v>
      </c>
      <c r="AG191" s="22" t="e">
        <f t="shared" si="66"/>
        <v>#VALUE!</v>
      </c>
      <c r="AH191" s="37"/>
      <c r="AI191" s="38"/>
    </row>
    <row r="192" spans="2:36" x14ac:dyDescent="0.2">
      <c r="B192" s="20" t="s">
        <v>15</v>
      </c>
      <c r="C192" s="39" t="e">
        <f>IF(EDATE(C177,1)&gt;$G$5,"",EDATE(C177,1))</f>
        <v>#VALUE!</v>
      </c>
      <c r="D192" s="22" t="e">
        <f t="shared" ref="D192:AG192" si="67">IF(D191&gt;$G$5,"",IF(C192=EOMONTH(DATE($C189,$D189,1),0),"",IF(C192="","",C192+1)))</f>
        <v>#VALUE!</v>
      </c>
      <c r="E192" s="22" t="e">
        <f t="shared" si="67"/>
        <v>#VALUE!</v>
      </c>
      <c r="F192" s="22" t="e">
        <f t="shared" si="67"/>
        <v>#VALUE!</v>
      </c>
      <c r="G192" s="22" t="e">
        <f t="shared" si="67"/>
        <v>#VALUE!</v>
      </c>
      <c r="H192" s="22" t="e">
        <f t="shared" si="67"/>
        <v>#VALUE!</v>
      </c>
      <c r="I192" s="22" t="e">
        <f t="shared" si="67"/>
        <v>#VALUE!</v>
      </c>
      <c r="J192" s="22" t="e">
        <f t="shared" si="67"/>
        <v>#VALUE!</v>
      </c>
      <c r="K192" s="22" t="e">
        <f t="shared" si="67"/>
        <v>#VALUE!</v>
      </c>
      <c r="L192" s="22" t="e">
        <f t="shared" si="67"/>
        <v>#VALUE!</v>
      </c>
      <c r="M192" s="22" t="e">
        <f t="shared" si="67"/>
        <v>#VALUE!</v>
      </c>
      <c r="N192" s="22" t="e">
        <f t="shared" si="67"/>
        <v>#VALUE!</v>
      </c>
      <c r="O192" s="22" t="e">
        <f t="shared" si="67"/>
        <v>#VALUE!</v>
      </c>
      <c r="P192" s="22" t="e">
        <f t="shared" si="67"/>
        <v>#VALUE!</v>
      </c>
      <c r="Q192" s="22" t="e">
        <f t="shared" si="67"/>
        <v>#VALUE!</v>
      </c>
      <c r="R192" s="22" t="e">
        <f t="shared" si="67"/>
        <v>#VALUE!</v>
      </c>
      <c r="S192" s="22" t="e">
        <f t="shared" si="67"/>
        <v>#VALUE!</v>
      </c>
      <c r="T192" s="22" t="e">
        <f t="shared" si="67"/>
        <v>#VALUE!</v>
      </c>
      <c r="U192" s="22" t="e">
        <f t="shared" si="67"/>
        <v>#VALUE!</v>
      </c>
      <c r="V192" s="22" t="e">
        <f t="shared" si="67"/>
        <v>#VALUE!</v>
      </c>
      <c r="W192" s="22" t="e">
        <f t="shared" si="67"/>
        <v>#VALUE!</v>
      </c>
      <c r="X192" s="22" t="e">
        <f t="shared" si="67"/>
        <v>#VALUE!</v>
      </c>
      <c r="Y192" s="22" t="e">
        <f t="shared" si="67"/>
        <v>#VALUE!</v>
      </c>
      <c r="Z192" s="22" t="e">
        <f t="shared" si="67"/>
        <v>#VALUE!</v>
      </c>
      <c r="AA192" s="22" t="e">
        <f t="shared" si="67"/>
        <v>#VALUE!</v>
      </c>
      <c r="AB192" s="22" t="e">
        <f t="shared" si="67"/>
        <v>#VALUE!</v>
      </c>
      <c r="AC192" s="22" t="e">
        <f t="shared" si="67"/>
        <v>#VALUE!</v>
      </c>
      <c r="AD192" s="22" t="e">
        <f t="shared" si="67"/>
        <v>#VALUE!</v>
      </c>
      <c r="AE192" s="22" t="e">
        <f t="shared" si="67"/>
        <v>#VALUE!</v>
      </c>
      <c r="AF192" s="22" t="e">
        <f t="shared" si="67"/>
        <v>#VALUE!</v>
      </c>
      <c r="AG192" s="22" t="e">
        <f t="shared" si="67"/>
        <v>#VALUE!</v>
      </c>
      <c r="AH192" s="23" t="s">
        <v>16</v>
      </c>
      <c r="AI192" s="24">
        <f>+COUNTIFS(C193:AG193,"土",C194:AG194,"")+COUNTIFS(C193:AG193,"日",C194:AG194,"")</f>
        <v>0</v>
      </c>
    </row>
    <row r="193" spans="2:36" s="26" customFormat="1" x14ac:dyDescent="0.2">
      <c r="B193" s="40" t="s">
        <v>5</v>
      </c>
      <c r="C193" s="51" t="str">
        <f>IFERROR(TEXT(WEEKDAY(+C192),"aaa"),"")</f>
        <v/>
      </c>
      <c r="D193" s="51" t="str">
        <f t="shared" ref="D193:AG193" si="68">IFERROR(TEXT(WEEKDAY(+D192),"aaa"),"")</f>
        <v/>
      </c>
      <c r="E193" s="51" t="str">
        <f t="shared" si="68"/>
        <v/>
      </c>
      <c r="F193" s="51" t="str">
        <f t="shared" si="68"/>
        <v/>
      </c>
      <c r="G193" s="51" t="str">
        <f t="shared" si="68"/>
        <v/>
      </c>
      <c r="H193" s="51" t="str">
        <f t="shared" si="68"/>
        <v/>
      </c>
      <c r="I193" s="51" t="str">
        <f t="shared" si="68"/>
        <v/>
      </c>
      <c r="J193" s="51" t="str">
        <f t="shared" si="68"/>
        <v/>
      </c>
      <c r="K193" s="51" t="str">
        <f t="shared" si="68"/>
        <v/>
      </c>
      <c r="L193" s="51" t="str">
        <f t="shared" si="68"/>
        <v/>
      </c>
      <c r="M193" s="51" t="str">
        <f t="shared" si="68"/>
        <v/>
      </c>
      <c r="N193" s="51" t="str">
        <f t="shared" si="68"/>
        <v/>
      </c>
      <c r="O193" s="51" t="str">
        <f t="shared" si="68"/>
        <v/>
      </c>
      <c r="P193" s="51" t="str">
        <f t="shared" si="68"/>
        <v/>
      </c>
      <c r="Q193" s="51" t="str">
        <f t="shared" si="68"/>
        <v/>
      </c>
      <c r="R193" s="51" t="str">
        <f t="shared" si="68"/>
        <v/>
      </c>
      <c r="S193" s="51" t="str">
        <f t="shared" si="68"/>
        <v/>
      </c>
      <c r="T193" s="51" t="str">
        <f t="shared" si="68"/>
        <v/>
      </c>
      <c r="U193" s="51" t="str">
        <f t="shared" si="68"/>
        <v/>
      </c>
      <c r="V193" s="51" t="str">
        <f t="shared" si="68"/>
        <v/>
      </c>
      <c r="W193" s="51" t="str">
        <f t="shared" si="68"/>
        <v/>
      </c>
      <c r="X193" s="51" t="str">
        <f t="shared" si="68"/>
        <v/>
      </c>
      <c r="Y193" s="51" t="str">
        <f t="shared" si="68"/>
        <v/>
      </c>
      <c r="Z193" s="51" t="str">
        <f t="shared" si="68"/>
        <v/>
      </c>
      <c r="AA193" s="51" t="str">
        <f t="shared" si="68"/>
        <v/>
      </c>
      <c r="AB193" s="51" t="str">
        <f t="shared" si="68"/>
        <v/>
      </c>
      <c r="AC193" s="51" t="str">
        <f t="shared" si="68"/>
        <v/>
      </c>
      <c r="AD193" s="51" t="str">
        <f t="shared" si="68"/>
        <v/>
      </c>
      <c r="AE193" s="51" t="str">
        <f t="shared" si="68"/>
        <v/>
      </c>
      <c r="AF193" s="51" t="str">
        <f t="shared" si="68"/>
        <v/>
      </c>
      <c r="AG193" s="51" t="str">
        <f t="shared" si="68"/>
        <v/>
      </c>
      <c r="AH193" s="23" t="s">
        <v>21</v>
      </c>
      <c r="AI193" s="24">
        <f>+COUNTIF(C194:AG194,"夏休")+COUNTIF(C194:AG194,"冬休")+COUNTIF(C194:AG194,"中止")</f>
        <v>0</v>
      </c>
    </row>
    <row r="194" spans="2:36" s="26" customFormat="1" ht="13.5" customHeight="1" x14ac:dyDescent="0.2">
      <c r="B194" s="75" t="s">
        <v>20</v>
      </c>
      <c r="C194" s="77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9"/>
      <c r="AH194" s="27" t="s">
        <v>2</v>
      </c>
      <c r="AI194" s="28">
        <f>COUNT(C192:AG192)-AI193</f>
        <v>0</v>
      </c>
    </row>
    <row r="195" spans="2:36" s="26" customFormat="1" ht="13.5" customHeight="1" x14ac:dyDescent="0.2">
      <c r="B195" s="76"/>
      <c r="C195" s="77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9"/>
      <c r="AH195" s="27" t="s">
        <v>6</v>
      </c>
      <c r="AI195" s="29">
        <f>+COUNTIF(C196:AG197,"休")</f>
        <v>0</v>
      </c>
      <c r="AJ195" s="30" t="e">
        <f>IF(AI196&gt;0.285,"",IF(AI195&lt;AI192,"←計画日数が足りません",""))</f>
        <v>#DIV/0!</v>
      </c>
    </row>
    <row r="196" spans="2:36" s="26" customFormat="1" ht="13.5" customHeight="1" x14ac:dyDescent="0.2">
      <c r="B196" s="70" t="s">
        <v>0</v>
      </c>
      <c r="C196" s="71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3"/>
      <c r="AH196" s="27" t="s">
        <v>8</v>
      </c>
      <c r="AI196" s="31" t="e">
        <f>+AI195/AI194</f>
        <v>#DIV/0!</v>
      </c>
    </row>
    <row r="197" spans="2:36" s="26" customFormat="1" x14ac:dyDescent="0.2">
      <c r="B197" s="70"/>
      <c r="C197" s="71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3"/>
      <c r="AH197" s="27" t="s">
        <v>9</v>
      </c>
      <c r="AI197" s="29">
        <f>+COUNTA(C198:AG199)</f>
        <v>0</v>
      </c>
    </row>
    <row r="198" spans="2:36" s="26" customFormat="1" x14ac:dyDescent="0.2">
      <c r="B198" s="64" t="s">
        <v>7</v>
      </c>
      <c r="C198" s="66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58"/>
      <c r="AH198" s="32" t="s">
        <v>4</v>
      </c>
      <c r="AI198" s="33" t="e">
        <f>+AI197/AI194</f>
        <v>#DIV/0!</v>
      </c>
    </row>
    <row r="199" spans="2:36" s="26" customFormat="1" x14ac:dyDescent="0.2">
      <c r="B199" s="65"/>
      <c r="C199" s="67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59"/>
      <c r="AH199" s="34" t="s">
        <v>13</v>
      </c>
      <c r="AI199" s="35" t="str">
        <f>IF(7&gt;AI194,"対象外",IF(AI197&gt;=AI192,"OK","NG"))</f>
        <v>対象外</v>
      </c>
      <c r="AJ199" s="30" t="str">
        <f>IF(AI199="対象外","←７日間に満たない期間は達成判定の対象外",IF(AI199="NG","←月単位未達成","←月単位達成"))</f>
        <v>←７日間に満たない期間は達成判定の対象外</v>
      </c>
    </row>
    <row r="200" spans="2:36" hidden="1" x14ac:dyDescent="0.2">
      <c r="B200" s="15"/>
      <c r="C200" s="46" t="e">
        <f t="shared" ref="C200:AG200" si="69">IF(AND(DAY(C192)&gt;=22,DAY(C192)&lt;=28,C193="土"),1,0)</f>
        <v>#VALUE!</v>
      </c>
      <c r="D200" s="46" t="e">
        <f t="shared" si="69"/>
        <v>#VALUE!</v>
      </c>
      <c r="E200" s="46" t="e">
        <f t="shared" si="69"/>
        <v>#VALUE!</v>
      </c>
      <c r="F200" s="46" t="e">
        <f t="shared" si="69"/>
        <v>#VALUE!</v>
      </c>
      <c r="G200" s="46" t="e">
        <f t="shared" si="69"/>
        <v>#VALUE!</v>
      </c>
      <c r="H200" s="46" t="e">
        <f t="shared" si="69"/>
        <v>#VALUE!</v>
      </c>
      <c r="I200" s="46" t="e">
        <f t="shared" si="69"/>
        <v>#VALUE!</v>
      </c>
      <c r="J200" s="46" t="e">
        <f t="shared" si="69"/>
        <v>#VALUE!</v>
      </c>
      <c r="K200" s="46" t="e">
        <f t="shared" si="69"/>
        <v>#VALUE!</v>
      </c>
      <c r="L200" s="46" t="e">
        <f t="shared" si="69"/>
        <v>#VALUE!</v>
      </c>
      <c r="M200" s="46" t="e">
        <f t="shared" si="69"/>
        <v>#VALUE!</v>
      </c>
      <c r="N200" s="46" t="e">
        <f t="shared" si="69"/>
        <v>#VALUE!</v>
      </c>
      <c r="O200" s="46" t="e">
        <f t="shared" si="69"/>
        <v>#VALUE!</v>
      </c>
      <c r="P200" s="46" t="e">
        <f t="shared" si="69"/>
        <v>#VALUE!</v>
      </c>
      <c r="Q200" s="46" t="e">
        <f t="shared" si="69"/>
        <v>#VALUE!</v>
      </c>
      <c r="R200" s="46" t="e">
        <f t="shared" si="69"/>
        <v>#VALUE!</v>
      </c>
      <c r="S200" s="46" t="e">
        <f t="shared" si="69"/>
        <v>#VALUE!</v>
      </c>
      <c r="T200" s="46" t="e">
        <f t="shared" si="69"/>
        <v>#VALUE!</v>
      </c>
      <c r="U200" s="46" t="e">
        <f t="shared" si="69"/>
        <v>#VALUE!</v>
      </c>
      <c r="V200" s="46" t="e">
        <f t="shared" si="69"/>
        <v>#VALUE!</v>
      </c>
      <c r="W200" s="46" t="e">
        <f t="shared" si="69"/>
        <v>#VALUE!</v>
      </c>
      <c r="X200" s="46" t="e">
        <f t="shared" si="69"/>
        <v>#VALUE!</v>
      </c>
      <c r="Y200" s="46" t="e">
        <f t="shared" si="69"/>
        <v>#VALUE!</v>
      </c>
      <c r="Z200" s="46" t="e">
        <f t="shared" si="69"/>
        <v>#VALUE!</v>
      </c>
      <c r="AA200" s="46" t="e">
        <f t="shared" si="69"/>
        <v>#VALUE!</v>
      </c>
      <c r="AB200" s="46" t="e">
        <f t="shared" si="69"/>
        <v>#VALUE!</v>
      </c>
      <c r="AC200" s="46" t="e">
        <f t="shared" si="69"/>
        <v>#VALUE!</v>
      </c>
      <c r="AD200" s="46" t="e">
        <f t="shared" si="69"/>
        <v>#VALUE!</v>
      </c>
      <c r="AE200" s="46" t="e">
        <f t="shared" si="69"/>
        <v>#VALUE!</v>
      </c>
      <c r="AF200" s="46" t="e">
        <f t="shared" si="69"/>
        <v>#VALUE!</v>
      </c>
      <c r="AG200" s="46" t="e">
        <f t="shared" si="69"/>
        <v>#VALUE!</v>
      </c>
      <c r="AH200" s="47" t="s">
        <v>22</v>
      </c>
      <c r="AI200" s="48">
        <f>_xlfn.AGGREGATE(9,6,C200:AG200)</f>
        <v>0</v>
      </c>
      <c r="AJ200" s="30"/>
    </row>
    <row r="201" spans="2:36" hidden="1" x14ac:dyDescent="0.2">
      <c r="B201" s="15"/>
      <c r="C201" s="49" t="e">
        <f t="shared" ref="C201:AG201" si="70">IF(AND(DAY(C192)&gt;=22,DAY(C192)&lt;=28,C193="土",OR(C198="休",C198="雨")),1,0)</f>
        <v>#VALUE!</v>
      </c>
      <c r="D201" s="49" t="e">
        <f t="shared" si="70"/>
        <v>#VALUE!</v>
      </c>
      <c r="E201" s="49" t="e">
        <f t="shared" si="70"/>
        <v>#VALUE!</v>
      </c>
      <c r="F201" s="49" t="e">
        <f t="shared" si="70"/>
        <v>#VALUE!</v>
      </c>
      <c r="G201" s="49" t="e">
        <f t="shared" si="70"/>
        <v>#VALUE!</v>
      </c>
      <c r="H201" s="49" t="e">
        <f t="shared" si="70"/>
        <v>#VALUE!</v>
      </c>
      <c r="I201" s="49" t="e">
        <f t="shared" si="70"/>
        <v>#VALUE!</v>
      </c>
      <c r="J201" s="49" t="e">
        <f t="shared" si="70"/>
        <v>#VALUE!</v>
      </c>
      <c r="K201" s="49" t="e">
        <f t="shared" si="70"/>
        <v>#VALUE!</v>
      </c>
      <c r="L201" s="49" t="e">
        <f t="shared" si="70"/>
        <v>#VALUE!</v>
      </c>
      <c r="M201" s="49" t="e">
        <f t="shared" si="70"/>
        <v>#VALUE!</v>
      </c>
      <c r="N201" s="49" t="e">
        <f t="shared" si="70"/>
        <v>#VALUE!</v>
      </c>
      <c r="O201" s="49" t="e">
        <f t="shared" si="70"/>
        <v>#VALUE!</v>
      </c>
      <c r="P201" s="49" t="e">
        <f t="shared" si="70"/>
        <v>#VALUE!</v>
      </c>
      <c r="Q201" s="49" t="e">
        <f t="shared" si="70"/>
        <v>#VALUE!</v>
      </c>
      <c r="R201" s="49" t="e">
        <f t="shared" si="70"/>
        <v>#VALUE!</v>
      </c>
      <c r="S201" s="49" t="e">
        <f t="shared" si="70"/>
        <v>#VALUE!</v>
      </c>
      <c r="T201" s="49" t="e">
        <f t="shared" si="70"/>
        <v>#VALUE!</v>
      </c>
      <c r="U201" s="49" t="e">
        <f t="shared" si="70"/>
        <v>#VALUE!</v>
      </c>
      <c r="V201" s="49" t="e">
        <f t="shared" si="70"/>
        <v>#VALUE!</v>
      </c>
      <c r="W201" s="49" t="e">
        <f t="shared" si="70"/>
        <v>#VALUE!</v>
      </c>
      <c r="X201" s="49" t="e">
        <f t="shared" si="70"/>
        <v>#VALUE!</v>
      </c>
      <c r="Y201" s="49" t="e">
        <f t="shared" si="70"/>
        <v>#VALUE!</v>
      </c>
      <c r="Z201" s="49" t="e">
        <f t="shared" si="70"/>
        <v>#VALUE!</v>
      </c>
      <c r="AA201" s="49" t="e">
        <f t="shared" si="70"/>
        <v>#VALUE!</v>
      </c>
      <c r="AB201" s="49" t="e">
        <f t="shared" si="70"/>
        <v>#VALUE!</v>
      </c>
      <c r="AC201" s="49" t="e">
        <f t="shared" si="70"/>
        <v>#VALUE!</v>
      </c>
      <c r="AD201" s="49" t="e">
        <f t="shared" si="70"/>
        <v>#VALUE!</v>
      </c>
      <c r="AE201" s="49" t="e">
        <f t="shared" si="70"/>
        <v>#VALUE!</v>
      </c>
      <c r="AF201" s="49" t="e">
        <f t="shared" si="70"/>
        <v>#VALUE!</v>
      </c>
      <c r="AG201" s="49" t="e">
        <f t="shared" si="70"/>
        <v>#VALUE!</v>
      </c>
      <c r="AH201" s="50" t="s">
        <v>23</v>
      </c>
      <c r="AI201" s="48">
        <f>_xlfn.AGGREGATE(9,6,C201:AG201)</f>
        <v>0</v>
      </c>
      <c r="AJ201" s="30"/>
    </row>
    <row r="202" spans="2:36" s="26" customForma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I202" s="41"/>
    </row>
    <row r="203" spans="2:36" hidden="1" x14ac:dyDescent="0.2">
      <c r="C203" s="2" t="e">
        <f>YEAR(C206)</f>
        <v>#VALUE!</v>
      </c>
      <c r="D203" s="2" t="e">
        <f>MONTH(C206)</f>
        <v>#VALUE!</v>
      </c>
    </row>
    <row r="204" spans="2:36" x14ac:dyDescent="0.2">
      <c r="B204" s="6" t="s">
        <v>14</v>
      </c>
      <c r="C204" s="72" t="e">
        <f>C206</f>
        <v>#VALUE!</v>
      </c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4"/>
    </row>
    <row r="205" spans="2:36" x14ac:dyDescent="0.2">
      <c r="B205" s="36"/>
      <c r="C205" s="22" t="e">
        <f>DATE($C203,$D203,1)</f>
        <v>#VALUE!</v>
      </c>
      <c r="D205" s="22" t="e">
        <f t="shared" ref="D205:AG205" si="71">C205+1</f>
        <v>#VALUE!</v>
      </c>
      <c r="E205" s="22" t="e">
        <f t="shared" si="71"/>
        <v>#VALUE!</v>
      </c>
      <c r="F205" s="22" t="e">
        <f t="shared" si="71"/>
        <v>#VALUE!</v>
      </c>
      <c r="G205" s="22" t="e">
        <f t="shared" si="71"/>
        <v>#VALUE!</v>
      </c>
      <c r="H205" s="22" t="e">
        <f t="shared" si="71"/>
        <v>#VALUE!</v>
      </c>
      <c r="I205" s="22" t="e">
        <f t="shared" si="71"/>
        <v>#VALUE!</v>
      </c>
      <c r="J205" s="22" t="e">
        <f t="shared" si="71"/>
        <v>#VALUE!</v>
      </c>
      <c r="K205" s="22" t="e">
        <f t="shared" si="71"/>
        <v>#VALUE!</v>
      </c>
      <c r="L205" s="22" t="e">
        <f t="shared" si="71"/>
        <v>#VALUE!</v>
      </c>
      <c r="M205" s="22" t="e">
        <f t="shared" si="71"/>
        <v>#VALUE!</v>
      </c>
      <c r="N205" s="22" t="e">
        <f t="shared" si="71"/>
        <v>#VALUE!</v>
      </c>
      <c r="O205" s="22" t="e">
        <f t="shared" si="71"/>
        <v>#VALUE!</v>
      </c>
      <c r="P205" s="22" t="e">
        <f t="shared" si="71"/>
        <v>#VALUE!</v>
      </c>
      <c r="Q205" s="22" t="e">
        <f t="shared" si="71"/>
        <v>#VALUE!</v>
      </c>
      <c r="R205" s="22" t="e">
        <f t="shared" si="71"/>
        <v>#VALUE!</v>
      </c>
      <c r="S205" s="22" t="e">
        <f t="shared" si="71"/>
        <v>#VALUE!</v>
      </c>
      <c r="T205" s="22" t="e">
        <f t="shared" si="71"/>
        <v>#VALUE!</v>
      </c>
      <c r="U205" s="22" t="e">
        <f t="shared" si="71"/>
        <v>#VALUE!</v>
      </c>
      <c r="V205" s="22" t="e">
        <f t="shared" si="71"/>
        <v>#VALUE!</v>
      </c>
      <c r="W205" s="22" t="e">
        <f t="shared" si="71"/>
        <v>#VALUE!</v>
      </c>
      <c r="X205" s="22" t="e">
        <f t="shared" si="71"/>
        <v>#VALUE!</v>
      </c>
      <c r="Y205" s="22" t="e">
        <f t="shared" si="71"/>
        <v>#VALUE!</v>
      </c>
      <c r="Z205" s="22" t="e">
        <f t="shared" si="71"/>
        <v>#VALUE!</v>
      </c>
      <c r="AA205" s="22" t="e">
        <f t="shared" si="71"/>
        <v>#VALUE!</v>
      </c>
      <c r="AB205" s="22" t="e">
        <f t="shared" si="71"/>
        <v>#VALUE!</v>
      </c>
      <c r="AC205" s="22" t="e">
        <f t="shared" si="71"/>
        <v>#VALUE!</v>
      </c>
      <c r="AD205" s="22" t="e">
        <f t="shared" si="71"/>
        <v>#VALUE!</v>
      </c>
      <c r="AE205" s="22" t="e">
        <f t="shared" si="71"/>
        <v>#VALUE!</v>
      </c>
      <c r="AF205" s="22" t="e">
        <f t="shared" si="71"/>
        <v>#VALUE!</v>
      </c>
      <c r="AG205" s="22" t="e">
        <f t="shared" si="71"/>
        <v>#VALUE!</v>
      </c>
      <c r="AH205" s="37"/>
      <c r="AI205" s="38"/>
    </row>
    <row r="206" spans="2:36" x14ac:dyDescent="0.2">
      <c r="B206" s="20" t="s">
        <v>15</v>
      </c>
      <c r="C206" s="39" t="e">
        <f>IF(EDATE(C191,1)&gt;$G$5,"",EDATE(C191,1))</f>
        <v>#VALUE!</v>
      </c>
      <c r="D206" s="22" t="e">
        <f t="shared" ref="D206:AG206" si="72">IF(D205&gt;$G$5,"",IF(C206=EOMONTH(DATE($C203,$D203,1),0),"",IF(C206="","",C206+1)))</f>
        <v>#VALUE!</v>
      </c>
      <c r="E206" s="22" t="e">
        <f t="shared" si="72"/>
        <v>#VALUE!</v>
      </c>
      <c r="F206" s="22" t="e">
        <f t="shared" si="72"/>
        <v>#VALUE!</v>
      </c>
      <c r="G206" s="22" t="e">
        <f t="shared" si="72"/>
        <v>#VALUE!</v>
      </c>
      <c r="H206" s="22" t="e">
        <f t="shared" si="72"/>
        <v>#VALUE!</v>
      </c>
      <c r="I206" s="22" t="e">
        <f t="shared" si="72"/>
        <v>#VALUE!</v>
      </c>
      <c r="J206" s="22" t="e">
        <f t="shared" si="72"/>
        <v>#VALUE!</v>
      </c>
      <c r="K206" s="22" t="e">
        <f t="shared" si="72"/>
        <v>#VALUE!</v>
      </c>
      <c r="L206" s="22" t="e">
        <f t="shared" si="72"/>
        <v>#VALUE!</v>
      </c>
      <c r="M206" s="22" t="e">
        <f t="shared" si="72"/>
        <v>#VALUE!</v>
      </c>
      <c r="N206" s="22" t="e">
        <f t="shared" si="72"/>
        <v>#VALUE!</v>
      </c>
      <c r="O206" s="22" t="e">
        <f t="shared" si="72"/>
        <v>#VALUE!</v>
      </c>
      <c r="P206" s="22" t="e">
        <f t="shared" si="72"/>
        <v>#VALUE!</v>
      </c>
      <c r="Q206" s="22" t="e">
        <f t="shared" si="72"/>
        <v>#VALUE!</v>
      </c>
      <c r="R206" s="22" t="e">
        <f t="shared" si="72"/>
        <v>#VALUE!</v>
      </c>
      <c r="S206" s="22" t="e">
        <f t="shared" si="72"/>
        <v>#VALUE!</v>
      </c>
      <c r="T206" s="22" t="e">
        <f t="shared" si="72"/>
        <v>#VALUE!</v>
      </c>
      <c r="U206" s="22" t="e">
        <f t="shared" si="72"/>
        <v>#VALUE!</v>
      </c>
      <c r="V206" s="22" t="e">
        <f t="shared" si="72"/>
        <v>#VALUE!</v>
      </c>
      <c r="W206" s="22" t="e">
        <f t="shared" si="72"/>
        <v>#VALUE!</v>
      </c>
      <c r="X206" s="22" t="e">
        <f t="shared" si="72"/>
        <v>#VALUE!</v>
      </c>
      <c r="Y206" s="22" t="e">
        <f t="shared" si="72"/>
        <v>#VALUE!</v>
      </c>
      <c r="Z206" s="22" t="e">
        <f t="shared" si="72"/>
        <v>#VALUE!</v>
      </c>
      <c r="AA206" s="22" t="e">
        <f t="shared" si="72"/>
        <v>#VALUE!</v>
      </c>
      <c r="AB206" s="22" t="e">
        <f t="shared" si="72"/>
        <v>#VALUE!</v>
      </c>
      <c r="AC206" s="22" t="e">
        <f t="shared" si="72"/>
        <v>#VALUE!</v>
      </c>
      <c r="AD206" s="22" t="e">
        <f t="shared" si="72"/>
        <v>#VALUE!</v>
      </c>
      <c r="AE206" s="22" t="e">
        <f t="shared" si="72"/>
        <v>#VALUE!</v>
      </c>
      <c r="AF206" s="22" t="e">
        <f t="shared" si="72"/>
        <v>#VALUE!</v>
      </c>
      <c r="AG206" s="22" t="e">
        <f t="shared" si="72"/>
        <v>#VALUE!</v>
      </c>
      <c r="AH206" s="23" t="s">
        <v>16</v>
      </c>
      <c r="AI206" s="24">
        <f>+COUNTIFS(C207:AG207,"土",C208:AG208,"")+COUNTIFS(C207:AG207,"日",C208:AG208,"")</f>
        <v>0</v>
      </c>
    </row>
    <row r="207" spans="2:36" s="26" customFormat="1" x14ac:dyDescent="0.2">
      <c r="B207" s="40" t="s">
        <v>5</v>
      </c>
      <c r="C207" s="51" t="str">
        <f>IFERROR(TEXT(WEEKDAY(+C206),"aaa"),"")</f>
        <v/>
      </c>
      <c r="D207" s="51" t="str">
        <f t="shared" ref="D207:AG207" si="73">IFERROR(TEXT(WEEKDAY(+D206),"aaa"),"")</f>
        <v/>
      </c>
      <c r="E207" s="51" t="str">
        <f t="shared" si="73"/>
        <v/>
      </c>
      <c r="F207" s="51" t="str">
        <f t="shared" si="73"/>
        <v/>
      </c>
      <c r="G207" s="51" t="str">
        <f t="shared" si="73"/>
        <v/>
      </c>
      <c r="H207" s="51" t="str">
        <f t="shared" si="73"/>
        <v/>
      </c>
      <c r="I207" s="51" t="str">
        <f t="shared" si="73"/>
        <v/>
      </c>
      <c r="J207" s="51" t="str">
        <f t="shared" si="73"/>
        <v/>
      </c>
      <c r="K207" s="51" t="str">
        <f t="shared" si="73"/>
        <v/>
      </c>
      <c r="L207" s="51" t="str">
        <f t="shared" si="73"/>
        <v/>
      </c>
      <c r="M207" s="51" t="str">
        <f t="shared" si="73"/>
        <v/>
      </c>
      <c r="N207" s="51" t="str">
        <f t="shared" si="73"/>
        <v/>
      </c>
      <c r="O207" s="51" t="str">
        <f t="shared" si="73"/>
        <v/>
      </c>
      <c r="P207" s="51" t="str">
        <f t="shared" si="73"/>
        <v/>
      </c>
      <c r="Q207" s="51" t="str">
        <f t="shared" si="73"/>
        <v/>
      </c>
      <c r="R207" s="51" t="str">
        <f t="shared" si="73"/>
        <v/>
      </c>
      <c r="S207" s="51" t="str">
        <f t="shared" si="73"/>
        <v/>
      </c>
      <c r="T207" s="51" t="str">
        <f t="shared" si="73"/>
        <v/>
      </c>
      <c r="U207" s="51" t="str">
        <f t="shared" si="73"/>
        <v/>
      </c>
      <c r="V207" s="51" t="str">
        <f t="shared" si="73"/>
        <v/>
      </c>
      <c r="W207" s="51" t="str">
        <f t="shared" si="73"/>
        <v/>
      </c>
      <c r="X207" s="51" t="str">
        <f t="shared" si="73"/>
        <v/>
      </c>
      <c r="Y207" s="51" t="str">
        <f t="shared" si="73"/>
        <v/>
      </c>
      <c r="Z207" s="51" t="str">
        <f t="shared" si="73"/>
        <v/>
      </c>
      <c r="AA207" s="51" t="str">
        <f t="shared" si="73"/>
        <v/>
      </c>
      <c r="AB207" s="51" t="str">
        <f t="shared" si="73"/>
        <v/>
      </c>
      <c r="AC207" s="51" t="str">
        <f t="shared" si="73"/>
        <v/>
      </c>
      <c r="AD207" s="51" t="str">
        <f t="shared" si="73"/>
        <v/>
      </c>
      <c r="AE207" s="51" t="str">
        <f t="shared" si="73"/>
        <v/>
      </c>
      <c r="AF207" s="51" t="str">
        <f t="shared" si="73"/>
        <v/>
      </c>
      <c r="AG207" s="51" t="str">
        <f t="shared" si="73"/>
        <v/>
      </c>
      <c r="AH207" s="23" t="s">
        <v>21</v>
      </c>
      <c r="AI207" s="24">
        <f>+COUNTIF(C208:AG208,"夏休")+COUNTIF(C208:AG208,"冬休")+COUNTIF(C208:AG208,"中止")</f>
        <v>0</v>
      </c>
    </row>
    <row r="208" spans="2:36" s="26" customFormat="1" ht="13.5" customHeight="1" x14ac:dyDescent="0.2">
      <c r="B208" s="75" t="s">
        <v>20</v>
      </c>
      <c r="C208" s="77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9"/>
      <c r="AH208" s="27" t="s">
        <v>2</v>
      </c>
      <c r="AI208" s="28">
        <f>COUNT(C206:AG206)-AI207</f>
        <v>0</v>
      </c>
    </row>
    <row r="209" spans="2:36" s="26" customFormat="1" ht="13.5" customHeight="1" x14ac:dyDescent="0.2">
      <c r="B209" s="76"/>
      <c r="C209" s="77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9"/>
      <c r="AH209" s="27" t="s">
        <v>6</v>
      </c>
      <c r="AI209" s="29">
        <f>+COUNTIF(C210:AG211,"休")</f>
        <v>0</v>
      </c>
      <c r="AJ209" s="30" t="e">
        <f>IF(AI210&gt;0.285,"",IF(AI209&lt;AI206,"←計画日数が足りません",""))</f>
        <v>#DIV/0!</v>
      </c>
    </row>
    <row r="210" spans="2:36" s="26" customFormat="1" ht="13.5" customHeight="1" x14ac:dyDescent="0.2">
      <c r="B210" s="70" t="s">
        <v>0</v>
      </c>
      <c r="C210" s="71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3"/>
      <c r="AH210" s="27" t="s">
        <v>8</v>
      </c>
      <c r="AI210" s="31" t="e">
        <f>+AI209/AI208</f>
        <v>#DIV/0!</v>
      </c>
    </row>
    <row r="211" spans="2:36" s="26" customFormat="1" x14ac:dyDescent="0.2">
      <c r="B211" s="70"/>
      <c r="C211" s="71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3"/>
      <c r="AH211" s="27" t="s">
        <v>9</v>
      </c>
      <c r="AI211" s="29">
        <f>+COUNTA(C212:AG213)</f>
        <v>0</v>
      </c>
    </row>
    <row r="212" spans="2:36" s="26" customFormat="1" x14ac:dyDescent="0.2">
      <c r="B212" s="64" t="s">
        <v>7</v>
      </c>
      <c r="C212" s="66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58"/>
      <c r="AH212" s="32" t="s">
        <v>4</v>
      </c>
      <c r="AI212" s="33" t="e">
        <f>+AI211/AI208</f>
        <v>#DIV/0!</v>
      </c>
    </row>
    <row r="213" spans="2:36" s="26" customFormat="1" x14ac:dyDescent="0.2">
      <c r="B213" s="65"/>
      <c r="C213" s="67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59"/>
      <c r="AH213" s="34" t="s">
        <v>13</v>
      </c>
      <c r="AI213" s="35" t="str">
        <f>IF(7&gt;AI208,"対象外",IF(AI211&gt;=AI206,"OK","NG"))</f>
        <v>対象外</v>
      </c>
      <c r="AJ213" s="30" t="str">
        <f>IF(AI213="対象外","←７日間に満たない期間は達成判定の対象外",IF(AI213="NG","←月単位未達成","←月単位達成"))</f>
        <v>←７日間に満たない期間は達成判定の対象外</v>
      </c>
    </row>
    <row r="214" spans="2:36" hidden="1" x14ac:dyDescent="0.2">
      <c r="B214" s="15"/>
      <c r="C214" s="46" t="e">
        <f t="shared" ref="C214:AG214" si="74">IF(AND(DAY(C206)&gt;=22,DAY(C206)&lt;=28,C207="土"),1,0)</f>
        <v>#VALUE!</v>
      </c>
      <c r="D214" s="46" t="e">
        <f t="shared" si="74"/>
        <v>#VALUE!</v>
      </c>
      <c r="E214" s="46" t="e">
        <f t="shared" si="74"/>
        <v>#VALUE!</v>
      </c>
      <c r="F214" s="46" t="e">
        <f t="shared" si="74"/>
        <v>#VALUE!</v>
      </c>
      <c r="G214" s="46" t="e">
        <f t="shared" si="74"/>
        <v>#VALUE!</v>
      </c>
      <c r="H214" s="46" t="e">
        <f t="shared" si="74"/>
        <v>#VALUE!</v>
      </c>
      <c r="I214" s="46" t="e">
        <f t="shared" si="74"/>
        <v>#VALUE!</v>
      </c>
      <c r="J214" s="46" t="e">
        <f t="shared" si="74"/>
        <v>#VALUE!</v>
      </c>
      <c r="K214" s="46" t="e">
        <f t="shared" si="74"/>
        <v>#VALUE!</v>
      </c>
      <c r="L214" s="46" t="e">
        <f t="shared" si="74"/>
        <v>#VALUE!</v>
      </c>
      <c r="M214" s="46" t="e">
        <f t="shared" si="74"/>
        <v>#VALUE!</v>
      </c>
      <c r="N214" s="46" t="e">
        <f t="shared" si="74"/>
        <v>#VALUE!</v>
      </c>
      <c r="O214" s="46" t="e">
        <f t="shared" si="74"/>
        <v>#VALUE!</v>
      </c>
      <c r="P214" s="46" t="e">
        <f t="shared" si="74"/>
        <v>#VALUE!</v>
      </c>
      <c r="Q214" s="46" t="e">
        <f t="shared" si="74"/>
        <v>#VALUE!</v>
      </c>
      <c r="R214" s="46" t="e">
        <f t="shared" si="74"/>
        <v>#VALUE!</v>
      </c>
      <c r="S214" s="46" t="e">
        <f t="shared" si="74"/>
        <v>#VALUE!</v>
      </c>
      <c r="T214" s="46" t="e">
        <f t="shared" si="74"/>
        <v>#VALUE!</v>
      </c>
      <c r="U214" s="46" t="e">
        <f t="shared" si="74"/>
        <v>#VALUE!</v>
      </c>
      <c r="V214" s="46" t="e">
        <f t="shared" si="74"/>
        <v>#VALUE!</v>
      </c>
      <c r="W214" s="46" t="e">
        <f t="shared" si="74"/>
        <v>#VALUE!</v>
      </c>
      <c r="X214" s="46" t="e">
        <f t="shared" si="74"/>
        <v>#VALUE!</v>
      </c>
      <c r="Y214" s="46" t="e">
        <f t="shared" si="74"/>
        <v>#VALUE!</v>
      </c>
      <c r="Z214" s="46" t="e">
        <f t="shared" si="74"/>
        <v>#VALUE!</v>
      </c>
      <c r="AA214" s="46" t="e">
        <f t="shared" si="74"/>
        <v>#VALUE!</v>
      </c>
      <c r="AB214" s="46" t="e">
        <f t="shared" si="74"/>
        <v>#VALUE!</v>
      </c>
      <c r="AC214" s="46" t="e">
        <f t="shared" si="74"/>
        <v>#VALUE!</v>
      </c>
      <c r="AD214" s="46" t="e">
        <f t="shared" si="74"/>
        <v>#VALUE!</v>
      </c>
      <c r="AE214" s="46" t="e">
        <f t="shared" si="74"/>
        <v>#VALUE!</v>
      </c>
      <c r="AF214" s="46" t="e">
        <f t="shared" si="74"/>
        <v>#VALUE!</v>
      </c>
      <c r="AG214" s="46" t="e">
        <f t="shared" si="74"/>
        <v>#VALUE!</v>
      </c>
      <c r="AH214" s="47" t="s">
        <v>22</v>
      </c>
      <c r="AI214" s="48">
        <f>_xlfn.AGGREGATE(9,6,C214:AG214)</f>
        <v>0</v>
      </c>
      <c r="AJ214" s="30"/>
    </row>
    <row r="215" spans="2:36" hidden="1" x14ac:dyDescent="0.2">
      <c r="B215" s="15"/>
      <c r="C215" s="49" t="e">
        <f t="shared" ref="C215:AG215" si="75">IF(AND(DAY(C206)&gt;=22,DAY(C206)&lt;=28,C207="土",OR(C212="休",C212="雨")),1,0)</f>
        <v>#VALUE!</v>
      </c>
      <c r="D215" s="49" t="e">
        <f t="shared" si="75"/>
        <v>#VALUE!</v>
      </c>
      <c r="E215" s="49" t="e">
        <f t="shared" si="75"/>
        <v>#VALUE!</v>
      </c>
      <c r="F215" s="49" t="e">
        <f t="shared" si="75"/>
        <v>#VALUE!</v>
      </c>
      <c r="G215" s="49" t="e">
        <f t="shared" si="75"/>
        <v>#VALUE!</v>
      </c>
      <c r="H215" s="49" t="e">
        <f t="shared" si="75"/>
        <v>#VALUE!</v>
      </c>
      <c r="I215" s="49" t="e">
        <f t="shared" si="75"/>
        <v>#VALUE!</v>
      </c>
      <c r="J215" s="49" t="e">
        <f t="shared" si="75"/>
        <v>#VALUE!</v>
      </c>
      <c r="K215" s="49" t="e">
        <f t="shared" si="75"/>
        <v>#VALUE!</v>
      </c>
      <c r="L215" s="49" t="e">
        <f t="shared" si="75"/>
        <v>#VALUE!</v>
      </c>
      <c r="M215" s="49" t="e">
        <f t="shared" si="75"/>
        <v>#VALUE!</v>
      </c>
      <c r="N215" s="49" t="e">
        <f t="shared" si="75"/>
        <v>#VALUE!</v>
      </c>
      <c r="O215" s="49" t="e">
        <f t="shared" si="75"/>
        <v>#VALUE!</v>
      </c>
      <c r="P215" s="49" t="e">
        <f t="shared" si="75"/>
        <v>#VALUE!</v>
      </c>
      <c r="Q215" s="49" t="e">
        <f t="shared" si="75"/>
        <v>#VALUE!</v>
      </c>
      <c r="R215" s="49" t="e">
        <f t="shared" si="75"/>
        <v>#VALUE!</v>
      </c>
      <c r="S215" s="49" t="e">
        <f t="shared" si="75"/>
        <v>#VALUE!</v>
      </c>
      <c r="T215" s="49" t="e">
        <f t="shared" si="75"/>
        <v>#VALUE!</v>
      </c>
      <c r="U215" s="49" t="e">
        <f t="shared" si="75"/>
        <v>#VALUE!</v>
      </c>
      <c r="V215" s="49" t="e">
        <f t="shared" si="75"/>
        <v>#VALUE!</v>
      </c>
      <c r="W215" s="49" t="e">
        <f t="shared" si="75"/>
        <v>#VALUE!</v>
      </c>
      <c r="X215" s="49" t="e">
        <f t="shared" si="75"/>
        <v>#VALUE!</v>
      </c>
      <c r="Y215" s="49" t="e">
        <f t="shared" si="75"/>
        <v>#VALUE!</v>
      </c>
      <c r="Z215" s="49" t="e">
        <f t="shared" si="75"/>
        <v>#VALUE!</v>
      </c>
      <c r="AA215" s="49" t="e">
        <f t="shared" si="75"/>
        <v>#VALUE!</v>
      </c>
      <c r="AB215" s="49" t="e">
        <f t="shared" si="75"/>
        <v>#VALUE!</v>
      </c>
      <c r="AC215" s="49" t="e">
        <f t="shared" si="75"/>
        <v>#VALUE!</v>
      </c>
      <c r="AD215" s="49" t="e">
        <f t="shared" si="75"/>
        <v>#VALUE!</v>
      </c>
      <c r="AE215" s="49" t="e">
        <f t="shared" si="75"/>
        <v>#VALUE!</v>
      </c>
      <c r="AF215" s="49" t="e">
        <f t="shared" si="75"/>
        <v>#VALUE!</v>
      </c>
      <c r="AG215" s="49" t="e">
        <f t="shared" si="75"/>
        <v>#VALUE!</v>
      </c>
      <c r="AH215" s="50" t="s">
        <v>23</v>
      </c>
      <c r="AI215" s="48">
        <f>_xlfn.AGGREGATE(9,6,C215:AG215)</f>
        <v>0</v>
      </c>
      <c r="AJ215" s="30"/>
    </row>
    <row r="216" spans="2:36" s="26" customForma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I216" s="41"/>
    </row>
    <row r="217" spans="2:36" hidden="1" x14ac:dyDescent="0.2">
      <c r="C217" s="2" t="e">
        <f>YEAR(C220)</f>
        <v>#VALUE!</v>
      </c>
      <c r="D217" s="2" t="e">
        <f>MONTH(C220)</f>
        <v>#VALUE!</v>
      </c>
    </row>
    <row r="218" spans="2:36" x14ac:dyDescent="0.2">
      <c r="B218" s="6" t="s">
        <v>14</v>
      </c>
      <c r="C218" s="72" t="e">
        <f>C220</f>
        <v>#VALUE!</v>
      </c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4"/>
    </row>
    <row r="219" spans="2:36" x14ac:dyDescent="0.2">
      <c r="B219" s="36"/>
      <c r="C219" s="22" t="e">
        <f>DATE($C217,$D217,1)</f>
        <v>#VALUE!</v>
      </c>
      <c r="D219" s="22" t="e">
        <f t="shared" ref="D219:AG219" si="76">C219+1</f>
        <v>#VALUE!</v>
      </c>
      <c r="E219" s="22" t="e">
        <f t="shared" si="76"/>
        <v>#VALUE!</v>
      </c>
      <c r="F219" s="22" t="e">
        <f t="shared" si="76"/>
        <v>#VALUE!</v>
      </c>
      <c r="G219" s="22" t="e">
        <f t="shared" si="76"/>
        <v>#VALUE!</v>
      </c>
      <c r="H219" s="22" t="e">
        <f t="shared" si="76"/>
        <v>#VALUE!</v>
      </c>
      <c r="I219" s="22" t="e">
        <f t="shared" si="76"/>
        <v>#VALUE!</v>
      </c>
      <c r="J219" s="22" t="e">
        <f t="shared" si="76"/>
        <v>#VALUE!</v>
      </c>
      <c r="K219" s="22" t="e">
        <f t="shared" si="76"/>
        <v>#VALUE!</v>
      </c>
      <c r="L219" s="22" t="e">
        <f t="shared" si="76"/>
        <v>#VALUE!</v>
      </c>
      <c r="M219" s="22" t="e">
        <f t="shared" si="76"/>
        <v>#VALUE!</v>
      </c>
      <c r="N219" s="22" t="e">
        <f t="shared" si="76"/>
        <v>#VALUE!</v>
      </c>
      <c r="O219" s="22" t="e">
        <f t="shared" si="76"/>
        <v>#VALUE!</v>
      </c>
      <c r="P219" s="22" t="e">
        <f t="shared" si="76"/>
        <v>#VALUE!</v>
      </c>
      <c r="Q219" s="22" t="e">
        <f t="shared" si="76"/>
        <v>#VALUE!</v>
      </c>
      <c r="R219" s="22" t="e">
        <f t="shared" si="76"/>
        <v>#VALUE!</v>
      </c>
      <c r="S219" s="22" t="e">
        <f t="shared" si="76"/>
        <v>#VALUE!</v>
      </c>
      <c r="T219" s="22" t="e">
        <f t="shared" si="76"/>
        <v>#VALUE!</v>
      </c>
      <c r="U219" s="22" t="e">
        <f t="shared" si="76"/>
        <v>#VALUE!</v>
      </c>
      <c r="V219" s="22" t="e">
        <f t="shared" si="76"/>
        <v>#VALUE!</v>
      </c>
      <c r="W219" s="22" t="e">
        <f t="shared" si="76"/>
        <v>#VALUE!</v>
      </c>
      <c r="X219" s="22" t="e">
        <f t="shared" si="76"/>
        <v>#VALUE!</v>
      </c>
      <c r="Y219" s="22" t="e">
        <f t="shared" si="76"/>
        <v>#VALUE!</v>
      </c>
      <c r="Z219" s="22" t="e">
        <f t="shared" si="76"/>
        <v>#VALUE!</v>
      </c>
      <c r="AA219" s="22" t="e">
        <f t="shared" si="76"/>
        <v>#VALUE!</v>
      </c>
      <c r="AB219" s="22" t="e">
        <f t="shared" si="76"/>
        <v>#VALUE!</v>
      </c>
      <c r="AC219" s="22" t="e">
        <f t="shared" si="76"/>
        <v>#VALUE!</v>
      </c>
      <c r="AD219" s="22" t="e">
        <f t="shared" si="76"/>
        <v>#VALUE!</v>
      </c>
      <c r="AE219" s="22" t="e">
        <f t="shared" si="76"/>
        <v>#VALUE!</v>
      </c>
      <c r="AF219" s="22" t="e">
        <f t="shared" si="76"/>
        <v>#VALUE!</v>
      </c>
      <c r="AG219" s="22" t="e">
        <f t="shared" si="76"/>
        <v>#VALUE!</v>
      </c>
      <c r="AH219" s="37"/>
      <c r="AI219" s="38"/>
    </row>
    <row r="220" spans="2:36" x14ac:dyDescent="0.2">
      <c r="B220" s="20" t="s">
        <v>15</v>
      </c>
      <c r="C220" s="39" t="e">
        <f>IF(EDATE(C205,1)&gt;$G$5,"",EDATE(C205,1))</f>
        <v>#VALUE!</v>
      </c>
      <c r="D220" s="22" t="e">
        <f t="shared" ref="D220:AG220" si="77">IF(D219&gt;$G$5,"",IF(C220=EOMONTH(DATE($C217,$D217,1),0),"",IF(C220="","",C220+1)))</f>
        <v>#VALUE!</v>
      </c>
      <c r="E220" s="22" t="e">
        <f t="shared" si="77"/>
        <v>#VALUE!</v>
      </c>
      <c r="F220" s="22" t="e">
        <f t="shared" si="77"/>
        <v>#VALUE!</v>
      </c>
      <c r="G220" s="22" t="e">
        <f t="shared" si="77"/>
        <v>#VALUE!</v>
      </c>
      <c r="H220" s="22" t="e">
        <f t="shared" si="77"/>
        <v>#VALUE!</v>
      </c>
      <c r="I220" s="22" t="e">
        <f t="shared" si="77"/>
        <v>#VALUE!</v>
      </c>
      <c r="J220" s="22" t="e">
        <f t="shared" si="77"/>
        <v>#VALUE!</v>
      </c>
      <c r="K220" s="22" t="e">
        <f t="shared" si="77"/>
        <v>#VALUE!</v>
      </c>
      <c r="L220" s="22" t="e">
        <f t="shared" si="77"/>
        <v>#VALUE!</v>
      </c>
      <c r="M220" s="22" t="e">
        <f t="shared" si="77"/>
        <v>#VALUE!</v>
      </c>
      <c r="N220" s="22" t="e">
        <f t="shared" si="77"/>
        <v>#VALUE!</v>
      </c>
      <c r="O220" s="22" t="e">
        <f t="shared" si="77"/>
        <v>#VALUE!</v>
      </c>
      <c r="P220" s="22" t="e">
        <f t="shared" si="77"/>
        <v>#VALUE!</v>
      </c>
      <c r="Q220" s="22" t="e">
        <f t="shared" si="77"/>
        <v>#VALUE!</v>
      </c>
      <c r="R220" s="22" t="e">
        <f t="shared" si="77"/>
        <v>#VALUE!</v>
      </c>
      <c r="S220" s="22" t="e">
        <f t="shared" si="77"/>
        <v>#VALUE!</v>
      </c>
      <c r="T220" s="22" t="e">
        <f t="shared" si="77"/>
        <v>#VALUE!</v>
      </c>
      <c r="U220" s="22" t="e">
        <f t="shared" si="77"/>
        <v>#VALUE!</v>
      </c>
      <c r="V220" s="22" t="e">
        <f t="shared" si="77"/>
        <v>#VALUE!</v>
      </c>
      <c r="W220" s="22" t="e">
        <f t="shared" si="77"/>
        <v>#VALUE!</v>
      </c>
      <c r="X220" s="22" t="e">
        <f t="shared" si="77"/>
        <v>#VALUE!</v>
      </c>
      <c r="Y220" s="22" t="e">
        <f t="shared" si="77"/>
        <v>#VALUE!</v>
      </c>
      <c r="Z220" s="22" t="e">
        <f t="shared" si="77"/>
        <v>#VALUE!</v>
      </c>
      <c r="AA220" s="22" t="e">
        <f t="shared" si="77"/>
        <v>#VALUE!</v>
      </c>
      <c r="AB220" s="22" t="e">
        <f t="shared" si="77"/>
        <v>#VALUE!</v>
      </c>
      <c r="AC220" s="22" t="e">
        <f t="shared" si="77"/>
        <v>#VALUE!</v>
      </c>
      <c r="AD220" s="22" t="e">
        <f t="shared" si="77"/>
        <v>#VALUE!</v>
      </c>
      <c r="AE220" s="22" t="e">
        <f t="shared" si="77"/>
        <v>#VALUE!</v>
      </c>
      <c r="AF220" s="22" t="e">
        <f t="shared" si="77"/>
        <v>#VALUE!</v>
      </c>
      <c r="AG220" s="22" t="e">
        <f t="shared" si="77"/>
        <v>#VALUE!</v>
      </c>
      <c r="AH220" s="23" t="s">
        <v>16</v>
      </c>
      <c r="AI220" s="24">
        <f>+COUNTIFS(C221:AG221,"土",C222:AG222,"")+COUNTIFS(C221:AG221,"日",C222:AG222,"")</f>
        <v>0</v>
      </c>
    </row>
    <row r="221" spans="2:36" s="26" customFormat="1" x14ac:dyDescent="0.2">
      <c r="B221" s="40" t="s">
        <v>5</v>
      </c>
      <c r="C221" s="51" t="str">
        <f>IFERROR(TEXT(WEEKDAY(+C220),"aaa"),"")</f>
        <v/>
      </c>
      <c r="D221" s="51" t="str">
        <f t="shared" ref="D221:AG221" si="78">IFERROR(TEXT(WEEKDAY(+D220),"aaa"),"")</f>
        <v/>
      </c>
      <c r="E221" s="51" t="str">
        <f t="shared" si="78"/>
        <v/>
      </c>
      <c r="F221" s="51" t="str">
        <f t="shared" si="78"/>
        <v/>
      </c>
      <c r="G221" s="51" t="str">
        <f t="shared" si="78"/>
        <v/>
      </c>
      <c r="H221" s="51" t="str">
        <f t="shared" si="78"/>
        <v/>
      </c>
      <c r="I221" s="51" t="str">
        <f t="shared" si="78"/>
        <v/>
      </c>
      <c r="J221" s="51" t="str">
        <f t="shared" si="78"/>
        <v/>
      </c>
      <c r="K221" s="51" t="str">
        <f t="shared" si="78"/>
        <v/>
      </c>
      <c r="L221" s="51" t="str">
        <f t="shared" si="78"/>
        <v/>
      </c>
      <c r="M221" s="51" t="str">
        <f t="shared" si="78"/>
        <v/>
      </c>
      <c r="N221" s="51" t="str">
        <f t="shared" si="78"/>
        <v/>
      </c>
      <c r="O221" s="51" t="str">
        <f t="shared" si="78"/>
        <v/>
      </c>
      <c r="P221" s="51" t="str">
        <f t="shared" si="78"/>
        <v/>
      </c>
      <c r="Q221" s="51" t="str">
        <f t="shared" si="78"/>
        <v/>
      </c>
      <c r="R221" s="51" t="str">
        <f t="shared" si="78"/>
        <v/>
      </c>
      <c r="S221" s="51" t="str">
        <f t="shared" si="78"/>
        <v/>
      </c>
      <c r="T221" s="51" t="str">
        <f t="shared" si="78"/>
        <v/>
      </c>
      <c r="U221" s="51" t="str">
        <f t="shared" si="78"/>
        <v/>
      </c>
      <c r="V221" s="51" t="str">
        <f t="shared" si="78"/>
        <v/>
      </c>
      <c r="W221" s="51" t="str">
        <f t="shared" si="78"/>
        <v/>
      </c>
      <c r="X221" s="51" t="str">
        <f t="shared" si="78"/>
        <v/>
      </c>
      <c r="Y221" s="51" t="str">
        <f t="shared" si="78"/>
        <v/>
      </c>
      <c r="Z221" s="51" t="str">
        <f t="shared" si="78"/>
        <v/>
      </c>
      <c r="AA221" s="51" t="str">
        <f t="shared" si="78"/>
        <v/>
      </c>
      <c r="AB221" s="51" t="str">
        <f t="shared" si="78"/>
        <v/>
      </c>
      <c r="AC221" s="51" t="str">
        <f t="shared" si="78"/>
        <v/>
      </c>
      <c r="AD221" s="51" t="str">
        <f t="shared" si="78"/>
        <v/>
      </c>
      <c r="AE221" s="51" t="str">
        <f t="shared" si="78"/>
        <v/>
      </c>
      <c r="AF221" s="51" t="str">
        <f t="shared" si="78"/>
        <v/>
      </c>
      <c r="AG221" s="51" t="str">
        <f t="shared" si="78"/>
        <v/>
      </c>
      <c r="AH221" s="23" t="s">
        <v>21</v>
      </c>
      <c r="AI221" s="24">
        <f>+COUNTIF(C222:AG222,"夏休")+COUNTIF(C222:AG222,"冬休")+COUNTIF(C222:AG222,"中止")</f>
        <v>0</v>
      </c>
    </row>
    <row r="222" spans="2:36" s="26" customFormat="1" ht="13.5" customHeight="1" x14ac:dyDescent="0.2">
      <c r="B222" s="75" t="s">
        <v>20</v>
      </c>
      <c r="C222" s="77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9"/>
      <c r="AH222" s="27" t="s">
        <v>2</v>
      </c>
      <c r="AI222" s="28">
        <f>COUNT(C220:AG220)-AI221</f>
        <v>0</v>
      </c>
    </row>
    <row r="223" spans="2:36" s="26" customFormat="1" ht="13.5" customHeight="1" x14ac:dyDescent="0.2">
      <c r="B223" s="76"/>
      <c r="C223" s="77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9"/>
      <c r="AH223" s="27" t="s">
        <v>6</v>
      </c>
      <c r="AI223" s="29">
        <f>+COUNTIF(C224:AG225,"休")</f>
        <v>0</v>
      </c>
      <c r="AJ223" s="30" t="e">
        <f>IF(AI224&gt;0.285,"",IF(AI223&lt;AI220,"←計画日数が足りません",""))</f>
        <v>#DIV/0!</v>
      </c>
    </row>
    <row r="224" spans="2:36" s="26" customFormat="1" ht="13.5" customHeight="1" x14ac:dyDescent="0.2">
      <c r="B224" s="70" t="s">
        <v>0</v>
      </c>
      <c r="C224" s="71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3"/>
      <c r="AH224" s="27" t="s">
        <v>8</v>
      </c>
      <c r="AI224" s="31" t="e">
        <f>+AI223/AI222</f>
        <v>#DIV/0!</v>
      </c>
    </row>
    <row r="225" spans="2:36" s="26" customFormat="1" x14ac:dyDescent="0.2">
      <c r="B225" s="70"/>
      <c r="C225" s="71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3"/>
      <c r="AH225" s="27" t="s">
        <v>9</v>
      </c>
      <c r="AI225" s="29">
        <f>+COUNTA(C226:AG227)</f>
        <v>0</v>
      </c>
    </row>
    <row r="226" spans="2:36" s="26" customFormat="1" x14ac:dyDescent="0.2">
      <c r="B226" s="64" t="s">
        <v>7</v>
      </c>
      <c r="C226" s="66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58"/>
      <c r="AH226" s="32" t="s">
        <v>4</v>
      </c>
      <c r="AI226" s="33" t="e">
        <f>+AI225/AI222</f>
        <v>#DIV/0!</v>
      </c>
    </row>
    <row r="227" spans="2:36" s="26" customFormat="1" x14ac:dyDescent="0.2">
      <c r="B227" s="65"/>
      <c r="C227" s="67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59"/>
      <c r="AH227" s="34" t="s">
        <v>13</v>
      </c>
      <c r="AI227" s="35" t="str">
        <f>IF(7&gt;AI222,"対象外",IF(AI225&gt;=AI220,"OK","NG"))</f>
        <v>対象外</v>
      </c>
      <c r="AJ227" s="30" t="str">
        <f>IF(AI227="対象外","←７日間に満たない期間は達成判定の対象外",IF(AI227="NG","←月単位未達成","←月単位達成"))</f>
        <v>←７日間に満たない期間は達成判定の対象外</v>
      </c>
    </row>
    <row r="228" spans="2:36" hidden="1" x14ac:dyDescent="0.2">
      <c r="B228" s="15"/>
      <c r="C228" s="46" t="e">
        <f t="shared" ref="C228:AG228" si="79">IF(AND(DAY(C220)&gt;=22,DAY(C220)&lt;=28,C221="土"),1,0)</f>
        <v>#VALUE!</v>
      </c>
      <c r="D228" s="46" t="e">
        <f t="shared" si="79"/>
        <v>#VALUE!</v>
      </c>
      <c r="E228" s="46" t="e">
        <f t="shared" si="79"/>
        <v>#VALUE!</v>
      </c>
      <c r="F228" s="46" t="e">
        <f t="shared" si="79"/>
        <v>#VALUE!</v>
      </c>
      <c r="G228" s="46" t="e">
        <f t="shared" si="79"/>
        <v>#VALUE!</v>
      </c>
      <c r="H228" s="46" t="e">
        <f t="shared" si="79"/>
        <v>#VALUE!</v>
      </c>
      <c r="I228" s="46" t="e">
        <f t="shared" si="79"/>
        <v>#VALUE!</v>
      </c>
      <c r="J228" s="46" t="e">
        <f t="shared" si="79"/>
        <v>#VALUE!</v>
      </c>
      <c r="K228" s="46" t="e">
        <f t="shared" si="79"/>
        <v>#VALUE!</v>
      </c>
      <c r="L228" s="46" t="e">
        <f t="shared" si="79"/>
        <v>#VALUE!</v>
      </c>
      <c r="M228" s="46" t="e">
        <f t="shared" si="79"/>
        <v>#VALUE!</v>
      </c>
      <c r="N228" s="46" t="e">
        <f t="shared" si="79"/>
        <v>#VALUE!</v>
      </c>
      <c r="O228" s="46" t="e">
        <f t="shared" si="79"/>
        <v>#VALUE!</v>
      </c>
      <c r="P228" s="46" t="e">
        <f t="shared" si="79"/>
        <v>#VALUE!</v>
      </c>
      <c r="Q228" s="46" t="e">
        <f t="shared" si="79"/>
        <v>#VALUE!</v>
      </c>
      <c r="R228" s="46" t="e">
        <f t="shared" si="79"/>
        <v>#VALUE!</v>
      </c>
      <c r="S228" s="46" t="e">
        <f t="shared" si="79"/>
        <v>#VALUE!</v>
      </c>
      <c r="T228" s="46" t="e">
        <f t="shared" si="79"/>
        <v>#VALUE!</v>
      </c>
      <c r="U228" s="46" t="e">
        <f t="shared" si="79"/>
        <v>#VALUE!</v>
      </c>
      <c r="V228" s="46" t="e">
        <f t="shared" si="79"/>
        <v>#VALUE!</v>
      </c>
      <c r="W228" s="46" t="e">
        <f t="shared" si="79"/>
        <v>#VALUE!</v>
      </c>
      <c r="X228" s="46" t="e">
        <f t="shared" si="79"/>
        <v>#VALUE!</v>
      </c>
      <c r="Y228" s="46" t="e">
        <f t="shared" si="79"/>
        <v>#VALUE!</v>
      </c>
      <c r="Z228" s="46" t="e">
        <f t="shared" si="79"/>
        <v>#VALUE!</v>
      </c>
      <c r="AA228" s="46" t="e">
        <f t="shared" si="79"/>
        <v>#VALUE!</v>
      </c>
      <c r="AB228" s="46" t="e">
        <f t="shared" si="79"/>
        <v>#VALUE!</v>
      </c>
      <c r="AC228" s="46" t="e">
        <f t="shared" si="79"/>
        <v>#VALUE!</v>
      </c>
      <c r="AD228" s="46" t="e">
        <f t="shared" si="79"/>
        <v>#VALUE!</v>
      </c>
      <c r="AE228" s="46" t="e">
        <f t="shared" si="79"/>
        <v>#VALUE!</v>
      </c>
      <c r="AF228" s="46" t="e">
        <f t="shared" si="79"/>
        <v>#VALUE!</v>
      </c>
      <c r="AG228" s="46" t="e">
        <f t="shared" si="79"/>
        <v>#VALUE!</v>
      </c>
      <c r="AH228" s="47" t="s">
        <v>22</v>
      </c>
      <c r="AI228" s="48">
        <f>_xlfn.AGGREGATE(9,6,C228:AG228)</f>
        <v>0</v>
      </c>
      <c r="AJ228" s="30"/>
    </row>
    <row r="229" spans="2:36" hidden="1" x14ac:dyDescent="0.2">
      <c r="B229" s="15"/>
      <c r="C229" s="49" t="e">
        <f t="shared" ref="C229:AG229" si="80">IF(AND(DAY(C220)&gt;=22,DAY(C220)&lt;=28,C221="土",OR(C226="休",C226="雨")),1,0)</f>
        <v>#VALUE!</v>
      </c>
      <c r="D229" s="49" t="e">
        <f t="shared" si="80"/>
        <v>#VALUE!</v>
      </c>
      <c r="E229" s="49" t="e">
        <f t="shared" si="80"/>
        <v>#VALUE!</v>
      </c>
      <c r="F229" s="49" t="e">
        <f t="shared" si="80"/>
        <v>#VALUE!</v>
      </c>
      <c r="G229" s="49" t="e">
        <f t="shared" si="80"/>
        <v>#VALUE!</v>
      </c>
      <c r="H229" s="49" t="e">
        <f t="shared" si="80"/>
        <v>#VALUE!</v>
      </c>
      <c r="I229" s="49" t="e">
        <f t="shared" si="80"/>
        <v>#VALUE!</v>
      </c>
      <c r="J229" s="49" t="e">
        <f t="shared" si="80"/>
        <v>#VALUE!</v>
      </c>
      <c r="K229" s="49" t="e">
        <f t="shared" si="80"/>
        <v>#VALUE!</v>
      </c>
      <c r="L229" s="49" t="e">
        <f t="shared" si="80"/>
        <v>#VALUE!</v>
      </c>
      <c r="M229" s="49" t="e">
        <f t="shared" si="80"/>
        <v>#VALUE!</v>
      </c>
      <c r="N229" s="49" t="e">
        <f t="shared" si="80"/>
        <v>#VALUE!</v>
      </c>
      <c r="O229" s="49" t="e">
        <f t="shared" si="80"/>
        <v>#VALUE!</v>
      </c>
      <c r="P229" s="49" t="e">
        <f t="shared" si="80"/>
        <v>#VALUE!</v>
      </c>
      <c r="Q229" s="49" t="e">
        <f t="shared" si="80"/>
        <v>#VALUE!</v>
      </c>
      <c r="R229" s="49" t="e">
        <f t="shared" si="80"/>
        <v>#VALUE!</v>
      </c>
      <c r="S229" s="49" t="e">
        <f t="shared" si="80"/>
        <v>#VALUE!</v>
      </c>
      <c r="T229" s="49" t="e">
        <f t="shared" si="80"/>
        <v>#VALUE!</v>
      </c>
      <c r="U229" s="49" t="e">
        <f t="shared" si="80"/>
        <v>#VALUE!</v>
      </c>
      <c r="V229" s="49" t="e">
        <f t="shared" si="80"/>
        <v>#VALUE!</v>
      </c>
      <c r="W229" s="49" t="e">
        <f t="shared" si="80"/>
        <v>#VALUE!</v>
      </c>
      <c r="X229" s="49" t="e">
        <f t="shared" si="80"/>
        <v>#VALUE!</v>
      </c>
      <c r="Y229" s="49" t="e">
        <f t="shared" si="80"/>
        <v>#VALUE!</v>
      </c>
      <c r="Z229" s="49" t="e">
        <f t="shared" si="80"/>
        <v>#VALUE!</v>
      </c>
      <c r="AA229" s="49" t="e">
        <f t="shared" si="80"/>
        <v>#VALUE!</v>
      </c>
      <c r="AB229" s="49" t="e">
        <f t="shared" si="80"/>
        <v>#VALUE!</v>
      </c>
      <c r="AC229" s="49" t="e">
        <f t="shared" si="80"/>
        <v>#VALUE!</v>
      </c>
      <c r="AD229" s="49" t="e">
        <f t="shared" si="80"/>
        <v>#VALUE!</v>
      </c>
      <c r="AE229" s="49" t="e">
        <f t="shared" si="80"/>
        <v>#VALUE!</v>
      </c>
      <c r="AF229" s="49" t="e">
        <f t="shared" si="80"/>
        <v>#VALUE!</v>
      </c>
      <c r="AG229" s="49" t="e">
        <f t="shared" si="80"/>
        <v>#VALUE!</v>
      </c>
      <c r="AH229" s="50" t="s">
        <v>23</v>
      </c>
      <c r="AI229" s="48">
        <f>_xlfn.AGGREGATE(9,6,C229:AG229)</f>
        <v>0</v>
      </c>
      <c r="AJ229" s="30"/>
    </row>
    <row r="230" spans="2:36" s="26" customForma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I230" s="41"/>
    </row>
    <row r="231" spans="2:36" hidden="1" x14ac:dyDescent="0.2">
      <c r="C231" s="2" t="e">
        <f>YEAR(C234)</f>
        <v>#VALUE!</v>
      </c>
      <c r="D231" s="2" t="e">
        <f>MONTH(C234)</f>
        <v>#VALUE!</v>
      </c>
    </row>
    <row r="232" spans="2:36" x14ac:dyDescent="0.2">
      <c r="B232" s="6" t="s">
        <v>14</v>
      </c>
      <c r="C232" s="72" t="e">
        <f>C234</f>
        <v>#VALUE!</v>
      </c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4"/>
    </row>
    <row r="233" spans="2:36" x14ac:dyDescent="0.2">
      <c r="B233" s="36"/>
      <c r="C233" s="22" t="e">
        <f>DATE($C231,$D231,1)</f>
        <v>#VALUE!</v>
      </c>
      <c r="D233" s="22" t="e">
        <f t="shared" ref="D233:AG233" si="81">C233+1</f>
        <v>#VALUE!</v>
      </c>
      <c r="E233" s="22" t="e">
        <f t="shared" si="81"/>
        <v>#VALUE!</v>
      </c>
      <c r="F233" s="22" t="e">
        <f t="shared" si="81"/>
        <v>#VALUE!</v>
      </c>
      <c r="G233" s="22" t="e">
        <f t="shared" si="81"/>
        <v>#VALUE!</v>
      </c>
      <c r="H233" s="22" t="e">
        <f t="shared" si="81"/>
        <v>#VALUE!</v>
      </c>
      <c r="I233" s="22" t="e">
        <f t="shared" si="81"/>
        <v>#VALUE!</v>
      </c>
      <c r="J233" s="22" t="e">
        <f t="shared" si="81"/>
        <v>#VALUE!</v>
      </c>
      <c r="K233" s="22" t="e">
        <f t="shared" si="81"/>
        <v>#VALUE!</v>
      </c>
      <c r="L233" s="22" t="e">
        <f t="shared" si="81"/>
        <v>#VALUE!</v>
      </c>
      <c r="M233" s="22" t="e">
        <f t="shared" si="81"/>
        <v>#VALUE!</v>
      </c>
      <c r="N233" s="22" t="e">
        <f t="shared" si="81"/>
        <v>#VALUE!</v>
      </c>
      <c r="O233" s="22" t="e">
        <f t="shared" si="81"/>
        <v>#VALUE!</v>
      </c>
      <c r="P233" s="22" t="e">
        <f t="shared" si="81"/>
        <v>#VALUE!</v>
      </c>
      <c r="Q233" s="22" t="e">
        <f t="shared" si="81"/>
        <v>#VALUE!</v>
      </c>
      <c r="R233" s="22" t="e">
        <f t="shared" si="81"/>
        <v>#VALUE!</v>
      </c>
      <c r="S233" s="22" t="e">
        <f t="shared" si="81"/>
        <v>#VALUE!</v>
      </c>
      <c r="T233" s="22" t="e">
        <f t="shared" si="81"/>
        <v>#VALUE!</v>
      </c>
      <c r="U233" s="22" t="e">
        <f t="shared" si="81"/>
        <v>#VALUE!</v>
      </c>
      <c r="V233" s="22" t="e">
        <f t="shared" si="81"/>
        <v>#VALUE!</v>
      </c>
      <c r="W233" s="22" t="e">
        <f t="shared" si="81"/>
        <v>#VALUE!</v>
      </c>
      <c r="X233" s="22" t="e">
        <f t="shared" si="81"/>
        <v>#VALUE!</v>
      </c>
      <c r="Y233" s="22" t="e">
        <f t="shared" si="81"/>
        <v>#VALUE!</v>
      </c>
      <c r="Z233" s="22" t="e">
        <f t="shared" si="81"/>
        <v>#VALUE!</v>
      </c>
      <c r="AA233" s="22" t="e">
        <f t="shared" si="81"/>
        <v>#VALUE!</v>
      </c>
      <c r="AB233" s="22" t="e">
        <f t="shared" si="81"/>
        <v>#VALUE!</v>
      </c>
      <c r="AC233" s="22" t="e">
        <f t="shared" si="81"/>
        <v>#VALUE!</v>
      </c>
      <c r="AD233" s="22" t="e">
        <f t="shared" si="81"/>
        <v>#VALUE!</v>
      </c>
      <c r="AE233" s="22" t="e">
        <f t="shared" si="81"/>
        <v>#VALUE!</v>
      </c>
      <c r="AF233" s="22" t="e">
        <f t="shared" si="81"/>
        <v>#VALUE!</v>
      </c>
      <c r="AG233" s="22" t="e">
        <f t="shared" si="81"/>
        <v>#VALUE!</v>
      </c>
      <c r="AH233" s="37"/>
      <c r="AI233" s="38"/>
    </row>
    <row r="234" spans="2:36" x14ac:dyDescent="0.2">
      <c r="B234" s="20" t="s">
        <v>15</v>
      </c>
      <c r="C234" s="39" t="e">
        <f>IF(EDATE(C219,1)&gt;$G$5,"",EDATE(C219,1))</f>
        <v>#VALUE!</v>
      </c>
      <c r="D234" s="22" t="e">
        <f t="shared" ref="D234:AG234" si="82">IF(D233&gt;$G$5,"",IF(C234=EOMONTH(DATE($C231,$D231,1),0),"",IF(C234="","",C234+1)))</f>
        <v>#VALUE!</v>
      </c>
      <c r="E234" s="22" t="e">
        <f t="shared" si="82"/>
        <v>#VALUE!</v>
      </c>
      <c r="F234" s="22" t="e">
        <f t="shared" si="82"/>
        <v>#VALUE!</v>
      </c>
      <c r="G234" s="22" t="e">
        <f t="shared" si="82"/>
        <v>#VALUE!</v>
      </c>
      <c r="H234" s="22" t="e">
        <f t="shared" si="82"/>
        <v>#VALUE!</v>
      </c>
      <c r="I234" s="22" t="e">
        <f t="shared" si="82"/>
        <v>#VALUE!</v>
      </c>
      <c r="J234" s="22" t="e">
        <f t="shared" si="82"/>
        <v>#VALUE!</v>
      </c>
      <c r="K234" s="22" t="e">
        <f t="shared" si="82"/>
        <v>#VALUE!</v>
      </c>
      <c r="L234" s="22" t="e">
        <f t="shared" si="82"/>
        <v>#VALUE!</v>
      </c>
      <c r="M234" s="22" t="e">
        <f t="shared" si="82"/>
        <v>#VALUE!</v>
      </c>
      <c r="N234" s="22" t="e">
        <f t="shared" si="82"/>
        <v>#VALUE!</v>
      </c>
      <c r="O234" s="22" t="e">
        <f t="shared" si="82"/>
        <v>#VALUE!</v>
      </c>
      <c r="P234" s="22" t="e">
        <f t="shared" si="82"/>
        <v>#VALUE!</v>
      </c>
      <c r="Q234" s="22" t="e">
        <f t="shared" si="82"/>
        <v>#VALUE!</v>
      </c>
      <c r="R234" s="22" t="e">
        <f t="shared" si="82"/>
        <v>#VALUE!</v>
      </c>
      <c r="S234" s="22" t="e">
        <f t="shared" si="82"/>
        <v>#VALUE!</v>
      </c>
      <c r="T234" s="22" t="e">
        <f t="shared" si="82"/>
        <v>#VALUE!</v>
      </c>
      <c r="U234" s="22" t="e">
        <f t="shared" si="82"/>
        <v>#VALUE!</v>
      </c>
      <c r="V234" s="22" t="e">
        <f t="shared" si="82"/>
        <v>#VALUE!</v>
      </c>
      <c r="W234" s="22" t="e">
        <f t="shared" si="82"/>
        <v>#VALUE!</v>
      </c>
      <c r="X234" s="22" t="e">
        <f t="shared" si="82"/>
        <v>#VALUE!</v>
      </c>
      <c r="Y234" s="22" t="e">
        <f t="shared" si="82"/>
        <v>#VALUE!</v>
      </c>
      <c r="Z234" s="22" t="e">
        <f t="shared" si="82"/>
        <v>#VALUE!</v>
      </c>
      <c r="AA234" s="22" t="e">
        <f t="shared" si="82"/>
        <v>#VALUE!</v>
      </c>
      <c r="AB234" s="22" t="e">
        <f t="shared" si="82"/>
        <v>#VALUE!</v>
      </c>
      <c r="AC234" s="22" t="e">
        <f t="shared" si="82"/>
        <v>#VALUE!</v>
      </c>
      <c r="AD234" s="22" t="e">
        <f t="shared" si="82"/>
        <v>#VALUE!</v>
      </c>
      <c r="AE234" s="22" t="e">
        <f t="shared" si="82"/>
        <v>#VALUE!</v>
      </c>
      <c r="AF234" s="22" t="e">
        <f t="shared" si="82"/>
        <v>#VALUE!</v>
      </c>
      <c r="AG234" s="22" t="e">
        <f t="shared" si="82"/>
        <v>#VALUE!</v>
      </c>
      <c r="AH234" s="23" t="s">
        <v>16</v>
      </c>
      <c r="AI234" s="24">
        <f>+COUNTIFS(C235:AG235,"土",C236:AG236,"")+COUNTIFS(C235:AG235,"日",C236:AG236,"")</f>
        <v>0</v>
      </c>
    </row>
    <row r="235" spans="2:36" s="26" customFormat="1" x14ac:dyDescent="0.2">
      <c r="B235" s="40" t="s">
        <v>5</v>
      </c>
      <c r="C235" s="51" t="str">
        <f>IFERROR(TEXT(WEEKDAY(+C234),"aaa"),"")</f>
        <v/>
      </c>
      <c r="D235" s="51" t="str">
        <f t="shared" ref="D235:AG235" si="83">IFERROR(TEXT(WEEKDAY(+D234),"aaa"),"")</f>
        <v/>
      </c>
      <c r="E235" s="51" t="str">
        <f t="shared" si="83"/>
        <v/>
      </c>
      <c r="F235" s="51" t="str">
        <f t="shared" si="83"/>
        <v/>
      </c>
      <c r="G235" s="51" t="str">
        <f t="shared" si="83"/>
        <v/>
      </c>
      <c r="H235" s="51" t="str">
        <f t="shared" si="83"/>
        <v/>
      </c>
      <c r="I235" s="51" t="str">
        <f t="shared" si="83"/>
        <v/>
      </c>
      <c r="J235" s="51" t="str">
        <f t="shared" si="83"/>
        <v/>
      </c>
      <c r="K235" s="51" t="str">
        <f t="shared" si="83"/>
        <v/>
      </c>
      <c r="L235" s="51" t="str">
        <f t="shared" si="83"/>
        <v/>
      </c>
      <c r="M235" s="51" t="str">
        <f t="shared" si="83"/>
        <v/>
      </c>
      <c r="N235" s="51" t="str">
        <f t="shared" si="83"/>
        <v/>
      </c>
      <c r="O235" s="51" t="str">
        <f t="shared" si="83"/>
        <v/>
      </c>
      <c r="P235" s="51" t="str">
        <f t="shared" si="83"/>
        <v/>
      </c>
      <c r="Q235" s="51" t="str">
        <f t="shared" si="83"/>
        <v/>
      </c>
      <c r="R235" s="51" t="str">
        <f t="shared" si="83"/>
        <v/>
      </c>
      <c r="S235" s="51" t="str">
        <f t="shared" si="83"/>
        <v/>
      </c>
      <c r="T235" s="51" t="str">
        <f t="shared" si="83"/>
        <v/>
      </c>
      <c r="U235" s="51" t="str">
        <f t="shared" si="83"/>
        <v/>
      </c>
      <c r="V235" s="51" t="str">
        <f t="shared" si="83"/>
        <v/>
      </c>
      <c r="W235" s="51" t="str">
        <f t="shared" si="83"/>
        <v/>
      </c>
      <c r="X235" s="51" t="str">
        <f t="shared" si="83"/>
        <v/>
      </c>
      <c r="Y235" s="51" t="str">
        <f t="shared" si="83"/>
        <v/>
      </c>
      <c r="Z235" s="51" t="str">
        <f t="shared" si="83"/>
        <v/>
      </c>
      <c r="AA235" s="51" t="str">
        <f t="shared" si="83"/>
        <v/>
      </c>
      <c r="AB235" s="51" t="str">
        <f t="shared" si="83"/>
        <v/>
      </c>
      <c r="AC235" s="51" t="str">
        <f t="shared" si="83"/>
        <v/>
      </c>
      <c r="AD235" s="51" t="str">
        <f t="shared" si="83"/>
        <v/>
      </c>
      <c r="AE235" s="51" t="str">
        <f t="shared" si="83"/>
        <v/>
      </c>
      <c r="AF235" s="51" t="str">
        <f t="shared" si="83"/>
        <v/>
      </c>
      <c r="AG235" s="51" t="str">
        <f t="shared" si="83"/>
        <v/>
      </c>
      <c r="AH235" s="23" t="s">
        <v>21</v>
      </c>
      <c r="AI235" s="24">
        <f>+COUNTIF(C236:AG236,"夏休")+COUNTIF(C236:AG236,"冬休")+COUNTIF(C236:AG236,"中止")</f>
        <v>0</v>
      </c>
    </row>
    <row r="236" spans="2:36" s="26" customFormat="1" ht="13.5" customHeight="1" x14ac:dyDescent="0.2">
      <c r="B236" s="75" t="s">
        <v>20</v>
      </c>
      <c r="C236" s="77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9"/>
      <c r="AH236" s="27" t="s">
        <v>2</v>
      </c>
      <c r="AI236" s="28">
        <f>COUNT(C234:AG234)-AI235</f>
        <v>0</v>
      </c>
    </row>
    <row r="237" spans="2:36" s="26" customFormat="1" ht="13.5" customHeight="1" x14ac:dyDescent="0.2">
      <c r="B237" s="76"/>
      <c r="C237" s="77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9"/>
      <c r="AH237" s="27" t="s">
        <v>6</v>
      </c>
      <c r="AI237" s="29">
        <f>+COUNTIF(C238:AG239,"休")</f>
        <v>0</v>
      </c>
      <c r="AJ237" s="30" t="e">
        <f>IF(AI238&gt;0.285,"",IF(AI237&lt;AI234,"←計画日数が足りません",""))</f>
        <v>#DIV/0!</v>
      </c>
    </row>
    <row r="238" spans="2:36" s="26" customFormat="1" ht="13.5" customHeight="1" x14ac:dyDescent="0.2">
      <c r="B238" s="70" t="s">
        <v>0</v>
      </c>
      <c r="C238" s="71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3"/>
      <c r="AH238" s="27" t="s">
        <v>8</v>
      </c>
      <c r="AI238" s="31" t="e">
        <f>+AI237/AI236</f>
        <v>#DIV/0!</v>
      </c>
    </row>
    <row r="239" spans="2:36" s="26" customFormat="1" x14ac:dyDescent="0.2">
      <c r="B239" s="70"/>
      <c r="C239" s="71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3"/>
      <c r="AH239" s="27" t="s">
        <v>9</v>
      </c>
      <c r="AI239" s="29">
        <f>+COUNTA(C240:AG241)</f>
        <v>0</v>
      </c>
    </row>
    <row r="240" spans="2:36" s="26" customFormat="1" x14ac:dyDescent="0.2">
      <c r="B240" s="64" t="s">
        <v>7</v>
      </c>
      <c r="C240" s="66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58"/>
      <c r="AH240" s="32" t="s">
        <v>4</v>
      </c>
      <c r="AI240" s="33" t="e">
        <f>+AI239/AI236</f>
        <v>#DIV/0!</v>
      </c>
    </row>
    <row r="241" spans="2:36" s="26" customFormat="1" x14ac:dyDescent="0.2">
      <c r="B241" s="65"/>
      <c r="C241" s="67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59"/>
      <c r="AH241" s="34" t="s">
        <v>13</v>
      </c>
      <c r="AI241" s="35" t="str">
        <f>IF(7&gt;AI236,"対象外",IF(AI239&gt;=AI234,"OK","NG"))</f>
        <v>対象外</v>
      </c>
      <c r="AJ241" s="30" t="str">
        <f>IF(AI241="対象外","←７日間に満たない期間は達成判定の対象外",IF(AI241="NG","←月単位未達成","←月単位達成"))</f>
        <v>←７日間に満たない期間は達成判定の対象外</v>
      </c>
    </row>
    <row r="242" spans="2:36" hidden="1" x14ac:dyDescent="0.2">
      <c r="B242" s="15"/>
      <c r="C242" s="46" t="e">
        <f t="shared" ref="C242:AG242" si="84">IF(AND(DAY(C234)&gt;=22,DAY(C234)&lt;=28,C235="土"),1,0)</f>
        <v>#VALUE!</v>
      </c>
      <c r="D242" s="46" t="e">
        <f t="shared" si="84"/>
        <v>#VALUE!</v>
      </c>
      <c r="E242" s="46" t="e">
        <f t="shared" si="84"/>
        <v>#VALUE!</v>
      </c>
      <c r="F242" s="46" t="e">
        <f t="shared" si="84"/>
        <v>#VALUE!</v>
      </c>
      <c r="G242" s="46" t="e">
        <f t="shared" si="84"/>
        <v>#VALUE!</v>
      </c>
      <c r="H242" s="46" t="e">
        <f t="shared" si="84"/>
        <v>#VALUE!</v>
      </c>
      <c r="I242" s="46" t="e">
        <f t="shared" si="84"/>
        <v>#VALUE!</v>
      </c>
      <c r="J242" s="46" t="e">
        <f t="shared" si="84"/>
        <v>#VALUE!</v>
      </c>
      <c r="K242" s="46" t="e">
        <f t="shared" si="84"/>
        <v>#VALUE!</v>
      </c>
      <c r="L242" s="46" t="e">
        <f t="shared" si="84"/>
        <v>#VALUE!</v>
      </c>
      <c r="M242" s="46" t="e">
        <f t="shared" si="84"/>
        <v>#VALUE!</v>
      </c>
      <c r="N242" s="46" t="e">
        <f t="shared" si="84"/>
        <v>#VALUE!</v>
      </c>
      <c r="O242" s="46" t="e">
        <f t="shared" si="84"/>
        <v>#VALUE!</v>
      </c>
      <c r="P242" s="46" t="e">
        <f t="shared" si="84"/>
        <v>#VALUE!</v>
      </c>
      <c r="Q242" s="46" t="e">
        <f t="shared" si="84"/>
        <v>#VALUE!</v>
      </c>
      <c r="R242" s="46" t="e">
        <f t="shared" si="84"/>
        <v>#VALUE!</v>
      </c>
      <c r="S242" s="46" t="e">
        <f t="shared" si="84"/>
        <v>#VALUE!</v>
      </c>
      <c r="T242" s="46" t="e">
        <f t="shared" si="84"/>
        <v>#VALUE!</v>
      </c>
      <c r="U242" s="46" t="e">
        <f t="shared" si="84"/>
        <v>#VALUE!</v>
      </c>
      <c r="V242" s="46" t="e">
        <f t="shared" si="84"/>
        <v>#VALUE!</v>
      </c>
      <c r="W242" s="46" t="e">
        <f t="shared" si="84"/>
        <v>#VALUE!</v>
      </c>
      <c r="X242" s="46" t="e">
        <f t="shared" si="84"/>
        <v>#VALUE!</v>
      </c>
      <c r="Y242" s="46" t="e">
        <f t="shared" si="84"/>
        <v>#VALUE!</v>
      </c>
      <c r="Z242" s="46" t="e">
        <f t="shared" si="84"/>
        <v>#VALUE!</v>
      </c>
      <c r="AA242" s="46" t="e">
        <f t="shared" si="84"/>
        <v>#VALUE!</v>
      </c>
      <c r="AB242" s="46" t="e">
        <f t="shared" si="84"/>
        <v>#VALUE!</v>
      </c>
      <c r="AC242" s="46" t="e">
        <f t="shared" si="84"/>
        <v>#VALUE!</v>
      </c>
      <c r="AD242" s="46" t="e">
        <f t="shared" si="84"/>
        <v>#VALUE!</v>
      </c>
      <c r="AE242" s="46" t="e">
        <f t="shared" si="84"/>
        <v>#VALUE!</v>
      </c>
      <c r="AF242" s="46" t="e">
        <f t="shared" si="84"/>
        <v>#VALUE!</v>
      </c>
      <c r="AG242" s="46" t="e">
        <f t="shared" si="84"/>
        <v>#VALUE!</v>
      </c>
      <c r="AH242" s="47" t="s">
        <v>22</v>
      </c>
      <c r="AI242" s="48">
        <f>_xlfn.AGGREGATE(9,6,C242:AG242)</f>
        <v>0</v>
      </c>
      <c r="AJ242" s="30"/>
    </row>
    <row r="243" spans="2:36" hidden="1" x14ac:dyDescent="0.2">
      <c r="B243" s="15"/>
      <c r="C243" s="49" t="e">
        <f t="shared" ref="C243:AG243" si="85">IF(AND(DAY(C234)&gt;=22,DAY(C234)&lt;=28,C235="土",OR(C240="休",C240="雨")),1,0)</f>
        <v>#VALUE!</v>
      </c>
      <c r="D243" s="49" t="e">
        <f t="shared" si="85"/>
        <v>#VALUE!</v>
      </c>
      <c r="E243" s="49" t="e">
        <f t="shared" si="85"/>
        <v>#VALUE!</v>
      </c>
      <c r="F243" s="49" t="e">
        <f t="shared" si="85"/>
        <v>#VALUE!</v>
      </c>
      <c r="G243" s="49" t="e">
        <f t="shared" si="85"/>
        <v>#VALUE!</v>
      </c>
      <c r="H243" s="49" t="e">
        <f t="shared" si="85"/>
        <v>#VALUE!</v>
      </c>
      <c r="I243" s="49" t="e">
        <f t="shared" si="85"/>
        <v>#VALUE!</v>
      </c>
      <c r="J243" s="49" t="e">
        <f t="shared" si="85"/>
        <v>#VALUE!</v>
      </c>
      <c r="K243" s="49" t="e">
        <f t="shared" si="85"/>
        <v>#VALUE!</v>
      </c>
      <c r="L243" s="49" t="e">
        <f t="shared" si="85"/>
        <v>#VALUE!</v>
      </c>
      <c r="M243" s="49" t="e">
        <f t="shared" si="85"/>
        <v>#VALUE!</v>
      </c>
      <c r="N243" s="49" t="e">
        <f t="shared" si="85"/>
        <v>#VALUE!</v>
      </c>
      <c r="O243" s="49" t="e">
        <f t="shared" si="85"/>
        <v>#VALUE!</v>
      </c>
      <c r="P243" s="49" t="e">
        <f t="shared" si="85"/>
        <v>#VALUE!</v>
      </c>
      <c r="Q243" s="49" t="e">
        <f t="shared" si="85"/>
        <v>#VALUE!</v>
      </c>
      <c r="R243" s="49" t="e">
        <f t="shared" si="85"/>
        <v>#VALUE!</v>
      </c>
      <c r="S243" s="49" t="e">
        <f t="shared" si="85"/>
        <v>#VALUE!</v>
      </c>
      <c r="T243" s="49" t="e">
        <f t="shared" si="85"/>
        <v>#VALUE!</v>
      </c>
      <c r="U243" s="49" t="e">
        <f t="shared" si="85"/>
        <v>#VALUE!</v>
      </c>
      <c r="V243" s="49" t="e">
        <f t="shared" si="85"/>
        <v>#VALUE!</v>
      </c>
      <c r="W243" s="49" t="e">
        <f t="shared" si="85"/>
        <v>#VALUE!</v>
      </c>
      <c r="X243" s="49" t="e">
        <f t="shared" si="85"/>
        <v>#VALUE!</v>
      </c>
      <c r="Y243" s="49" t="e">
        <f t="shared" si="85"/>
        <v>#VALUE!</v>
      </c>
      <c r="Z243" s="49" t="e">
        <f t="shared" si="85"/>
        <v>#VALUE!</v>
      </c>
      <c r="AA243" s="49" t="e">
        <f t="shared" si="85"/>
        <v>#VALUE!</v>
      </c>
      <c r="AB243" s="49" t="e">
        <f t="shared" si="85"/>
        <v>#VALUE!</v>
      </c>
      <c r="AC243" s="49" t="e">
        <f t="shared" si="85"/>
        <v>#VALUE!</v>
      </c>
      <c r="AD243" s="49" t="e">
        <f t="shared" si="85"/>
        <v>#VALUE!</v>
      </c>
      <c r="AE243" s="49" t="e">
        <f t="shared" si="85"/>
        <v>#VALUE!</v>
      </c>
      <c r="AF243" s="49" t="e">
        <f t="shared" si="85"/>
        <v>#VALUE!</v>
      </c>
      <c r="AG243" s="49" t="e">
        <f t="shared" si="85"/>
        <v>#VALUE!</v>
      </c>
      <c r="AH243" s="50" t="s">
        <v>23</v>
      </c>
      <c r="AI243" s="48">
        <f>_xlfn.AGGREGATE(9,6,C243:AG243)</f>
        <v>0</v>
      </c>
      <c r="AJ243" s="30"/>
    </row>
    <row r="244" spans="2:36" s="26" customForma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I244" s="41"/>
    </row>
    <row r="245" spans="2:36" hidden="1" x14ac:dyDescent="0.2">
      <c r="C245" s="2" t="e">
        <f>YEAR(C248)</f>
        <v>#VALUE!</v>
      </c>
      <c r="D245" s="2" t="e">
        <f>MONTH(C248)</f>
        <v>#VALUE!</v>
      </c>
    </row>
    <row r="246" spans="2:36" x14ac:dyDescent="0.2">
      <c r="B246" s="6" t="s">
        <v>14</v>
      </c>
      <c r="C246" s="72" t="e">
        <f>C248</f>
        <v>#VALUE!</v>
      </c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4"/>
    </row>
    <row r="247" spans="2:36" x14ac:dyDescent="0.2">
      <c r="B247" s="36"/>
      <c r="C247" s="22" t="e">
        <f>DATE($C245,$D245,1)</f>
        <v>#VALUE!</v>
      </c>
      <c r="D247" s="22" t="e">
        <f t="shared" ref="D247:AG247" si="86">C247+1</f>
        <v>#VALUE!</v>
      </c>
      <c r="E247" s="22" t="e">
        <f t="shared" si="86"/>
        <v>#VALUE!</v>
      </c>
      <c r="F247" s="22" t="e">
        <f t="shared" si="86"/>
        <v>#VALUE!</v>
      </c>
      <c r="G247" s="22" t="e">
        <f t="shared" si="86"/>
        <v>#VALUE!</v>
      </c>
      <c r="H247" s="22" t="e">
        <f t="shared" si="86"/>
        <v>#VALUE!</v>
      </c>
      <c r="I247" s="22" t="e">
        <f t="shared" si="86"/>
        <v>#VALUE!</v>
      </c>
      <c r="J247" s="22" t="e">
        <f t="shared" si="86"/>
        <v>#VALUE!</v>
      </c>
      <c r="K247" s="22" t="e">
        <f t="shared" si="86"/>
        <v>#VALUE!</v>
      </c>
      <c r="L247" s="22" t="e">
        <f t="shared" si="86"/>
        <v>#VALUE!</v>
      </c>
      <c r="M247" s="22" t="e">
        <f t="shared" si="86"/>
        <v>#VALUE!</v>
      </c>
      <c r="N247" s="22" t="e">
        <f t="shared" si="86"/>
        <v>#VALUE!</v>
      </c>
      <c r="O247" s="22" t="e">
        <f t="shared" si="86"/>
        <v>#VALUE!</v>
      </c>
      <c r="P247" s="22" t="e">
        <f t="shared" si="86"/>
        <v>#VALUE!</v>
      </c>
      <c r="Q247" s="22" t="e">
        <f t="shared" si="86"/>
        <v>#VALUE!</v>
      </c>
      <c r="R247" s="22" t="e">
        <f t="shared" si="86"/>
        <v>#VALUE!</v>
      </c>
      <c r="S247" s="22" t="e">
        <f t="shared" si="86"/>
        <v>#VALUE!</v>
      </c>
      <c r="T247" s="22" t="e">
        <f t="shared" si="86"/>
        <v>#VALUE!</v>
      </c>
      <c r="U247" s="22" t="e">
        <f t="shared" si="86"/>
        <v>#VALUE!</v>
      </c>
      <c r="V247" s="22" t="e">
        <f t="shared" si="86"/>
        <v>#VALUE!</v>
      </c>
      <c r="W247" s="22" t="e">
        <f t="shared" si="86"/>
        <v>#VALUE!</v>
      </c>
      <c r="X247" s="22" t="e">
        <f t="shared" si="86"/>
        <v>#VALUE!</v>
      </c>
      <c r="Y247" s="22" t="e">
        <f t="shared" si="86"/>
        <v>#VALUE!</v>
      </c>
      <c r="Z247" s="22" t="e">
        <f t="shared" si="86"/>
        <v>#VALUE!</v>
      </c>
      <c r="AA247" s="22" t="e">
        <f t="shared" si="86"/>
        <v>#VALUE!</v>
      </c>
      <c r="AB247" s="22" t="e">
        <f t="shared" si="86"/>
        <v>#VALUE!</v>
      </c>
      <c r="AC247" s="22" t="e">
        <f t="shared" si="86"/>
        <v>#VALUE!</v>
      </c>
      <c r="AD247" s="22" t="e">
        <f t="shared" si="86"/>
        <v>#VALUE!</v>
      </c>
      <c r="AE247" s="22" t="e">
        <f t="shared" si="86"/>
        <v>#VALUE!</v>
      </c>
      <c r="AF247" s="22" t="e">
        <f t="shared" si="86"/>
        <v>#VALUE!</v>
      </c>
      <c r="AG247" s="22" t="e">
        <f t="shared" si="86"/>
        <v>#VALUE!</v>
      </c>
      <c r="AH247" s="37"/>
      <c r="AI247" s="38"/>
    </row>
    <row r="248" spans="2:36" x14ac:dyDescent="0.2">
      <c r="B248" s="20" t="s">
        <v>15</v>
      </c>
      <c r="C248" s="39" t="e">
        <f>IF(EDATE(C233,1)&gt;$G$5,"",EDATE(C233,1))</f>
        <v>#VALUE!</v>
      </c>
      <c r="D248" s="22" t="e">
        <f t="shared" ref="D248:AG248" si="87">IF(D247&gt;$G$5,"",IF(C248=EOMONTH(DATE($C245,$D245,1),0),"",IF(C248="","",C248+1)))</f>
        <v>#VALUE!</v>
      </c>
      <c r="E248" s="22" t="e">
        <f t="shared" si="87"/>
        <v>#VALUE!</v>
      </c>
      <c r="F248" s="22" t="e">
        <f t="shared" si="87"/>
        <v>#VALUE!</v>
      </c>
      <c r="G248" s="22" t="e">
        <f t="shared" si="87"/>
        <v>#VALUE!</v>
      </c>
      <c r="H248" s="22" t="e">
        <f t="shared" si="87"/>
        <v>#VALUE!</v>
      </c>
      <c r="I248" s="22" t="e">
        <f t="shared" si="87"/>
        <v>#VALUE!</v>
      </c>
      <c r="J248" s="22" t="e">
        <f t="shared" si="87"/>
        <v>#VALUE!</v>
      </c>
      <c r="K248" s="22" t="e">
        <f t="shared" si="87"/>
        <v>#VALUE!</v>
      </c>
      <c r="L248" s="22" t="e">
        <f t="shared" si="87"/>
        <v>#VALUE!</v>
      </c>
      <c r="M248" s="22" t="e">
        <f t="shared" si="87"/>
        <v>#VALUE!</v>
      </c>
      <c r="N248" s="22" t="e">
        <f t="shared" si="87"/>
        <v>#VALUE!</v>
      </c>
      <c r="O248" s="22" t="e">
        <f t="shared" si="87"/>
        <v>#VALUE!</v>
      </c>
      <c r="P248" s="22" t="e">
        <f t="shared" si="87"/>
        <v>#VALUE!</v>
      </c>
      <c r="Q248" s="22" t="e">
        <f t="shared" si="87"/>
        <v>#VALUE!</v>
      </c>
      <c r="R248" s="22" t="e">
        <f t="shared" si="87"/>
        <v>#VALUE!</v>
      </c>
      <c r="S248" s="22" t="e">
        <f t="shared" si="87"/>
        <v>#VALUE!</v>
      </c>
      <c r="T248" s="22" t="e">
        <f t="shared" si="87"/>
        <v>#VALUE!</v>
      </c>
      <c r="U248" s="22" t="e">
        <f t="shared" si="87"/>
        <v>#VALUE!</v>
      </c>
      <c r="V248" s="22" t="e">
        <f t="shared" si="87"/>
        <v>#VALUE!</v>
      </c>
      <c r="W248" s="22" t="e">
        <f t="shared" si="87"/>
        <v>#VALUE!</v>
      </c>
      <c r="X248" s="22" t="e">
        <f t="shared" si="87"/>
        <v>#VALUE!</v>
      </c>
      <c r="Y248" s="22" t="e">
        <f t="shared" si="87"/>
        <v>#VALUE!</v>
      </c>
      <c r="Z248" s="22" t="e">
        <f t="shared" si="87"/>
        <v>#VALUE!</v>
      </c>
      <c r="AA248" s="22" t="e">
        <f t="shared" si="87"/>
        <v>#VALUE!</v>
      </c>
      <c r="AB248" s="22" t="e">
        <f t="shared" si="87"/>
        <v>#VALUE!</v>
      </c>
      <c r="AC248" s="22" t="e">
        <f t="shared" si="87"/>
        <v>#VALUE!</v>
      </c>
      <c r="AD248" s="22" t="e">
        <f t="shared" si="87"/>
        <v>#VALUE!</v>
      </c>
      <c r="AE248" s="22" t="e">
        <f t="shared" si="87"/>
        <v>#VALUE!</v>
      </c>
      <c r="AF248" s="22" t="e">
        <f t="shared" si="87"/>
        <v>#VALUE!</v>
      </c>
      <c r="AG248" s="22" t="e">
        <f t="shared" si="87"/>
        <v>#VALUE!</v>
      </c>
      <c r="AH248" s="23" t="s">
        <v>16</v>
      </c>
      <c r="AI248" s="24">
        <f>+COUNTIFS(C249:AG249,"土",C250:AG250,"")+COUNTIFS(C249:AG249,"日",C250:AG250,"")</f>
        <v>0</v>
      </c>
    </row>
    <row r="249" spans="2:36" s="26" customFormat="1" x14ac:dyDescent="0.2">
      <c r="B249" s="40" t="s">
        <v>5</v>
      </c>
      <c r="C249" s="51" t="str">
        <f>IFERROR(TEXT(WEEKDAY(+C248),"aaa"),"")</f>
        <v/>
      </c>
      <c r="D249" s="51" t="str">
        <f t="shared" ref="D249:AG249" si="88">IFERROR(TEXT(WEEKDAY(+D248),"aaa"),"")</f>
        <v/>
      </c>
      <c r="E249" s="51" t="str">
        <f t="shared" si="88"/>
        <v/>
      </c>
      <c r="F249" s="51" t="str">
        <f t="shared" si="88"/>
        <v/>
      </c>
      <c r="G249" s="51" t="str">
        <f t="shared" si="88"/>
        <v/>
      </c>
      <c r="H249" s="51" t="str">
        <f t="shared" si="88"/>
        <v/>
      </c>
      <c r="I249" s="51" t="str">
        <f t="shared" si="88"/>
        <v/>
      </c>
      <c r="J249" s="51" t="str">
        <f t="shared" si="88"/>
        <v/>
      </c>
      <c r="K249" s="51" t="str">
        <f t="shared" si="88"/>
        <v/>
      </c>
      <c r="L249" s="51" t="str">
        <f t="shared" si="88"/>
        <v/>
      </c>
      <c r="M249" s="51" t="str">
        <f t="shared" si="88"/>
        <v/>
      </c>
      <c r="N249" s="51" t="str">
        <f t="shared" si="88"/>
        <v/>
      </c>
      <c r="O249" s="51" t="str">
        <f t="shared" si="88"/>
        <v/>
      </c>
      <c r="P249" s="51" t="str">
        <f t="shared" si="88"/>
        <v/>
      </c>
      <c r="Q249" s="51" t="str">
        <f t="shared" si="88"/>
        <v/>
      </c>
      <c r="R249" s="51" t="str">
        <f t="shared" si="88"/>
        <v/>
      </c>
      <c r="S249" s="51" t="str">
        <f t="shared" si="88"/>
        <v/>
      </c>
      <c r="T249" s="51" t="str">
        <f t="shared" si="88"/>
        <v/>
      </c>
      <c r="U249" s="51" t="str">
        <f t="shared" si="88"/>
        <v/>
      </c>
      <c r="V249" s="51" t="str">
        <f t="shared" si="88"/>
        <v/>
      </c>
      <c r="W249" s="51" t="str">
        <f t="shared" si="88"/>
        <v/>
      </c>
      <c r="X249" s="51" t="str">
        <f t="shared" si="88"/>
        <v/>
      </c>
      <c r="Y249" s="51" t="str">
        <f t="shared" si="88"/>
        <v/>
      </c>
      <c r="Z249" s="51" t="str">
        <f t="shared" si="88"/>
        <v/>
      </c>
      <c r="AA249" s="51" t="str">
        <f t="shared" si="88"/>
        <v/>
      </c>
      <c r="AB249" s="51" t="str">
        <f t="shared" si="88"/>
        <v/>
      </c>
      <c r="AC249" s="51" t="str">
        <f t="shared" si="88"/>
        <v/>
      </c>
      <c r="AD249" s="51" t="str">
        <f t="shared" si="88"/>
        <v/>
      </c>
      <c r="AE249" s="51" t="str">
        <f t="shared" si="88"/>
        <v/>
      </c>
      <c r="AF249" s="51" t="str">
        <f t="shared" si="88"/>
        <v/>
      </c>
      <c r="AG249" s="51" t="str">
        <f t="shared" si="88"/>
        <v/>
      </c>
      <c r="AH249" s="23" t="s">
        <v>21</v>
      </c>
      <c r="AI249" s="24">
        <f>+COUNTIF(C250:AG250,"夏休")+COUNTIF(C250:AG250,"冬休")+COUNTIF(C250:AG250,"中止")</f>
        <v>0</v>
      </c>
    </row>
    <row r="250" spans="2:36" s="26" customFormat="1" ht="13.5" customHeight="1" x14ac:dyDescent="0.2">
      <c r="B250" s="75" t="s">
        <v>20</v>
      </c>
      <c r="C250" s="77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9"/>
      <c r="AH250" s="27" t="s">
        <v>2</v>
      </c>
      <c r="AI250" s="28">
        <f>COUNT(C248:AG248)-AI249</f>
        <v>0</v>
      </c>
    </row>
    <row r="251" spans="2:36" s="26" customFormat="1" ht="13.5" customHeight="1" x14ac:dyDescent="0.2">
      <c r="B251" s="76"/>
      <c r="C251" s="77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9"/>
      <c r="AH251" s="27" t="s">
        <v>6</v>
      </c>
      <c r="AI251" s="29">
        <f>+COUNTIF(C252:AG253,"休")</f>
        <v>0</v>
      </c>
      <c r="AJ251" s="30" t="e">
        <f>IF(AI252&gt;0.285,"",IF(AI251&lt;AI248,"←計画日数が足りません",""))</f>
        <v>#DIV/0!</v>
      </c>
    </row>
    <row r="252" spans="2:36" s="26" customFormat="1" ht="13.5" customHeight="1" x14ac:dyDescent="0.2">
      <c r="B252" s="70" t="s">
        <v>0</v>
      </c>
      <c r="C252" s="71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3"/>
      <c r="AH252" s="27" t="s">
        <v>8</v>
      </c>
      <c r="AI252" s="31" t="e">
        <f>+AI251/AI250</f>
        <v>#DIV/0!</v>
      </c>
    </row>
    <row r="253" spans="2:36" s="26" customFormat="1" x14ac:dyDescent="0.2">
      <c r="B253" s="70"/>
      <c r="C253" s="71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3"/>
      <c r="AH253" s="27" t="s">
        <v>9</v>
      </c>
      <c r="AI253" s="29">
        <f>+COUNTA(C254:AG255)</f>
        <v>0</v>
      </c>
    </row>
    <row r="254" spans="2:36" s="26" customFormat="1" x14ac:dyDescent="0.2">
      <c r="B254" s="64" t="s">
        <v>7</v>
      </c>
      <c r="C254" s="66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58"/>
      <c r="AH254" s="32" t="s">
        <v>4</v>
      </c>
      <c r="AI254" s="33" t="e">
        <f>+AI253/AI250</f>
        <v>#DIV/0!</v>
      </c>
    </row>
    <row r="255" spans="2:36" s="26" customFormat="1" x14ac:dyDescent="0.2">
      <c r="B255" s="65"/>
      <c r="C255" s="67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59"/>
      <c r="AH255" s="34" t="s">
        <v>13</v>
      </c>
      <c r="AI255" s="35" t="str">
        <f>IF(7&gt;AI250,"対象外",IF(AI253&gt;=AI248,"OK","NG"))</f>
        <v>対象外</v>
      </c>
      <c r="AJ255" s="30" t="str">
        <f>IF(AI255="対象外","←７日間に満たない期間は達成判定の対象外",IF(AI255="NG","←月単位未達成","←月単位達成"))</f>
        <v>←７日間に満たない期間は達成判定の対象外</v>
      </c>
    </row>
    <row r="256" spans="2:36" hidden="1" x14ac:dyDescent="0.2">
      <c r="B256" s="15"/>
      <c r="C256" s="46" t="e">
        <f t="shared" ref="C256:AG256" si="89">IF(AND(DAY(C248)&gt;=22,DAY(C248)&lt;=28,C249="土"),1,0)</f>
        <v>#VALUE!</v>
      </c>
      <c r="D256" s="46" t="e">
        <f t="shared" si="89"/>
        <v>#VALUE!</v>
      </c>
      <c r="E256" s="46" t="e">
        <f t="shared" si="89"/>
        <v>#VALUE!</v>
      </c>
      <c r="F256" s="46" t="e">
        <f t="shared" si="89"/>
        <v>#VALUE!</v>
      </c>
      <c r="G256" s="46" t="e">
        <f t="shared" si="89"/>
        <v>#VALUE!</v>
      </c>
      <c r="H256" s="46" t="e">
        <f t="shared" si="89"/>
        <v>#VALUE!</v>
      </c>
      <c r="I256" s="46" t="e">
        <f t="shared" si="89"/>
        <v>#VALUE!</v>
      </c>
      <c r="J256" s="46" t="e">
        <f t="shared" si="89"/>
        <v>#VALUE!</v>
      </c>
      <c r="K256" s="46" t="e">
        <f t="shared" si="89"/>
        <v>#VALUE!</v>
      </c>
      <c r="L256" s="46" t="e">
        <f t="shared" si="89"/>
        <v>#VALUE!</v>
      </c>
      <c r="M256" s="46" t="e">
        <f t="shared" si="89"/>
        <v>#VALUE!</v>
      </c>
      <c r="N256" s="46" t="e">
        <f t="shared" si="89"/>
        <v>#VALUE!</v>
      </c>
      <c r="O256" s="46" t="e">
        <f t="shared" si="89"/>
        <v>#VALUE!</v>
      </c>
      <c r="P256" s="46" t="e">
        <f t="shared" si="89"/>
        <v>#VALUE!</v>
      </c>
      <c r="Q256" s="46" t="e">
        <f t="shared" si="89"/>
        <v>#VALUE!</v>
      </c>
      <c r="R256" s="46" t="e">
        <f t="shared" si="89"/>
        <v>#VALUE!</v>
      </c>
      <c r="S256" s="46" t="e">
        <f t="shared" si="89"/>
        <v>#VALUE!</v>
      </c>
      <c r="T256" s="46" t="e">
        <f t="shared" si="89"/>
        <v>#VALUE!</v>
      </c>
      <c r="U256" s="46" t="e">
        <f t="shared" si="89"/>
        <v>#VALUE!</v>
      </c>
      <c r="V256" s="46" t="e">
        <f t="shared" si="89"/>
        <v>#VALUE!</v>
      </c>
      <c r="W256" s="46" t="e">
        <f t="shared" si="89"/>
        <v>#VALUE!</v>
      </c>
      <c r="X256" s="46" t="e">
        <f t="shared" si="89"/>
        <v>#VALUE!</v>
      </c>
      <c r="Y256" s="46" t="e">
        <f t="shared" si="89"/>
        <v>#VALUE!</v>
      </c>
      <c r="Z256" s="46" t="e">
        <f t="shared" si="89"/>
        <v>#VALUE!</v>
      </c>
      <c r="AA256" s="46" t="e">
        <f t="shared" si="89"/>
        <v>#VALUE!</v>
      </c>
      <c r="AB256" s="46" t="e">
        <f t="shared" si="89"/>
        <v>#VALUE!</v>
      </c>
      <c r="AC256" s="46" t="e">
        <f t="shared" si="89"/>
        <v>#VALUE!</v>
      </c>
      <c r="AD256" s="46" t="e">
        <f t="shared" si="89"/>
        <v>#VALUE!</v>
      </c>
      <c r="AE256" s="46" t="e">
        <f t="shared" si="89"/>
        <v>#VALUE!</v>
      </c>
      <c r="AF256" s="46" t="e">
        <f t="shared" si="89"/>
        <v>#VALUE!</v>
      </c>
      <c r="AG256" s="46" t="e">
        <f t="shared" si="89"/>
        <v>#VALUE!</v>
      </c>
      <c r="AH256" s="47" t="s">
        <v>22</v>
      </c>
      <c r="AI256" s="48">
        <f>_xlfn.AGGREGATE(9,6,C256:AG256)</f>
        <v>0</v>
      </c>
      <c r="AJ256" s="30"/>
    </row>
    <row r="257" spans="2:36" hidden="1" x14ac:dyDescent="0.2">
      <c r="B257" s="15"/>
      <c r="C257" s="49" t="e">
        <f t="shared" ref="C257:AG257" si="90">IF(AND(DAY(C248)&gt;=22,DAY(C248)&lt;=28,C249="土",OR(C254="休",C254="雨")),1,0)</f>
        <v>#VALUE!</v>
      </c>
      <c r="D257" s="49" t="e">
        <f t="shared" si="90"/>
        <v>#VALUE!</v>
      </c>
      <c r="E257" s="49" t="e">
        <f t="shared" si="90"/>
        <v>#VALUE!</v>
      </c>
      <c r="F257" s="49" t="e">
        <f t="shared" si="90"/>
        <v>#VALUE!</v>
      </c>
      <c r="G257" s="49" t="e">
        <f t="shared" si="90"/>
        <v>#VALUE!</v>
      </c>
      <c r="H257" s="49" t="e">
        <f t="shared" si="90"/>
        <v>#VALUE!</v>
      </c>
      <c r="I257" s="49" t="e">
        <f t="shared" si="90"/>
        <v>#VALUE!</v>
      </c>
      <c r="J257" s="49" t="e">
        <f t="shared" si="90"/>
        <v>#VALUE!</v>
      </c>
      <c r="K257" s="49" t="e">
        <f t="shared" si="90"/>
        <v>#VALUE!</v>
      </c>
      <c r="L257" s="49" t="e">
        <f t="shared" si="90"/>
        <v>#VALUE!</v>
      </c>
      <c r="M257" s="49" t="e">
        <f t="shared" si="90"/>
        <v>#VALUE!</v>
      </c>
      <c r="N257" s="49" t="e">
        <f t="shared" si="90"/>
        <v>#VALUE!</v>
      </c>
      <c r="O257" s="49" t="e">
        <f t="shared" si="90"/>
        <v>#VALUE!</v>
      </c>
      <c r="P257" s="49" t="e">
        <f t="shared" si="90"/>
        <v>#VALUE!</v>
      </c>
      <c r="Q257" s="49" t="e">
        <f t="shared" si="90"/>
        <v>#VALUE!</v>
      </c>
      <c r="R257" s="49" t="e">
        <f t="shared" si="90"/>
        <v>#VALUE!</v>
      </c>
      <c r="S257" s="49" t="e">
        <f t="shared" si="90"/>
        <v>#VALUE!</v>
      </c>
      <c r="T257" s="49" t="e">
        <f t="shared" si="90"/>
        <v>#VALUE!</v>
      </c>
      <c r="U257" s="49" t="e">
        <f t="shared" si="90"/>
        <v>#VALUE!</v>
      </c>
      <c r="V257" s="49" t="e">
        <f t="shared" si="90"/>
        <v>#VALUE!</v>
      </c>
      <c r="W257" s="49" t="e">
        <f t="shared" si="90"/>
        <v>#VALUE!</v>
      </c>
      <c r="X257" s="49" t="e">
        <f t="shared" si="90"/>
        <v>#VALUE!</v>
      </c>
      <c r="Y257" s="49" t="e">
        <f t="shared" si="90"/>
        <v>#VALUE!</v>
      </c>
      <c r="Z257" s="49" t="e">
        <f t="shared" si="90"/>
        <v>#VALUE!</v>
      </c>
      <c r="AA257" s="49" t="e">
        <f t="shared" si="90"/>
        <v>#VALUE!</v>
      </c>
      <c r="AB257" s="49" t="e">
        <f t="shared" si="90"/>
        <v>#VALUE!</v>
      </c>
      <c r="AC257" s="49" t="e">
        <f t="shared" si="90"/>
        <v>#VALUE!</v>
      </c>
      <c r="AD257" s="49" t="e">
        <f t="shared" si="90"/>
        <v>#VALUE!</v>
      </c>
      <c r="AE257" s="49" t="e">
        <f t="shared" si="90"/>
        <v>#VALUE!</v>
      </c>
      <c r="AF257" s="49" t="e">
        <f t="shared" si="90"/>
        <v>#VALUE!</v>
      </c>
      <c r="AG257" s="49" t="e">
        <f t="shared" si="90"/>
        <v>#VALUE!</v>
      </c>
      <c r="AH257" s="50" t="s">
        <v>23</v>
      </c>
      <c r="AI257" s="48">
        <f>_xlfn.AGGREGATE(9,6,C257:AG257)</f>
        <v>0</v>
      </c>
      <c r="AJ257" s="30"/>
    </row>
    <row r="259" spans="2:36" hidden="1" x14ac:dyDescent="0.2">
      <c r="C259" s="2" t="e">
        <f>YEAR(C262)</f>
        <v>#VALUE!</v>
      </c>
      <c r="D259" s="2" t="e">
        <f>MONTH(C262)</f>
        <v>#VALUE!</v>
      </c>
    </row>
    <row r="260" spans="2:36" x14ac:dyDescent="0.2">
      <c r="B260" s="6" t="s">
        <v>14</v>
      </c>
      <c r="C260" s="72" t="e">
        <f>C262</f>
        <v>#VALUE!</v>
      </c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4"/>
    </row>
    <row r="261" spans="2:36" x14ac:dyDescent="0.2">
      <c r="B261" s="36"/>
      <c r="C261" s="22" t="e">
        <f>DATE($C259,$D259,1)</f>
        <v>#VALUE!</v>
      </c>
      <c r="D261" s="22" t="e">
        <f t="shared" ref="D261:AG261" si="91">C261+1</f>
        <v>#VALUE!</v>
      </c>
      <c r="E261" s="22" t="e">
        <f t="shared" si="91"/>
        <v>#VALUE!</v>
      </c>
      <c r="F261" s="22" t="e">
        <f t="shared" si="91"/>
        <v>#VALUE!</v>
      </c>
      <c r="G261" s="22" t="e">
        <f t="shared" si="91"/>
        <v>#VALUE!</v>
      </c>
      <c r="H261" s="22" t="e">
        <f t="shared" si="91"/>
        <v>#VALUE!</v>
      </c>
      <c r="I261" s="22" t="e">
        <f t="shared" si="91"/>
        <v>#VALUE!</v>
      </c>
      <c r="J261" s="22" t="e">
        <f t="shared" si="91"/>
        <v>#VALUE!</v>
      </c>
      <c r="K261" s="22" t="e">
        <f t="shared" si="91"/>
        <v>#VALUE!</v>
      </c>
      <c r="L261" s="22" t="e">
        <f t="shared" si="91"/>
        <v>#VALUE!</v>
      </c>
      <c r="M261" s="22" t="e">
        <f t="shared" si="91"/>
        <v>#VALUE!</v>
      </c>
      <c r="N261" s="22" t="e">
        <f t="shared" si="91"/>
        <v>#VALUE!</v>
      </c>
      <c r="O261" s="22" t="e">
        <f t="shared" si="91"/>
        <v>#VALUE!</v>
      </c>
      <c r="P261" s="22" t="e">
        <f t="shared" si="91"/>
        <v>#VALUE!</v>
      </c>
      <c r="Q261" s="22" t="e">
        <f t="shared" si="91"/>
        <v>#VALUE!</v>
      </c>
      <c r="R261" s="22" t="e">
        <f t="shared" si="91"/>
        <v>#VALUE!</v>
      </c>
      <c r="S261" s="22" t="e">
        <f t="shared" si="91"/>
        <v>#VALUE!</v>
      </c>
      <c r="T261" s="22" t="e">
        <f t="shared" si="91"/>
        <v>#VALUE!</v>
      </c>
      <c r="U261" s="22" t="e">
        <f t="shared" si="91"/>
        <v>#VALUE!</v>
      </c>
      <c r="V261" s="22" t="e">
        <f t="shared" si="91"/>
        <v>#VALUE!</v>
      </c>
      <c r="W261" s="22" t="e">
        <f t="shared" si="91"/>
        <v>#VALUE!</v>
      </c>
      <c r="X261" s="22" t="e">
        <f t="shared" si="91"/>
        <v>#VALUE!</v>
      </c>
      <c r="Y261" s="22" t="e">
        <f t="shared" si="91"/>
        <v>#VALUE!</v>
      </c>
      <c r="Z261" s="22" t="e">
        <f t="shared" si="91"/>
        <v>#VALUE!</v>
      </c>
      <c r="AA261" s="22" t="e">
        <f t="shared" si="91"/>
        <v>#VALUE!</v>
      </c>
      <c r="AB261" s="22" t="e">
        <f t="shared" si="91"/>
        <v>#VALUE!</v>
      </c>
      <c r="AC261" s="22" t="e">
        <f t="shared" si="91"/>
        <v>#VALUE!</v>
      </c>
      <c r="AD261" s="22" t="e">
        <f t="shared" si="91"/>
        <v>#VALUE!</v>
      </c>
      <c r="AE261" s="22" t="e">
        <f t="shared" si="91"/>
        <v>#VALUE!</v>
      </c>
      <c r="AF261" s="22" t="e">
        <f t="shared" si="91"/>
        <v>#VALUE!</v>
      </c>
      <c r="AG261" s="22" t="e">
        <f t="shared" si="91"/>
        <v>#VALUE!</v>
      </c>
      <c r="AH261" s="37"/>
      <c r="AI261" s="38"/>
    </row>
    <row r="262" spans="2:36" x14ac:dyDescent="0.2">
      <c r="B262" s="20" t="s">
        <v>15</v>
      </c>
      <c r="C262" s="39" t="e">
        <f>IF(EDATE(C247,1)&gt;$G$5,"",EDATE(C247,1))</f>
        <v>#VALUE!</v>
      </c>
      <c r="D262" s="22" t="e">
        <f t="shared" ref="D262:AG262" si="92">IF(D261&gt;$G$5,"",IF(C262=EOMONTH(DATE($C259,$D259,1),0),"",IF(C262="","",C262+1)))</f>
        <v>#VALUE!</v>
      </c>
      <c r="E262" s="22" t="e">
        <f t="shared" si="92"/>
        <v>#VALUE!</v>
      </c>
      <c r="F262" s="22" t="e">
        <f t="shared" si="92"/>
        <v>#VALUE!</v>
      </c>
      <c r="G262" s="22" t="e">
        <f t="shared" si="92"/>
        <v>#VALUE!</v>
      </c>
      <c r="H262" s="22" t="e">
        <f t="shared" si="92"/>
        <v>#VALUE!</v>
      </c>
      <c r="I262" s="22" t="e">
        <f t="shared" si="92"/>
        <v>#VALUE!</v>
      </c>
      <c r="J262" s="22" t="e">
        <f t="shared" si="92"/>
        <v>#VALUE!</v>
      </c>
      <c r="K262" s="22" t="e">
        <f t="shared" si="92"/>
        <v>#VALUE!</v>
      </c>
      <c r="L262" s="22" t="e">
        <f t="shared" si="92"/>
        <v>#VALUE!</v>
      </c>
      <c r="M262" s="22" t="e">
        <f t="shared" si="92"/>
        <v>#VALUE!</v>
      </c>
      <c r="N262" s="22" t="e">
        <f t="shared" si="92"/>
        <v>#VALUE!</v>
      </c>
      <c r="O262" s="22" t="e">
        <f t="shared" si="92"/>
        <v>#VALUE!</v>
      </c>
      <c r="P262" s="22" t="e">
        <f t="shared" si="92"/>
        <v>#VALUE!</v>
      </c>
      <c r="Q262" s="22" t="e">
        <f t="shared" si="92"/>
        <v>#VALUE!</v>
      </c>
      <c r="R262" s="22" t="e">
        <f t="shared" si="92"/>
        <v>#VALUE!</v>
      </c>
      <c r="S262" s="22" t="e">
        <f t="shared" si="92"/>
        <v>#VALUE!</v>
      </c>
      <c r="T262" s="22" t="e">
        <f t="shared" si="92"/>
        <v>#VALUE!</v>
      </c>
      <c r="U262" s="22" t="e">
        <f t="shared" si="92"/>
        <v>#VALUE!</v>
      </c>
      <c r="V262" s="22" t="e">
        <f t="shared" si="92"/>
        <v>#VALUE!</v>
      </c>
      <c r="W262" s="22" t="e">
        <f t="shared" si="92"/>
        <v>#VALUE!</v>
      </c>
      <c r="X262" s="22" t="e">
        <f t="shared" si="92"/>
        <v>#VALUE!</v>
      </c>
      <c r="Y262" s="22" t="e">
        <f t="shared" si="92"/>
        <v>#VALUE!</v>
      </c>
      <c r="Z262" s="22" t="e">
        <f t="shared" si="92"/>
        <v>#VALUE!</v>
      </c>
      <c r="AA262" s="22" t="e">
        <f t="shared" si="92"/>
        <v>#VALUE!</v>
      </c>
      <c r="AB262" s="22" t="e">
        <f t="shared" si="92"/>
        <v>#VALUE!</v>
      </c>
      <c r="AC262" s="22" t="e">
        <f t="shared" si="92"/>
        <v>#VALUE!</v>
      </c>
      <c r="AD262" s="22" t="e">
        <f t="shared" si="92"/>
        <v>#VALUE!</v>
      </c>
      <c r="AE262" s="22" t="e">
        <f t="shared" si="92"/>
        <v>#VALUE!</v>
      </c>
      <c r="AF262" s="22" t="e">
        <f t="shared" si="92"/>
        <v>#VALUE!</v>
      </c>
      <c r="AG262" s="22" t="e">
        <f t="shared" si="92"/>
        <v>#VALUE!</v>
      </c>
      <c r="AH262" s="23" t="s">
        <v>16</v>
      </c>
      <c r="AI262" s="24">
        <f>+COUNTIFS(C263:AG263,"土",C264:AG264,"")+COUNTIFS(C263:AG263,"日",C264:AG264,"")</f>
        <v>0</v>
      </c>
    </row>
    <row r="263" spans="2:36" s="26" customFormat="1" x14ac:dyDescent="0.2">
      <c r="B263" s="40" t="s">
        <v>5</v>
      </c>
      <c r="C263" s="51" t="str">
        <f>IFERROR(TEXT(WEEKDAY(+C262),"aaa"),"")</f>
        <v/>
      </c>
      <c r="D263" s="51" t="str">
        <f t="shared" ref="D263:AG263" si="93">IFERROR(TEXT(WEEKDAY(+D262),"aaa"),"")</f>
        <v/>
      </c>
      <c r="E263" s="51" t="str">
        <f t="shared" si="93"/>
        <v/>
      </c>
      <c r="F263" s="51" t="str">
        <f t="shared" si="93"/>
        <v/>
      </c>
      <c r="G263" s="51" t="str">
        <f t="shared" si="93"/>
        <v/>
      </c>
      <c r="H263" s="51" t="str">
        <f t="shared" si="93"/>
        <v/>
      </c>
      <c r="I263" s="51" t="str">
        <f t="shared" si="93"/>
        <v/>
      </c>
      <c r="J263" s="51" t="str">
        <f t="shared" si="93"/>
        <v/>
      </c>
      <c r="K263" s="51" t="str">
        <f t="shared" si="93"/>
        <v/>
      </c>
      <c r="L263" s="51" t="str">
        <f t="shared" si="93"/>
        <v/>
      </c>
      <c r="M263" s="51" t="str">
        <f t="shared" si="93"/>
        <v/>
      </c>
      <c r="N263" s="51" t="str">
        <f t="shared" si="93"/>
        <v/>
      </c>
      <c r="O263" s="51" t="str">
        <f t="shared" si="93"/>
        <v/>
      </c>
      <c r="P263" s="51" t="str">
        <f t="shared" si="93"/>
        <v/>
      </c>
      <c r="Q263" s="51" t="str">
        <f t="shared" si="93"/>
        <v/>
      </c>
      <c r="R263" s="51" t="str">
        <f t="shared" si="93"/>
        <v/>
      </c>
      <c r="S263" s="51" t="str">
        <f t="shared" si="93"/>
        <v/>
      </c>
      <c r="T263" s="51" t="str">
        <f t="shared" si="93"/>
        <v/>
      </c>
      <c r="U263" s="51" t="str">
        <f t="shared" si="93"/>
        <v/>
      </c>
      <c r="V263" s="51" t="str">
        <f t="shared" si="93"/>
        <v/>
      </c>
      <c r="W263" s="51" t="str">
        <f t="shared" si="93"/>
        <v/>
      </c>
      <c r="X263" s="51" t="str">
        <f t="shared" si="93"/>
        <v/>
      </c>
      <c r="Y263" s="51" t="str">
        <f t="shared" si="93"/>
        <v/>
      </c>
      <c r="Z263" s="51" t="str">
        <f t="shared" si="93"/>
        <v/>
      </c>
      <c r="AA263" s="51" t="str">
        <f t="shared" si="93"/>
        <v/>
      </c>
      <c r="AB263" s="51" t="str">
        <f t="shared" si="93"/>
        <v/>
      </c>
      <c r="AC263" s="51" t="str">
        <f t="shared" si="93"/>
        <v/>
      </c>
      <c r="AD263" s="51" t="str">
        <f t="shared" si="93"/>
        <v/>
      </c>
      <c r="AE263" s="51" t="str">
        <f t="shared" si="93"/>
        <v/>
      </c>
      <c r="AF263" s="51" t="str">
        <f t="shared" si="93"/>
        <v/>
      </c>
      <c r="AG263" s="51" t="str">
        <f t="shared" si="93"/>
        <v/>
      </c>
      <c r="AH263" s="23" t="s">
        <v>21</v>
      </c>
      <c r="AI263" s="24">
        <f>+COUNTIF(C264:AG264,"夏休")+COUNTIF(C264:AG264,"冬休")+COUNTIF(C264:AG264,"中止")</f>
        <v>0</v>
      </c>
    </row>
    <row r="264" spans="2:36" s="26" customFormat="1" ht="13.5" customHeight="1" x14ac:dyDescent="0.2">
      <c r="B264" s="75" t="s">
        <v>20</v>
      </c>
      <c r="C264" s="77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9"/>
      <c r="AH264" s="27" t="s">
        <v>2</v>
      </c>
      <c r="AI264" s="28">
        <f>COUNT(C262:AG262)-AI263</f>
        <v>0</v>
      </c>
    </row>
    <row r="265" spans="2:36" s="26" customFormat="1" ht="13.5" customHeight="1" x14ac:dyDescent="0.2">
      <c r="B265" s="76"/>
      <c r="C265" s="77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9"/>
      <c r="AH265" s="27" t="s">
        <v>6</v>
      </c>
      <c r="AI265" s="29">
        <f>+COUNTIF(C266:AG267,"休")</f>
        <v>0</v>
      </c>
      <c r="AJ265" s="30" t="e">
        <f>IF(AI266&gt;0.285,"",IF(AI265&lt;AI262,"←計画日数が足りません",""))</f>
        <v>#DIV/0!</v>
      </c>
    </row>
    <row r="266" spans="2:36" s="26" customFormat="1" ht="13.5" customHeight="1" x14ac:dyDescent="0.2">
      <c r="B266" s="70" t="s">
        <v>0</v>
      </c>
      <c r="C266" s="71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3"/>
      <c r="AH266" s="27" t="s">
        <v>8</v>
      </c>
      <c r="AI266" s="31" t="e">
        <f>+AI265/AI264</f>
        <v>#DIV/0!</v>
      </c>
    </row>
    <row r="267" spans="2:36" s="26" customFormat="1" x14ac:dyDescent="0.2">
      <c r="B267" s="70"/>
      <c r="C267" s="71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3"/>
      <c r="AH267" s="27" t="s">
        <v>9</v>
      </c>
      <c r="AI267" s="29">
        <f>+COUNTA(C268:AG269)</f>
        <v>0</v>
      </c>
    </row>
    <row r="268" spans="2:36" s="26" customFormat="1" x14ac:dyDescent="0.2">
      <c r="B268" s="64" t="s">
        <v>7</v>
      </c>
      <c r="C268" s="66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58"/>
      <c r="AH268" s="32" t="s">
        <v>4</v>
      </c>
      <c r="AI268" s="33" t="e">
        <f>+AI267/AI264</f>
        <v>#DIV/0!</v>
      </c>
    </row>
    <row r="269" spans="2:36" s="26" customFormat="1" x14ac:dyDescent="0.2">
      <c r="B269" s="65"/>
      <c r="C269" s="67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59"/>
      <c r="AH269" s="34" t="s">
        <v>13</v>
      </c>
      <c r="AI269" s="35" t="str">
        <f>IF(7&gt;AI264,"対象外",IF(AI267&gt;=AI262,"OK","NG"))</f>
        <v>対象外</v>
      </c>
      <c r="AJ269" s="30" t="str">
        <f>IF(AI269="対象外","←７日間に満たない期間は達成判定の対象外",IF(AI269="NG","←月単位未達成","←月単位達成"))</f>
        <v>←７日間に満たない期間は達成判定の対象外</v>
      </c>
    </row>
    <row r="270" spans="2:36" hidden="1" x14ac:dyDescent="0.2">
      <c r="B270" s="15"/>
      <c r="C270" s="46" t="e">
        <f t="shared" ref="C270:AG270" si="94">IF(AND(DAY(C262)&gt;=22,DAY(C262)&lt;=28,C263="土"),1,0)</f>
        <v>#VALUE!</v>
      </c>
      <c r="D270" s="46" t="e">
        <f t="shared" si="94"/>
        <v>#VALUE!</v>
      </c>
      <c r="E270" s="46" t="e">
        <f t="shared" si="94"/>
        <v>#VALUE!</v>
      </c>
      <c r="F270" s="46" t="e">
        <f t="shared" si="94"/>
        <v>#VALUE!</v>
      </c>
      <c r="G270" s="46" t="e">
        <f t="shared" si="94"/>
        <v>#VALUE!</v>
      </c>
      <c r="H270" s="46" t="e">
        <f t="shared" si="94"/>
        <v>#VALUE!</v>
      </c>
      <c r="I270" s="46" t="e">
        <f t="shared" si="94"/>
        <v>#VALUE!</v>
      </c>
      <c r="J270" s="46" t="e">
        <f t="shared" si="94"/>
        <v>#VALUE!</v>
      </c>
      <c r="K270" s="46" t="e">
        <f t="shared" si="94"/>
        <v>#VALUE!</v>
      </c>
      <c r="L270" s="46" t="e">
        <f t="shared" si="94"/>
        <v>#VALUE!</v>
      </c>
      <c r="M270" s="46" t="e">
        <f t="shared" si="94"/>
        <v>#VALUE!</v>
      </c>
      <c r="N270" s="46" t="e">
        <f t="shared" si="94"/>
        <v>#VALUE!</v>
      </c>
      <c r="O270" s="46" t="e">
        <f t="shared" si="94"/>
        <v>#VALUE!</v>
      </c>
      <c r="P270" s="46" t="e">
        <f t="shared" si="94"/>
        <v>#VALUE!</v>
      </c>
      <c r="Q270" s="46" t="e">
        <f t="shared" si="94"/>
        <v>#VALUE!</v>
      </c>
      <c r="R270" s="46" t="e">
        <f t="shared" si="94"/>
        <v>#VALUE!</v>
      </c>
      <c r="S270" s="46" t="e">
        <f t="shared" si="94"/>
        <v>#VALUE!</v>
      </c>
      <c r="T270" s="46" t="e">
        <f t="shared" si="94"/>
        <v>#VALUE!</v>
      </c>
      <c r="U270" s="46" t="e">
        <f t="shared" si="94"/>
        <v>#VALUE!</v>
      </c>
      <c r="V270" s="46" t="e">
        <f t="shared" si="94"/>
        <v>#VALUE!</v>
      </c>
      <c r="W270" s="46" t="e">
        <f t="shared" si="94"/>
        <v>#VALUE!</v>
      </c>
      <c r="X270" s="46" t="e">
        <f t="shared" si="94"/>
        <v>#VALUE!</v>
      </c>
      <c r="Y270" s="46" t="e">
        <f t="shared" si="94"/>
        <v>#VALUE!</v>
      </c>
      <c r="Z270" s="46" t="e">
        <f t="shared" si="94"/>
        <v>#VALUE!</v>
      </c>
      <c r="AA270" s="46" t="e">
        <f t="shared" si="94"/>
        <v>#VALUE!</v>
      </c>
      <c r="AB270" s="46" t="e">
        <f t="shared" si="94"/>
        <v>#VALUE!</v>
      </c>
      <c r="AC270" s="46" t="e">
        <f t="shared" si="94"/>
        <v>#VALUE!</v>
      </c>
      <c r="AD270" s="46" t="e">
        <f t="shared" si="94"/>
        <v>#VALUE!</v>
      </c>
      <c r="AE270" s="46" t="e">
        <f t="shared" si="94"/>
        <v>#VALUE!</v>
      </c>
      <c r="AF270" s="46" t="e">
        <f t="shared" si="94"/>
        <v>#VALUE!</v>
      </c>
      <c r="AG270" s="46" t="e">
        <f t="shared" si="94"/>
        <v>#VALUE!</v>
      </c>
      <c r="AH270" s="47" t="s">
        <v>22</v>
      </c>
      <c r="AI270" s="48">
        <f>_xlfn.AGGREGATE(9,6,C270:AG270)</f>
        <v>0</v>
      </c>
      <c r="AJ270" s="30"/>
    </row>
    <row r="271" spans="2:36" hidden="1" x14ac:dyDescent="0.2">
      <c r="B271" s="15"/>
      <c r="C271" s="49" t="e">
        <f t="shared" ref="C271:AG271" si="95">IF(AND(DAY(C262)&gt;=22,DAY(C262)&lt;=28,C263="土",OR(C268="休",C268="雨")),1,0)</f>
        <v>#VALUE!</v>
      </c>
      <c r="D271" s="49" t="e">
        <f t="shared" si="95"/>
        <v>#VALUE!</v>
      </c>
      <c r="E271" s="49" t="e">
        <f t="shared" si="95"/>
        <v>#VALUE!</v>
      </c>
      <c r="F271" s="49" t="e">
        <f t="shared" si="95"/>
        <v>#VALUE!</v>
      </c>
      <c r="G271" s="49" t="e">
        <f t="shared" si="95"/>
        <v>#VALUE!</v>
      </c>
      <c r="H271" s="49" t="e">
        <f t="shared" si="95"/>
        <v>#VALUE!</v>
      </c>
      <c r="I271" s="49" t="e">
        <f t="shared" si="95"/>
        <v>#VALUE!</v>
      </c>
      <c r="J271" s="49" t="e">
        <f t="shared" si="95"/>
        <v>#VALUE!</v>
      </c>
      <c r="K271" s="49" t="e">
        <f t="shared" si="95"/>
        <v>#VALUE!</v>
      </c>
      <c r="L271" s="49" t="e">
        <f t="shared" si="95"/>
        <v>#VALUE!</v>
      </c>
      <c r="M271" s="49" t="e">
        <f t="shared" si="95"/>
        <v>#VALUE!</v>
      </c>
      <c r="N271" s="49" t="e">
        <f t="shared" si="95"/>
        <v>#VALUE!</v>
      </c>
      <c r="O271" s="49" t="e">
        <f t="shared" si="95"/>
        <v>#VALUE!</v>
      </c>
      <c r="P271" s="49" t="e">
        <f t="shared" si="95"/>
        <v>#VALUE!</v>
      </c>
      <c r="Q271" s="49" t="e">
        <f t="shared" si="95"/>
        <v>#VALUE!</v>
      </c>
      <c r="R271" s="49" t="e">
        <f t="shared" si="95"/>
        <v>#VALUE!</v>
      </c>
      <c r="S271" s="49" t="e">
        <f t="shared" si="95"/>
        <v>#VALUE!</v>
      </c>
      <c r="T271" s="49" t="e">
        <f t="shared" si="95"/>
        <v>#VALUE!</v>
      </c>
      <c r="U271" s="49" t="e">
        <f t="shared" si="95"/>
        <v>#VALUE!</v>
      </c>
      <c r="V271" s="49" t="e">
        <f t="shared" si="95"/>
        <v>#VALUE!</v>
      </c>
      <c r="W271" s="49" t="e">
        <f t="shared" si="95"/>
        <v>#VALUE!</v>
      </c>
      <c r="X271" s="49" t="e">
        <f t="shared" si="95"/>
        <v>#VALUE!</v>
      </c>
      <c r="Y271" s="49" t="e">
        <f t="shared" si="95"/>
        <v>#VALUE!</v>
      </c>
      <c r="Z271" s="49" t="e">
        <f t="shared" si="95"/>
        <v>#VALUE!</v>
      </c>
      <c r="AA271" s="49" t="e">
        <f t="shared" si="95"/>
        <v>#VALUE!</v>
      </c>
      <c r="AB271" s="49" t="e">
        <f t="shared" si="95"/>
        <v>#VALUE!</v>
      </c>
      <c r="AC271" s="49" t="e">
        <f t="shared" si="95"/>
        <v>#VALUE!</v>
      </c>
      <c r="AD271" s="49" t="e">
        <f t="shared" si="95"/>
        <v>#VALUE!</v>
      </c>
      <c r="AE271" s="49" t="e">
        <f t="shared" si="95"/>
        <v>#VALUE!</v>
      </c>
      <c r="AF271" s="49" t="e">
        <f t="shared" si="95"/>
        <v>#VALUE!</v>
      </c>
      <c r="AG271" s="49" t="e">
        <f t="shared" si="95"/>
        <v>#VALUE!</v>
      </c>
      <c r="AH271" s="50" t="s">
        <v>23</v>
      </c>
      <c r="AI271" s="48">
        <f>_xlfn.AGGREGATE(9,6,C271:AG271)</f>
        <v>0</v>
      </c>
      <c r="AJ271" s="30"/>
    </row>
    <row r="273" spans="2:36" hidden="1" x14ac:dyDescent="0.2">
      <c r="C273" s="2" t="e">
        <f>YEAR(C276)</f>
        <v>#VALUE!</v>
      </c>
      <c r="D273" s="2" t="e">
        <f>MONTH(C276)</f>
        <v>#VALUE!</v>
      </c>
    </row>
    <row r="274" spans="2:36" x14ac:dyDescent="0.2">
      <c r="B274" s="6" t="s">
        <v>14</v>
      </c>
      <c r="C274" s="72" t="e">
        <f>C276</f>
        <v>#VALUE!</v>
      </c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4"/>
    </row>
    <row r="275" spans="2:36" x14ac:dyDescent="0.2">
      <c r="B275" s="36"/>
      <c r="C275" s="22" t="e">
        <f>DATE($C273,$D273,1)</f>
        <v>#VALUE!</v>
      </c>
      <c r="D275" s="22" t="e">
        <f t="shared" ref="D275:AG275" si="96">C275+1</f>
        <v>#VALUE!</v>
      </c>
      <c r="E275" s="22" t="e">
        <f t="shared" si="96"/>
        <v>#VALUE!</v>
      </c>
      <c r="F275" s="22" t="e">
        <f t="shared" si="96"/>
        <v>#VALUE!</v>
      </c>
      <c r="G275" s="22" t="e">
        <f t="shared" si="96"/>
        <v>#VALUE!</v>
      </c>
      <c r="H275" s="22" t="e">
        <f t="shared" si="96"/>
        <v>#VALUE!</v>
      </c>
      <c r="I275" s="22" t="e">
        <f t="shared" si="96"/>
        <v>#VALUE!</v>
      </c>
      <c r="J275" s="22" t="e">
        <f t="shared" si="96"/>
        <v>#VALUE!</v>
      </c>
      <c r="K275" s="22" t="e">
        <f t="shared" si="96"/>
        <v>#VALUE!</v>
      </c>
      <c r="L275" s="22" t="e">
        <f t="shared" si="96"/>
        <v>#VALUE!</v>
      </c>
      <c r="M275" s="22" t="e">
        <f t="shared" si="96"/>
        <v>#VALUE!</v>
      </c>
      <c r="N275" s="22" t="e">
        <f t="shared" si="96"/>
        <v>#VALUE!</v>
      </c>
      <c r="O275" s="22" t="e">
        <f t="shared" si="96"/>
        <v>#VALUE!</v>
      </c>
      <c r="P275" s="22" t="e">
        <f t="shared" si="96"/>
        <v>#VALUE!</v>
      </c>
      <c r="Q275" s="22" t="e">
        <f t="shared" si="96"/>
        <v>#VALUE!</v>
      </c>
      <c r="R275" s="22" t="e">
        <f t="shared" si="96"/>
        <v>#VALUE!</v>
      </c>
      <c r="S275" s="22" t="e">
        <f t="shared" si="96"/>
        <v>#VALUE!</v>
      </c>
      <c r="T275" s="22" t="e">
        <f t="shared" si="96"/>
        <v>#VALUE!</v>
      </c>
      <c r="U275" s="22" t="e">
        <f t="shared" si="96"/>
        <v>#VALUE!</v>
      </c>
      <c r="V275" s="22" t="e">
        <f t="shared" si="96"/>
        <v>#VALUE!</v>
      </c>
      <c r="W275" s="22" t="e">
        <f t="shared" si="96"/>
        <v>#VALUE!</v>
      </c>
      <c r="X275" s="22" t="e">
        <f t="shared" si="96"/>
        <v>#VALUE!</v>
      </c>
      <c r="Y275" s="22" t="e">
        <f t="shared" si="96"/>
        <v>#VALUE!</v>
      </c>
      <c r="Z275" s="22" t="e">
        <f t="shared" si="96"/>
        <v>#VALUE!</v>
      </c>
      <c r="AA275" s="22" t="e">
        <f t="shared" si="96"/>
        <v>#VALUE!</v>
      </c>
      <c r="AB275" s="22" t="e">
        <f t="shared" si="96"/>
        <v>#VALUE!</v>
      </c>
      <c r="AC275" s="22" t="e">
        <f t="shared" si="96"/>
        <v>#VALUE!</v>
      </c>
      <c r="AD275" s="22" t="e">
        <f t="shared" si="96"/>
        <v>#VALUE!</v>
      </c>
      <c r="AE275" s="22" t="e">
        <f t="shared" si="96"/>
        <v>#VALUE!</v>
      </c>
      <c r="AF275" s="22" t="e">
        <f t="shared" si="96"/>
        <v>#VALUE!</v>
      </c>
      <c r="AG275" s="22" t="e">
        <f t="shared" si="96"/>
        <v>#VALUE!</v>
      </c>
      <c r="AH275" s="37"/>
      <c r="AI275" s="38"/>
    </row>
    <row r="276" spans="2:36" x14ac:dyDescent="0.2">
      <c r="B276" s="20" t="s">
        <v>15</v>
      </c>
      <c r="C276" s="39" t="e">
        <f>IF(EDATE(C261,1)&gt;$G$5,"",EDATE(C261,1))</f>
        <v>#VALUE!</v>
      </c>
      <c r="D276" s="22" t="e">
        <f t="shared" ref="D276:AG276" si="97">IF(D275&gt;$G$5,"",IF(C276=EOMONTH(DATE($C273,$D273,1),0),"",IF(C276="","",C276+1)))</f>
        <v>#VALUE!</v>
      </c>
      <c r="E276" s="22" t="e">
        <f t="shared" si="97"/>
        <v>#VALUE!</v>
      </c>
      <c r="F276" s="22" t="e">
        <f t="shared" si="97"/>
        <v>#VALUE!</v>
      </c>
      <c r="G276" s="22" t="e">
        <f t="shared" si="97"/>
        <v>#VALUE!</v>
      </c>
      <c r="H276" s="22" t="e">
        <f t="shared" si="97"/>
        <v>#VALUE!</v>
      </c>
      <c r="I276" s="22" t="e">
        <f t="shared" si="97"/>
        <v>#VALUE!</v>
      </c>
      <c r="J276" s="22" t="e">
        <f t="shared" si="97"/>
        <v>#VALUE!</v>
      </c>
      <c r="K276" s="22" t="e">
        <f t="shared" si="97"/>
        <v>#VALUE!</v>
      </c>
      <c r="L276" s="22" t="e">
        <f t="shared" si="97"/>
        <v>#VALUE!</v>
      </c>
      <c r="M276" s="22" t="e">
        <f t="shared" si="97"/>
        <v>#VALUE!</v>
      </c>
      <c r="N276" s="22" t="e">
        <f t="shared" si="97"/>
        <v>#VALUE!</v>
      </c>
      <c r="O276" s="22" t="e">
        <f t="shared" si="97"/>
        <v>#VALUE!</v>
      </c>
      <c r="P276" s="22" t="e">
        <f t="shared" si="97"/>
        <v>#VALUE!</v>
      </c>
      <c r="Q276" s="22" t="e">
        <f t="shared" si="97"/>
        <v>#VALUE!</v>
      </c>
      <c r="R276" s="22" t="e">
        <f t="shared" si="97"/>
        <v>#VALUE!</v>
      </c>
      <c r="S276" s="22" t="e">
        <f t="shared" si="97"/>
        <v>#VALUE!</v>
      </c>
      <c r="T276" s="22" t="e">
        <f t="shared" si="97"/>
        <v>#VALUE!</v>
      </c>
      <c r="U276" s="22" t="e">
        <f t="shared" si="97"/>
        <v>#VALUE!</v>
      </c>
      <c r="V276" s="22" t="e">
        <f t="shared" si="97"/>
        <v>#VALUE!</v>
      </c>
      <c r="W276" s="22" t="e">
        <f t="shared" si="97"/>
        <v>#VALUE!</v>
      </c>
      <c r="X276" s="22" t="e">
        <f t="shared" si="97"/>
        <v>#VALUE!</v>
      </c>
      <c r="Y276" s="22" t="e">
        <f t="shared" si="97"/>
        <v>#VALUE!</v>
      </c>
      <c r="Z276" s="22" t="e">
        <f t="shared" si="97"/>
        <v>#VALUE!</v>
      </c>
      <c r="AA276" s="22" t="e">
        <f t="shared" si="97"/>
        <v>#VALUE!</v>
      </c>
      <c r="AB276" s="22" t="e">
        <f t="shared" si="97"/>
        <v>#VALUE!</v>
      </c>
      <c r="AC276" s="22" t="e">
        <f t="shared" si="97"/>
        <v>#VALUE!</v>
      </c>
      <c r="AD276" s="22" t="e">
        <f t="shared" si="97"/>
        <v>#VALUE!</v>
      </c>
      <c r="AE276" s="22" t="e">
        <f t="shared" si="97"/>
        <v>#VALUE!</v>
      </c>
      <c r="AF276" s="22" t="e">
        <f t="shared" si="97"/>
        <v>#VALUE!</v>
      </c>
      <c r="AG276" s="22" t="e">
        <f t="shared" si="97"/>
        <v>#VALUE!</v>
      </c>
      <c r="AH276" s="23" t="s">
        <v>16</v>
      </c>
      <c r="AI276" s="24">
        <f>+COUNTIFS(C277:AG277,"土",C278:AG278,"")+COUNTIFS(C277:AG277,"日",C278:AG278,"")</f>
        <v>0</v>
      </c>
    </row>
    <row r="277" spans="2:36" s="26" customFormat="1" x14ac:dyDescent="0.2">
      <c r="B277" s="40" t="s">
        <v>5</v>
      </c>
      <c r="C277" s="51" t="str">
        <f>IFERROR(TEXT(WEEKDAY(+C276),"aaa"),"")</f>
        <v/>
      </c>
      <c r="D277" s="51" t="str">
        <f t="shared" ref="D277:AG277" si="98">IFERROR(TEXT(WEEKDAY(+D276),"aaa"),"")</f>
        <v/>
      </c>
      <c r="E277" s="51" t="str">
        <f t="shared" si="98"/>
        <v/>
      </c>
      <c r="F277" s="51" t="str">
        <f t="shared" si="98"/>
        <v/>
      </c>
      <c r="G277" s="51" t="str">
        <f t="shared" si="98"/>
        <v/>
      </c>
      <c r="H277" s="51" t="str">
        <f t="shared" si="98"/>
        <v/>
      </c>
      <c r="I277" s="51" t="str">
        <f t="shared" si="98"/>
        <v/>
      </c>
      <c r="J277" s="51" t="str">
        <f t="shared" si="98"/>
        <v/>
      </c>
      <c r="K277" s="51" t="str">
        <f t="shared" si="98"/>
        <v/>
      </c>
      <c r="L277" s="51" t="str">
        <f t="shared" si="98"/>
        <v/>
      </c>
      <c r="M277" s="51" t="str">
        <f t="shared" si="98"/>
        <v/>
      </c>
      <c r="N277" s="51" t="str">
        <f t="shared" si="98"/>
        <v/>
      </c>
      <c r="O277" s="51" t="str">
        <f t="shared" si="98"/>
        <v/>
      </c>
      <c r="P277" s="51" t="str">
        <f t="shared" si="98"/>
        <v/>
      </c>
      <c r="Q277" s="51" t="str">
        <f t="shared" si="98"/>
        <v/>
      </c>
      <c r="R277" s="51" t="str">
        <f t="shared" si="98"/>
        <v/>
      </c>
      <c r="S277" s="51" t="str">
        <f t="shared" si="98"/>
        <v/>
      </c>
      <c r="T277" s="51" t="str">
        <f t="shared" si="98"/>
        <v/>
      </c>
      <c r="U277" s="51" t="str">
        <f t="shared" si="98"/>
        <v/>
      </c>
      <c r="V277" s="51" t="str">
        <f t="shared" si="98"/>
        <v/>
      </c>
      <c r="W277" s="51" t="str">
        <f t="shared" si="98"/>
        <v/>
      </c>
      <c r="X277" s="51" t="str">
        <f t="shared" si="98"/>
        <v/>
      </c>
      <c r="Y277" s="51" t="str">
        <f t="shared" si="98"/>
        <v/>
      </c>
      <c r="Z277" s="51" t="str">
        <f t="shared" si="98"/>
        <v/>
      </c>
      <c r="AA277" s="51" t="str">
        <f t="shared" si="98"/>
        <v/>
      </c>
      <c r="AB277" s="51" t="str">
        <f t="shared" si="98"/>
        <v/>
      </c>
      <c r="AC277" s="51" t="str">
        <f t="shared" si="98"/>
        <v/>
      </c>
      <c r="AD277" s="51" t="str">
        <f t="shared" si="98"/>
        <v/>
      </c>
      <c r="AE277" s="51" t="str">
        <f t="shared" si="98"/>
        <v/>
      </c>
      <c r="AF277" s="51" t="str">
        <f t="shared" si="98"/>
        <v/>
      </c>
      <c r="AG277" s="51" t="str">
        <f t="shared" si="98"/>
        <v/>
      </c>
      <c r="AH277" s="23" t="s">
        <v>21</v>
      </c>
      <c r="AI277" s="24">
        <f>+COUNTIF(C278:AG278,"夏休")+COUNTIF(C278:AG278,"冬休")+COUNTIF(C278:AG278,"中止")</f>
        <v>0</v>
      </c>
    </row>
    <row r="278" spans="2:36" s="26" customFormat="1" ht="13.5" customHeight="1" x14ac:dyDescent="0.2">
      <c r="B278" s="75" t="s">
        <v>20</v>
      </c>
      <c r="C278" s="77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9"/>
      <c r="AH278" s="27" t="s">
        <v>2</v>
      </c>
      <c r="AI278" s="28">
        <f>COUNT(C276:AG276)-AI277</f>
        <v>0</v>
      </c>
    </row>
    <row r="279" spans="2:36" s="26" customFormat="1" ht="13.5" customHeight="1" x14ac:dyDescent="0.2">
      <c r="B279" s="76"/>
      <c r="C279" s="77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9"/>
      <c r="AH279" s="27" t="s">
        <v>6</v>
      </c>
      <c r="AI279" s="29">
        <f>+COUNTIF(C280:AG281,"休")</f>
        <v>0</v>
      </c>
      <c r="AJ279" s="30" t="e">
        <f>IF(AI280&gt;0.285,"",IF(AI279&lt;AI276,"←計画日数が足りません",""))</f>
        <v>#DIV/0!</v>
      </c>
    </row>
    <row r="280" spans="2:36" s="26" customFormat="1" ht="13.5" customHeight="1" x14ac:dyDescent="0.2">
      <c r="B280" s="70" t="s">
        <v>0</v>
      </c>
      <c r="C280" s="71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3"/>
      <c r="AH280" s="27" t="s">
        <v>8</v>
      </c>
      <c r="AI280" s="31" t="e">
        <f>+AI279/AI278</f>
        <v>#DIV/0!</v>
      </c>
    </row>
    <row r="281" spans="2:36" s="26" customFormat="1" x14ac:dyDescent="0.2">
      <c r="B281" s="70"/>
      <c r="C281" s="71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3"/>
      <c r="AH281" s="27" t="s">
        <v>9</v>
      </c>
      <c r="AI281" s="29">
        <f>+COUNTA(C282:AG283)</f>
        <v>0</v>
      </c>
    </row>
    <row r="282" spans="2:36" s="26" customFormat="1" x14ac:dyDescent="0.2">
      <c r="B282" s="64" t="s">
        <v>7</v>
      </c>
      <c r="C282" s="66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58"/>
      <c r="AH282" s="32" t="s">
        <v>4</v>
      </c>
      <c r="AI282" s="33" t="e">
        <f>+AI281/AI278</f>
        <v>#DIV/0!</v>
      </c>
    </row>
    <row r="283" spans="2:36" s="26" customFormat="1" x14ac:dyDescent="0.2">
      <c r="B283" s="65"/>
      <c r="C283" s="67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59"/>
      <c r="AH283" s="34" t="s">
        <v>13</v>
      </c>
      <c r="AI283" s="35" t="str">
        <f>IF(7&gt;AI278,"対象外",IF(AI281&gt;=AI276,"OK","NG"))</f>
        <v>対象外</v>
      </c>
      <c r="AJ283" s="30" t="str">
        <f>IF(AI283="対象外","←７日間に満たない期間は達成判定の対象外",IF(AI283="NG","←月単位未達成","←月単位達成"))</f>
        <v>←７日間に満たない期間は達成判定の対象外</v>
      </c>
    </row>
    <row r="284" spans="2:36" hidden="1" x14ac:dyDescent="0.2">
      <c r="B284" s="15"/>
      <c r="C284" s="46" t="e">
        <f t="shared" ref="C284:AG284" si="99">IF(AND(DAY(C276)&gt;=22,DAY(C276)&lt;=28,C277="土"),1,0)</f>
        <v>#VALUE!</v>
      </c>
      <c r="D284" s="46" t="e">
        <f t="shared" si="99"/>
        <v>#VALUE!</v>
      </c>
      <c r="E284" s="46" t="e">
        <f t="shared" si="99"/>
        <v>#VALUE!</v>
      </c>
      <c r="F284" s="46" t="e">
        <f t="shared" si="99"/>
        <v>#VALUE!</v>
      </c>
      <c r="G284" s="46" t="e">
        <f t="shared" si="99"/>
        <v>#VALUE!</v>
      </c>
      <c r="H284" s="46" t="e">
        <f t="shared" si="99"/>
        <v>#VALUE!</v>
      </c>
      <c r="I284" s="46" t="e">
        <f t="shared" si="99"/>
        <v>#VALUE!</v>
      </c>
      <c r="J284" s="46" t="e">
        <f t="shared" si="99"/>
        <v>#VALUE!</v>
      </c>
      <c r="K284" s="46" t="e">
        <f t="shared" si="99"/>
        <v>#VALUE!</v>
      </c>
      <c r="L284" s="46" t="e">
        <f t="shared" si="99"/>
        <v>#VALUE!</v>
      </c>
      <c r="M284" s="46" t="e">
        <f t="shared" si="99"/>
        <v>#VALUE!</v>
      </c>
      <c r="N284" s="46" t="e">
        <f t="shared" si="99"/>
        <v>#VALUE!</v>
      </c>
      <c r="O284" s="46" t="e">
        <f t="shared" si="99"/>
        <v>#VALUE!</v>
      </c>
      <c r="P284" s="46" t="e">
        <f t="shared" si="99"/>
        <v>#VALUE!</v>
      </c>
      <c r="Q284" s="46" t="e">
        <f t="shared" si="99"/>
        <v>#VALUE!</v>
      </c>
      <c r="R284" s="46" t="e">
        <f t="shared" si="99"/>
        <v>#VALUE!</v>
      </c>
      <c r="S284" s="46" t="e">
        <f t="shared" si="99"/>
        <v>#VALUE!</v>
      </c>
      <c r="T284" s="46" t="e">
        <f t="shared" si="99"/>
        <v>#VALUE!</v>
      </c>
      <c r="U284" s="46" t="e">
        <f t="shared" si="99"/>
        <v>#VALUE!</v>
      </c>
      <c r="V284" s="46" t="e">
        <f t="shared" si="99"/>
        <v>#VALUE!</v>
      </c>
      <c r="W284" s="46" t="e">
        <f t="shared" si="99"/>
        <v>#VALUE!</v>
      </c>
      <c r="X284" s="46" t="e">
        <f t="shared" si="99"/>
        <v>#VALUE!</v>
      </c>
      <c r="Y284" s="46" t="e">
        <f t="shared" si="99"/>
        <v>#VALUE!</v>
      </c>
      <c r="Z284" s="46" t="e">
        <f t="shared" si="99"/>
        <v>#VALUE!</v>
      </c>
      <c r="AA284" s="46" t="e">
        <f t="shared" si="99"/>
        <v>#VALUE!</v>
      </c>
      <c r="AB284" s="46" t="e">
        <f t="shared" si="99"/>
        <v>#VALUE!</v>
      </c>
      <c r="AC284" s="46" t="e">
        <f t="shared" si="99"/>
        <v>#VALUE!</v>
      </c>
      <c r="AD284" s="46" t="e">
        <f t="shared" si="99"/>
        <v>#VALUE!</v>
      </c>
      <c r="AE284" s="46" t="e">
        <f t="shared" si="99"/>
        <v>#VALUE!</v>
      </c>
      <c r="AF284" s="46" t="e">
        <f t="shared" si="99"/>
        <v>#VALUE!</v>
      </c>
      <c r="AG284" s="46" t="e">
        <f t="shared" si="99"/>
        <v>#VALUE!</v>
      </c>
      <c r="AH284" s="47" t="s">
        <v>22</v>
      </c>
      <c r="AI284" s="48">
        <f>_xlfn.AGGREGATE(9,6,C284:AG284)</f>
        <v>0</v>
      </c>
      <c r="AJ284" s="30"/>
    </row>
    <row r="285" spans="2:36" hidden="1" x14ac:dyDescent="0.2">
      <c r="B285" s="15"/>
      <c r="C285" s="49" t="e">
        <f t="shared" ref="C285:AG285" si="100">IF(AND(DAY(C276)&gt;=22,DAY(C276)&lt;=28,C277="土",OR(C282="休",C282="雨")),1,0)</f>
        <v>#VALUE!</v>
      </c>
      <c r="D285" s="49" t="e">
        <f t="shared" si="100"/>
        <v>#VALUE!</v>
      </c>
      <c r="E285" s="49" t="e">
        <f t="shared" si="100"/>
        <v>#VALUE!</v>
      </c>
      <c r="F285" s="49" t="e">
        <f t="shared" si="100"/>
        <v>#VALUE!</v>
      </c>
      <c r="G285" s="49" t="e">
        <f t="shared" si="100"/>
        <v>#VALUE!</v>
      </c>
      <c r="H285" s="49" t="e">
        <f t="shared" si="100"/>
        <v>#VALUE!</v>
      </c>
      <c r="I285" s="49" t="e">
        <f t="shared" si="100"/>
        <v>#VALUE!</v>
      </c>
      <c r="J285" s="49" t="e">
        <f t="shared" si="100"/>
        <v>#VALUE!</v>
      </c>
      <c r="K285" s="49" t="e">
        <f t="shared" si="100"/>
        <v>#VALUE!</v>
      </c>
      <c r="L285" s="49" t="e">
        <f t="shared" si="100"/>
        <v>#VALUE!</v>
      </c>
      <c r="M285" s="49" t="e">
        <f t="shared" si="100"/>
        <v>#VALUE!</v>
      </c>
      <c r="N285" s="49" t="e">
        <f t="shared" si="100"/>
        <v>#VALUE!</v>
      </c>
      <c r="O285" s="49" t="e">
        <f t="shared" si="100"/>
        <v>#VALUE!</v>
      </c>
      <c r="P285" s="49" t="e">
        <f t="shared" si="100"/>
        <v>#VALUE!</v>
      </c>
      <c r="Q285" s="49" t="e">
        <f t="shared" si="100"/>
        <v>#VALUE!</v>
      </c>
      <c r="R285" s="49" t="e">
        <f t="shared" si="100"/>
        <v>#VALUE!</v>
      </c>
      <c r="S285" s="49" t="e">
        <f t="shared" si="100"/>
        <v>#VALUE!</v>
      </c>
      <c r="T285" s="49" t="e">
        <f t="shared" si="100"/>
        <v>#VALUE!</v>
      </c>
      <c r="U285" s="49" t="e">
        <f t="shared" si="100"/>
        <v>#VALUE!</v>
      </c>
      <c r="V285" s="49" t="e">
        <f t="shared" si="100"/>
        <v>#VALUE!</v>
      </c>
      <c r="W285" s="49" t="e">
        <f t="shared" si="100"/>
        <v>#VALUE!</v>
      </c>
      <c r="X285" s="49" t="e">
        <f t="shared" si="100"/>
        <v>#VALUE!</v>
      </c>
      <c r="Y285" s="49" t="e">
        <f t="shared" si="100"/>
        <v>#VALUE!</v>
      </c>
      <c r="Z285" s="49" t="e">
        <f t="shared" si="100"/>
        <v>#VALUE!</v>
      </c>
      <c r="AA285" s="49" t="e">
        <f t="shared" si="100"/>
        <v>#VALUE!</v>
      </c>
      <c r="AB285" s="49" t="e">
        <f t="shared" si="100"/>
        <v>#VALUE!</v>
      </c>
      <c r="AC285" s="49" t="e">
        <f t="shared" si="100"/>
        <v>#VALUE!</v>
      </c>
      <c r="AD285" s="49" t="e">
        <f t="shared" si="100"/>
        <v>#VALUE!</v>
      </c>
      <c r="AE285" s="49" t="e">
        <f t="shared" si="100"/>
        <v>#VALUE!</v>
      </c>
      <c r="AF285" s="49" t="e">
        <f t="shared" si="100"/>
        <v>#VALUE!</v>
      </c>
      <c r="AG285" s="49" t="e">
        <f t="shared" si="100"/>
        <v>#VALUE!</v>
      </c>
      <c r="AH285" s="50" t="s">
        <v>23</v>
      </c>
      <c r="AI285" s="48">
        <f>_xlfn.AGGREGATE(9,6,C285:AG285)</f>
        <v>0</v>
      </c>
      <c r="AJ285" s="30"/>
    </row>
    <row r="287" spans="2:36" hidden="1" x14ac:dyDescent="0.2">
      <c r="C287" s="2" t="e">
        <f>YEAR(C290)</f>
        <v>#VALUE!</v>
      </c>
      <c r="D287" s="2" t="e">
        <f>MONTH(C290)</f>
        <v>#VALUE!</v>
      </c>
    </row>
    <row r="288" spans="2:36" x14ac:dyDescent="0.2">
      <c r="B288" s="6" t="s">
        <v>14</v>
      </c>
      <c r="C288" s="72" t="e">
        <f>C290</f>
        <v>#VALUE!</v>
      </c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4"/>
    </row>
    <row r="289" spans="2:36" x14ac:dyDescent="0.2">
      <c r="B289" s="36"/>
      <c r="C289" s="22" t="e">
        <f>DATE($C287,$D287,1)</f>
        <v>#VALUE!</v>
      </c>
      <c r="D289" s="22" t="e">
        <f t="shared" ref="D289:AG289" si="101">C289+1</f>
        <v>#VALUE!</v>
      </c>
      <c r="E289" s="22" t="e">
        <f t="shared" si="101"/>
        <v>#VALUE!</v>
      </c>
      <c r="F289" s="22" t="e">
        <f t="shared" si="101"/>
        <v>#VALUE!</v>
      </c>
      <c r="G289" s="22" t="e">
        <f t="shared" si="101"/>
        <v>#VALUE!</v>
      </c>
      <c r="H289" s="22" t="e">
        <f t="shared" si="101"/>
        <v>#VALUE!</v>
      </c>
      <c r="I289" s="22" t="e">
        <f t="shared" si="101"/>
        <v>#VALUE!</v>
      </c>
      <c r="J289" s="22" t="e">
        <f t="shared" si="101"/>
        <v>#VALUE!</v>
      </c>
      <c r="K289" s="22" t="e">
        <f t="shared" si="101"/>
        <v>#VALUE!</v>
      </c>
      <c r="L289" s="22" t="e">
        <f t="shared" si="101"/>
        <v>#VALUE!</v>
      </c>
      <c r="M289" s="22" t="e">
        <f t="shared" si="101"/>
        <v>#VALUE!</v>
      </c>
      <c r="N289" s="22" t="e">
        <f t="shared" si="101"/>
        <v>#VALUE!</v>
      </c>
      <c r="O289" s="22" t="e">
        <f t="shared" si="101"/>
        <v>#VALUE!</v>
      </c>
      <c r="P289" s="22" t="e">
        <f t="shared" si="101"/>
        <v>#VALUE!</v>
      </c>
      <c r="Q289" s="22" t="e">
        <f t="shared" si="101"/>
        <v>#VALUE!</v>
      </c>
      <c r="R289" s="22" t="e">
        <f t="shared" si="101"/>
        <v>#VALUE!</v>
      </c>
      <c r="S289" s="22" t="e">
        <f t="shared" si="101"/>
        <v>#VALUE!</v>
      </c>
      <c r="T289" s="22" t="e">
        <f t="shared" si="101"/>
        <v>#VALUE!</v>
      </c>
      <c r="U289" s="22" t="e">
        <f t="shared" si="101"/>
        <v>#VALUE!</v>
      </c>
      <c r="V289" s="22" t="e">
        <f t="shared" si="101"/>
        <v>#VALUE!</v>
      </c>
      <c r="W289" s="22" t="e">
        <f t="shared" si="101"/>
        <v>#VALUE!</v>
      </c>
      <c r="X289" s="22" t="e">
        <f t="shared" si="101"/>
        <v>#VALUE!</v>
      </c>
      <c r="Y289" s="22" t="e">
        <f t="shared" si="101"/>
        <v>#VALUE!</v>
      </c>
      <c r="Z289" s="22" t="e">
        <f t="shared" si="101"/>
        <v>#VALUE!</v>
      </c>
      <c r="AA289" s="22" t="e">
        <f t="shared" si="101"/>
        <v>#VALUE!</v>
      </c>
      <c r="AB289" s="22" t="e">
        <f t="shared" si="101"/>
        <v>#VALUE!</v>
      </c>
      <c r="AC289" s="22" t="e">
        <f t="shared" si="101"/>
        <v>#VALUE!</v>
      </c>
      <c r="AD289" s="22" t="e">
        <f t="shared" si="101"/>
        <v>#VALUE!</v>
      </c>
      <c r="AE289" s="22" t="e">
        <f t="shared" si="101"/>
        <v>#VALUE!</v>
      </c>
      <c r="AF289" s="22" t="e">
        <f t="shared" si="101"/>
        <v>#VALUE!</v>
      </c>
      <c r="AG289" s="22" t="e">
        <f t="shared" si="101"/>
        <v>#VALUE!</v>
      </c>
      <c r="AH289" s="37"/>
      <c r="AI289" s="38"/>
    </row>
    <row r="290" spans="2:36" x14ac:dyDescent="0.2">
      <c r="B290" s="20" t="s">
        <v>15</v>
      </c>
      <c r="C290" s="39" t="e">
        <f>IF(EDATE(C275,1)&gt;$G$5,"",EDATE(C275,1))</f>
        <v>#VALUE!</v>
      </c>
      <c r="D290" s="22" t="e">
        <f t="shared" ref="D290:AG290" si="102">IF(D289&gt;$G$5,"",IF(C290=EOMONTH(DATE($C287,$D287,1),0),"",IF(C290="","",C290+1)))</f>
        <v>#VALUE!</v>
      </c>
      <c r="E290" s="22" t="e">
        <f t="shared" si="102"/>
        <v>#VALUE!</v>
      </c>
      <c r="F290" s="22" t="e">
        <f t="shared" si="102"/>
        <v>#VALUE!</v>
      </c>
      <c r="G290" s="22" t="e">
        <f t="shared" si="102"/>
        <v>#VALUE!</v>
      </c>
      <c r="H290" s="22" t="e">
        <f t="shared" si="102"/>
        <v>#VALUE!</v>
      </c>
      <c r="I290" s="22" t="e">
        <f t="shared" si="102"/>
        <v>#VALUE!</v>
      </c>
      <c r="J290" s="22" t="e">
        <f t="shared" si="102"/>
        <v>#VALUE!</v>
      </c>
      <c r="K290" s="22" t="e">
        <f t="shared" si="102"/>
        <v>#VALUE!</v>
      </c>
      <c r="L290" s="22" t="e">
        <f t="shared" si="102"/>
        <v>#VALUE!</v>
      </c>
      <c r="M290" s="22" t="e">
        <f t="shared" si="102"/>
        <v>#VALUE!</v>
      </c>
      <c r="N290" s="22" t="e">
        <f t="shared" si="102"/>
        <v>#VALUE!</v>
      </c>
      <c r="O290" s="22" t="e">
        <f t="shared" si="102"/>
        <v>#VALUE!</v>
      </c>
      <c r="P290" s="22" t="e">
        <f t="shared" si="102"/>
        <v>#VALUE!</v>
      </c>
      <c r="Q290" s="22" t="e">
        <f t="shared" si="102"/>
        <v>#VALUE!</v>
      </c>
      <c r="R290" s="22" t="e">
        <f t="shared" si="102"/>
        <v>#VALUE!</v>
      </c>
      <c r="S290" s="22" t="e">
        <f t="shared" si="102"/>
        <v>#VALUE!</v>
      </c>
      <c r="T290" s="22" t="e">
        <f t="shared" si="102"/>
        <v>#VALUE!</v>
      </c>
      <c r="U290" s="22" t="e">
        <f t="shared" si="102"/>
        <v>#VALUE!</v>
      </c>
      <c r="V290" s="22" t="e">
        <f t="shared" si="102"/>
        <v>#VALUE!</v>
      </c>
      <c r="W290" s="22" t="e">
        <f t="shared" si="102"/>
        <v>#VALUE!</v>
      </c>
      <c r="X290" s="22" t="e">
        <f t="shared" si="102"/>
        <v>#VALUE!</v>
      </c>
      <c r="Y290" s="22" t="e">
        <f t="shared" si="102"/>
        <v>#VALUE!</v>
      </c>
      <c r="Z290" s="22" t="e">
        <f t="shared" si="102"/>
        <v>#VALUE!</v>
      </c>
      <c r="AA290" s="22" t="e">
        <f t="shared" si="102"/>
        <v>#VALUE!</v>
      </c>
      <c r="AB290" s="22" t="e">
        <f t="shared" si="102"/>
        <v>#VALUE!</v>
      </c>
      <c r="AC290" s="22" t="e">
        <f t="shared" si="102"/>
        <v>#VALUE!</v>
      </c>
      <c r="AD290" s="22" t="e">
        <f t="shared" si="102"/>
        <v>#VALUE!</v>
      </c>
      <c r="AE290" s="22" t="e">
        <f t="shared" si="102"/>
        <v>#VALUE!</v>
      </c>
      <c r="AF290" s="22" t="e">
        <f t="shared" si="102"/>
        <v>#VALUE!</v>
      </c>
      <c r="AG290" s="22" t="e">
        <f t="shared" si="102"/>
        <v>#VALUE!</v>
      </c>
      <c r="AH290" s="23" t="s">
        <v>16</v>
      </c>
      <c r="AI290" s="24">
        <f>+COUNTIFS(C291:AG291,"土",C292:AG292,"")+COUNTIFS(C291:AG291,"日",C292:AG292,"")</f>
        <v>0</v>
      </c>
    </row>
    <row r="291" spans="2:36" s="26" customFormat="1" x14ac:dyDescent="0.2">
      <c r="B291" s="40" t="s">
        <v>5</v>
      </c>
      <c r="C291" s="51" t="str">
        <f>IFERROR(TEXT(WEEKDAY(+C290),"aaa"),"")</f>
        <v/>
      </c>
      <c r="D291" s="51" t="str">
        <f t="shared" ref="D291:AG291" si="103">IFERROR(TEXT(WEEKDAY(+D290),"aaa"),"")</f>
        <v/>
      </c>
      <c r="E291" s="51" t="str">
        <f t="shared" si="103"/>
        <v/>
      </c>
      <c r="F291" s="51" t="str">
        <f t="shared" si="103"/>
        <v/>
      </c>
      <c r="G291" s="51" t="str">
        <f t="shared" si="103"/>
        <v/>
      </c>
      <c r="H291" s="51" t="str">
        <f t="shared" si="103"/>
        <v/>
      </c>
      <c r="I291" s="51" t="str">
        <f t="shared" si="103"/>
        <v/>
      </c>
      <c r="J291" s="51" t="str">
        <f t="shared" si="103"/>
        <v/>
      </c>
      <c r="K291" s="51" t="str">
        <f t="shared" si="103"/>
        <v/>
      </c>
      <c r="L291" s="51" t="str">
        <f t="shared" si="103"/>
        <v/>
      </c>
      <c r="M291" s="51" t="str">
        <f t="shared" si="103"/>
        <v/>
      </c>
      <c r="N291" s="51" t="str">
        <f t="shared" si="103"/>
        <v/>
      </c>
      <c r="O291" s="51" t="str">
        <f t="shared" si="103"/>
        <v/>
      </c>
      <c r="P291" s="51" t="str">
        <f t="shared" si="103"/>
        <v/>
      </c>
      <c r="Q291" s="51" t="str">
        <f t="shared" si="103"/>
        <v/>
      </c>
      <c r="R291" s="51" t="str">
        <f t="shared" si="103"/>
        <v/>
      </c>
      <c r="S291" s="51" t="str">
        <f t="shared" si="103"/>
        <v/>
      </c>
      <c r="T291" s="51" t="str">
        <f t="shared" si="103"/>
        <v/>
      </c>
      <c r="U291" s="51" t="str">
        <f t="shared" si="103"/>
        <v/>
      </c>
      <c r="V291" s="51" t="str">
        <f t="shared" si="103"/>
        <v/>
      </c>
      <c r="W291" s="51" t="str">
        <f t="shared" si="103"/>
        <v/>
      </c>
      <c r="X291" s="51" t="str">
        <f t="shared" si="103"/>
        <v/>
      </c>
      <c r="Y291" s="51" t="str">
        <f t="shared" si="103"/>
        <v/>
      </c>
      <c r="Z291" s="51" t="str">
        <f t="shared" si="103"/>
        <v/>
      </c>
      <c r="AA291" s="51" t="str">
        <f t="shared" si="103"/>
        <v/>
      </c>
      <c r="AB291" s="51" t="str">
        <f t="shared" si="103"/>
        <v/>
      </c>
      <c r="AC291" s="51" t="str">
        <f t="shared" si="103"/>
        <v/>
      </c>
      <c r="AD291" s="51" t="str">
        <f t="shared" si="103"/>
        <v/>
      </c>
      <c r="AE291" s="51" t="str">
        <f t="shared" si="103"/>
        <v/>
      </c>
      <c r="AF291" s="51" t="str">
        <f t="shared" si="103"/>
        <v/>
      </c>
      <c r="AG291" s="51" t="str">
        <f t="shared" si="103"/>
        <v/>
      </c>
      <c r="AH291" s="23" t="s">
        <v>21</v>
      </c>
      <c r="AI291" s="24">
        <f>+COUNTIF(C292:AG292,"夏休")+COUNTIF(C292:AG292,"冬休")+COUNTIF(C292:AG292,"中止")</f>
        <v>0</v>
      </c>
    </row>
    <row r="292" spans="2:36" s="26" customFormat="1" ht="13.5" customHeight="1" x14ac:dyDescent="0.2">
      <c r="B292" s="75" t="s">
        <v>20</v>
      </c>
      <c r="C292" s="77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9"/>
      <c r="AH292" s="27" t="s">
        <v>2</v>
      </c>
      <c r="AI292" s="28">
        <f>COUNT(C290:AG290)-AI291</f>
        <v>0</v>
      </c>
    </row>
    <row r="293" spans="2:36" s="26" customFormat="1" ht="13.5" customHeight="1" x14ac:dyDescent="0.2">
      <c r="B293" s="76"/>
      <c r="C293" s="77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9"/>
      <c r="AH293" s="27" t="s">
        <v>6</v>
      </c>
      <c r="AI293" s="29">
        <f>+COUNTIF(C294:AG295,"休")</f>
        <v>0</v>
      </c>
      <c r="AJ293" s="30" t="e">
        <f>IF(AI294&gt;0.285,"",IF(AI293&lt;AI290,"←計画日数が足りません",""))</f>
        <v>#DIV/0!</v>
      </c>
    </row>
    <row r="294" spans="2:36" s="26" customFormat="1" ht="13.5" customHeight="1" x14ac:dyDescent="0.2">
      <c r="B294" s="70" t="s">
        <v>0</v>
      </c>
      <c r="C294" s="71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3"/>
      <c r="AH294" s="27" t="s">
        <v>8</v>
      </c>
      <c r="AI294" s="31" t="e">
        <f>+AI293/AI292</f>
        <v>#DIV/0!</v>
      </c>
    </row>
    <row r="295" spans="2:36" s="26" customFormat="1" x14ac:dyDescent="0.2">
      <c r="B295" s="70"/>
      <c r="C295" s="71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3"/>
      <c r="AH295" s="27" t="s">
        <v>9</v>
      </c>
      <c r="AI295" s="29">
        <f>+COUNTA(C296:AG297)</f>
        <v>0</v>
      </c>
    </row>
    <row r="296" spans="2:36" s="26" customFormat="1" x14ac:dyDescent="0.2">
      <c r="B296" s="64" t="s">
        <v>7</v>
      </c>
      <c r="C296" s="66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58"/>
      <c r="AH296" s="32" t="s">
        <v>4</v>
      </c>
      <c r="AI296" s="33" t="e">
        <f>+AI295/AI292</f>
        <v>#DIV/0!</v>
      </c>
    </row>
    <row r="297" spans="2:36" s="26" customFormat="1" x14ac:dyDescent="0.2">
      <c r="B297" s="65"/>
      <c r="C297" s="67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59"/>
      <c r="AH297" s="34" t="s">
        <v>13</v>
      </c>
      <c r="AI297" s="35" t="str">
        <f>IF(7&gt;AI292,"対象外",IF(AI295&gt;=AI290,"OK","NG"))</f>
        <v>対象外</v>
      </c>
      <c r="AJ297" s="30" t="str">
        <f>IF(AI297="対象外","←７日間に満たない期間は達成判定の対象外",IF(AI297="NG","←月単位未達成","←月単位達成"))</f>
        <v>←７日間に満たない期間は達成判定の対象外</v>
      </c>
    </row>
    <row r="298" spans="2:36" hidden="1" x14ac:dyDescent="0.2">
      <c r="B298" s="15"/>
      <c r="C298" s="46" t="e">
        <f t="shared" ref="C298:AG298" si="104">IF(AND(DAY(C290)&gt;=22,DAY(C290)&lt;=28,C291="土"),1,0)</f>
        <v>#VALUE!</v>
      </c>
      <c r="D298" s="46" t="e">
        <f t="shared" si="104"/>
        <v>#VALUE!</v>
      </c>
      <c r="E298" s="46" t="e">
        <f t="shared" si="104"/>
        <v>#VALUE!</v>
      </c>
      <c r="F298" s="46" t="e">
        <f t="shared" si="104"/>
        <v>#VALUE!</v>
      </c>
      <c r="G298" s="46" t="e">
        <f t="shared" si="104"/>
        <v>#VALUE!</v>
      </c>
      <c r="H298" s="46" t="e">
        <f t="shared" si="104"/>
        <v>#VALUE!</v>
      </c>
      <c r="I298" s="46" t="e">
        <f t="shared" si="104"/>
        <v>#VALUE!</v>
      </c>
      <c r="J298" s="46" t="e">
        <f t="shared" si="104"/>
        <v>#VALUE!</v>
      </c>
      <c r="K298" s="46" t="e">
        <f t="shared" si="104"/>
        <v>#VALUE!</v>
      </c>
      <c r="L298" s="46" t="e">
        <f t="shared" si="104"/>
        <v>#VALUE!</v>
      </c>
      <c r="M298" s="46" t="e">
        <f t="shared" si="104"/>
        <v>#VALUE!</v>
      </c>
      <c r="N298" s="46" t="e">
        <f t="shared" si="104"/>
        <v>#VALUE!</v>
      </c>
      <c r="O298" s="46" t="e">
        <f t="shared" si="104"/>
        <v>#VALUE!</v>
      </c>
      <c r="P298" s="46" t="e">
        <f t="shared" si="104"/>
        <v>#VALUE!</v>
      </c>
      <c r="Q298" s="46" t="e">
        <f t="shared" si="104"/>
        <v>#VALUE!</v>
      </c>
      <c r="R298" s="46" t="e">
        <f t="shared" si="104"/>
        <v>#VALUE!</v>
      </c>
      <c r="S298" s="46" t="e">
        <f t="shared" si="104"/>
        <v>#VALUE!</v>
      </c>
      <c r="T298" s="46" t="e">
        <f t="shared" si="104"/>
        <v>#VALUE!</v>
      </c>
      <c r="U298" s="46" t="e">
        <f t="shared" si="104"/>
        <v>#VALUE!</v>
      </c>
      <c r="V298" s="46" t="e">
        <f t="shared" si="104"/>
        <v>#VALUE!</v>
      </c>
      <c r="W298" s="46" t="e">
        <f t="shared" si="104"/>
        <v>#VALUE!</v>
      </c>
      <c r="X298" s="46" t="e">
        <f t="shared" si="104"/>
        <v>#VALUE!</v>
      </c>
      <c r="Y298" s="46" t="e">
        <f t="shared" si="104"/>
        <v>#VALUE!</v>
      </c>
      <c r="Z298" s="46" t="e">
        <f t="shared" si="104"/>
        <v>#VALUE!</v>
      </c>
      <c r="AA298" s="46" t="e">
        <f t="shared" si="104"/>
        <v>#VALUE!</v>
      </c>
      <c r="AB298" s="46" t="e">
        <f t="shared" si="104"/>
        <v>#VALUE!</v>
      </c>
      <c r="AC298" s="46" t="e">
        <f t="shared" si="104"/>
        <v>#VALUE!</v>
      </c>
      <c r="AD298" s="46" t="e">
        <f t="shared" si="104"/>
        <v>#VALUE!</v>
      </c>
      <c r="AE298" s="46" t="e">
        <f t="shared" si="104"/>
        <v>#VALUE!</v>
      </c>
      <c r="AF298" s="46" t="e">
        <f t="shared" si="104"/>
        <v>#VALUE!</v>
      </c>
      <c r="AG298" s="46" t="e">
        <f t="shared" si="104"/>
        <v>#VALUE!</v>
      </c>
      <c r="AH298" s="47" t="s">
        <v>22</v>
      </c>
      <c r="AI298" s="48">
        <f>_xlfn.AGGREGATE(9,6,C298:AG298)</f>
        <v>0</v>
      </c>
      <c r="AJ298" s="30"/>
    </row>
    <row r="299" spans="2:36" hidden="1" x14ac:dyDescent="0.2">
      <c r="B299" s="15"/>
      <c r="C299" s="49" t="e">
        <f t="shared" ref="C299:AG299" si="105">IF(AND(DAY(C290)&gt;=22,DAY(C290)&lt;=28,C291="土",OR(C296="休",C296="雨")),1,0)</f>
        <v>#VALUE!</v>
      </c>
      <c r="D299" s="49" t="e">
        <f t="shared" si="105"/>
        <v>#VALUE!</v>
      </c>
      <c r="E299" s="49" t="e">
        <f t="shared" si="105"/>
        <v>#VALUE!</v>
      </c>
      <c r="F299" s="49" t="e">
        <f t="shared" si="105"/>
        <v>#VALUE!</v>
      </c>
      <c r="G299" s="49" t="e">
        <f t="shared" si="105"/>
        <v>#VALUE!</v>
      </c>
      <c r="H299" s="49" t="e">
        <f t="shared" si="105"/>
        <v>#VALUE!</v>
      </c>
      <c r="I299" s="49" t="e">
        <f t="shared" si="105"/>
        <v>#VALUE!</v>
      </c>
      <c r="J299" s="49" t="e">
        <f t="shared" si="105"/>
        <v>#VALUE!</v>
      </c>
      <c r="K299" s="49" t="e">
        <f t="shared" si="105"/>
        <v>#VALUE!</v>
      </c>
      <c r="L299" s="49" t="e">
        <f t="shared" si="105"/>
        <v>#VALUE!</v>
      </c>
      <c r="M299" s="49" t="e">
        <f t="shared" si="105"/>
        <v>#VALUE!</v>
      </c>
      <c r="N299" s="49" t="e">
        <f t="shared" si="105"/>
        <v>#VALUE!</v>
      </c>
      <c r="O299" s="49" t="e">
        <f t="shared" si="105"/>
        <v>#VALUE!</v>
      </c>
      <c r="P299" s="49" t="e">
        <f t="shared" si="105"/>
        <v>#VALUE!</v>
      </c>
      <c r="Q299" s="49" t="e">
        <f t="shared" si="105"/>
        <v>#VALUE!</v>
      </c>
      <c r="R299" s="49" t="e">
        <f t="shared" si="105"/>
        <v>#VALUE!</v>
      </c>
      <c r="S299" s="49" t="e">
        <f t="shared" si="105"/>
        <v>#VALUE!</v>
      </c>
      <c r="T299" s="49" t="e">
        <f t="shared" si="105"/>
        <v>#VALUE!</v>
      </c>
      <c r="U299" s="49" t="e">
        <f t="shared" si="105"/>
        <v>#VALUE!</v>
      </c>
      <c r="V299" s="49" t="e">
        <f t="shared" si="105"/>
        <v>#VALUE!</v>
      </c>
      <c r="W299" s="49" t="e">
        <f t="shared" si="105"/>
        <v>#VALUE!</v>
      </c>
      <c r="X299" s="49" t="e">
        <f t="shared" si="105"/>
        <v>#VALUE!</v>
      </c>
      <c r="Y299" s="49" t="e">
        <f t="shared" si="105"/>
        <v>#VALUE!</v>
      </c>
      <c r="Z299" s="49" t="e">
        <f t="shared" si="105"/>
        <v>#VALUE!</v>
      </c>
      <c r="AA299" s="49" t="e">
        <f t="shared" si="105"/>
        <v>#VALUE!</v>
      </c>
      <c r="AB299" s="49" t="e">
        <f t="shared" si="105"/>
        <v>#VALUE!</v>
      </c>
      <c r="AC299" s="49" t="e">
        <f t="shared" si="105"/>
        <v>#VALUE!</v>
      </c>
      <c r="AD299" s="49" t="e">
        <f t="shared" si="105"/>
        <v>#VALUE!</v>
      </c>
      <c r="AE299" s="49" t="e">
        <f t="shared" si="105"/>
        <v>#VALUE!</v>
      </c>
      <c r="AF299" s="49" t="e">
        <f t="shared" si="105"/>
        <v>#VALUE!</v>
      </c>
      <c r="AG299" s="49" t="e">
        <f t="shared" si="105"/>
        <v>#VALUE!</v>
      </c>
      <c r="AH299" s="50" t="s">
        <v>23</v>
      </c>
      <c r="AI299" s="48">
        <f>_xlfn.AGGREGATE(9,6,C299:AG299)</f>
        <v>0</v>
      </c>
      <c r="AJ299" s="30"/>
    </row>
  </sheetData>
  <mergeCells count="2063">
    <mergeCell ref="AG296:AG297"/>
    <mergeCell ref="AA296:AA297"/>
    <mergeCell ref="AB296:AB297"/>
    <mergeCell ref="AC296:AC297"/>
    <mergeCell ref="AD296:AD297"/>
    <mergeCell ref="AE296:AE297"/>
    <mergeCell ref="AF296:AF297"/>
    <mergeCell ref="U296:U297"/>
    <mergeCell ref="V296:V297"/>
    <mergeCell ref="W296:W297"/>
    <mergeCell ref="X296:X297"/>
    <mergeCell ref="Y296:Y297"/>
    <mergeCell ref="Z296:Z297"/>
    <mergeCell ref="O296:O297"/>
    <mergeCell ref="P296:P297"/>
    <mergeCell ref="Q296:Q297"/>
    <mergeCell ref="R296:R297"/>
    <mergeCell ref="S296:S297"/>
    <mergeCell ref="T296:T297"/>
    <mergeCell ref="I296:I297"/>
    <mergeCell ref="J296:J297"/>
    <mergeCell ref="K296:K297"/>
    <mergeCell ref="L296:L297"/>
    <mergeCell ref="M296:M297"/>
    <mergeCell ref="N296:N297"/>
    <mergeCell ref="AE294:AE295"/>
    <mergeCell ref="AF294:AF295"/>
    <mergeCell ref="AG294:AG295"/>
    <mergeCell ref="B296:B297"/>
    <mergeCell ref="C296:C297"/>
    <mergeCell ref="D296:D297"/>
    <mergeCell ref="E296:E297"/>
    <mergeCell ref="F296:F297"/>
    <mergeCell ref="G296:G297"/>
    <mergeCell ref="H296:H297"/>
    <mergeCell ref="Y294:Y295"/>
    <mergeCell ref="Z294:Z295"/>
    <mergeCell ref="AA294:AA295"/>
    <mergeCell ref="AB294:AB295"/>
    <mergeCell ref="AC294:AC295"/>
    <mergeCell ref="AD294:AD295"/>
    <mergeCell ref="S294:S295"/>
    <mergeCell ref="T294:T295"/>
    <mergeCell ref="U294:U295"/>
    <mergeCell ref="V294:V295"/>
    <mergeCell ref="W294:W295"/>
    <mergeCell ref="X294:X295"/>
    <mergeCell ref="M294:M295"/>
    <mergeCell ref="N294:N295"/>
    <mergeCell ref="O294:O295"/>
    <mergeCell ref="P294:P295"/>
    <mergeCell ref="Q294:Q295"/>
    <mergeCell ref="R294:R295"/>
    <mergeCell ref="G294:G295"/>
    <mergeCell ref="H294:H295"/>
    <mergeCell ref="I294:I295"/>
    <mergeCell ref="J294:J295"/>
    <mergeCell ref="K294:K295"/>
    <mergeCell ref="L294:L295"/>
    <mergeCell ref="AC292:AC293"/>
    <mergeCell ref="AD292:AD293"/>
    <mergeCell ref="AE292:AE293"/>
    <mergeCell ref="AF292:AF293"/>
    <mergeCell ref="AG292:AG293"/>
    <mergeCell ref="B294:B295"/>
    <mergeCell ref="C294:C295"/>
    <mergeCell ref="D294:D295"/>
    <mergeCell ref="E294:E295"/>
    <mergeCell ref="F294:F295"/>
    <mergeCell ref="W292:W293"/>
    <mergeCell ref="X292:X293"/>
    <mergeCell ref="Y292:Y293"/>
    <mergeCell ref="Z292:Z293"/>
    <mergeCell ref="AA292:AA293"/>
    <mergeCell ref="AB292:AB293"/>
    <mergeCell ref="Q292:Q293"/>
    <mergeCell ref="R292:R293"/>
    <mergeCell ref="S292:S293"/>
    <mergeCell ref="T292:T293"/>
    <mergeCell ref="U292:U293"/>
    <mergeCell ref="V292:V293"/>
    <mergeCell ref="K292:K293"/>
    <mergeCell ref="L292:L293"/>
    <mergeCell ref="M292:M293"/>
    <mergeCell ref="N292:N293"/>
    <mergeCell ref="O292:O293"/>
    <mergeCell ref="P292:P293"/>
    <mergeCell ref="C288:AI288"/>
    <mergeCell ref="B292:B293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AB282:AB283"/>
    <mergeCell ref="AC282:AC283"/>
    <mergeCell ref="AD282:AD283"/>
    <mergeCell ref="AE282:AE283"/>
    <mergeCell ref="AF282:AF283"/>
    <mergeCell ref="AG282:AG283"/>
    <mergeCell ref="V282:V283"/>
    <mergeCell ref="W282:W283"/>
    <mergeCell ref="X282:X283"/>
    <mergeCell ref="Y282:Y283"/>
    <mergeCell ref="Z282:Z283"/>
    <mergeCell ref="AA282:AA283"/>
    <mergeCell ref="P282:P283"/>
    <mergeCell ref="Q282:Q283"/>
    <mergeCell ref="R282:R283"/>
    <mergeCell ref="S282:S283"/>
    <mergeCell ref="T282:T283"/>
    <mergeCell ref="U282:U283"/>
    <mergeCell ref="J282:J283"/>
    <mergeCell ref="K282:K283"/>
    <mergeCell ref="L282:L283"/>
    <mergeCell ref="M282:M283"/>
    <mergeCell ref="N282:N283"/>
    <mergeCell ref="O282:O283"/>
    <mergeCell ref="AF280:AF281"/>
    <mergeCell ref="AG280:AG281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Z280:Z281"/>
    <mergeCell ref="AA280:AA281"/>
    <mergeCell ref="AB280:AB281"/>
    <mergeCell ref="AC280:AC281"/>
    <mergeCell ref="AD280:AD281"/>
    <mergeCell ref="AE280:AE281"/>
    <mergeCell ref="T280:T281"/>
    <mergeCell ref="U280:U281"/>
    <mergeCell ref="V280:V281"/>
    <mergeCell ref="W280:W281"/>
    <mergeCell ref="X280:X281"/>
    <mergeCell ref="Y280:Y281"/>
    <mergeCell ref="N280:N281"/>
    <mergeCell ref="O280:O281"/>
    <mergeCell ref="P280:P281"/>
    <mergeCell ref="Q280:Q281"/>
    <mergeCell ref="R280:R281"/>
    <mergeCell ref="S280:S281"/>
    <mergeCell ref="H280:H281"/>
    <mergeCell ref="I280:I281"/>
    <mergeCell ref="J280:J281"/>
    <mergeCell ref="K280:K281"/>
    <mergeCell ref="L280:L281"/>
    <mergeCell ref="M280:M281"/>
    <mergeCell ref="B280:B281"/>
    <mergeCell ref="C280:C281"/>
    <mergeCell ref="D280:D281"/>
    <mergeCell ref="E280:E281"/>
    <mergeCell ref="F280:F281"/>
    <mergeCell ref="G280:G281"/>
    <mergeCell ref="AB278:AB279"/>
    <mergeCell ref="AC278:AC279"/>
    <mergeCell ref="AD278:AD279"/>
    <mergeCell ref="AE278:AE279"/>
    <mergeCell ref="AF278:AF279"/>
    <mergeCell ref="AG278:AG279"/>
    <mergeCell ref="V278:V279"/>
    <mergeCell ref="W278:W279"/>
    <mergeCell ref="X278:X279"/>
    <mergeCell ref="Y278:Y279"/>
    <mergeCell ref="Z278:Z279"/>
    <mergeCell ref="AA278:AA279"/>
    <mergeCell ref="P278:P279"/>
    <mergeCell ref="Q278:Q279"/>
    <mergeCell ref="R278:R279"/>
    <mergeCell ref="S278:S279"/>
    <mergeCell ref="T278:T279"/>
    <mergeCell ref="U278:U279"/>
    <mergeCell ref="J278:J279"/>
    <mergeCell ref="K278:K279"/>
    <mergeCell ref="L278:L279"/>
    <mergeCell ref="M278:M279"/>
    <mergeCell ref="N278:N279"/>
    <mergeCell ref="O278:O279"/>
    <mergeCell ref="AG268:AG269"/>
    <mergeCell ref="C274:AI274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AA268:AA269"/>
    <mergeCell ref="AB268:AB269"/>
    <mergeCell ref="AC268:AC269"/>
    <mergeCell ref="AD268:AD269"/>
    <mergeCell ref="AE268:AE269"/>
    <mergeCell ref="AF268:AF269"/>
    <mergeCell ref="U268:U269"/>
    <mergeCell ref="V268:V269"/>
    <mergeCell ref="W268:W269"/>
    <mergeCell ref="X268:X269"/>
    <mergeCell ref="Y268:Y269"/>
    <mergeCell ref="Z268:Z269"/>
    <mergeCell ref="O268:O269"/>
    <mergeCell ref="P268:P269"/>
    <mergeCell ref="Q268:Q269"/>
    <mergeCell ref="R268:R269"/>
    <mergeCell ref="S268:S269"/>
    <mergeCell ref="T268:T269"/>
    <mergeCell ref="I268:I269"/>
    <mergeCell ref="J268:J269"/>
    <mergeCell ref="K268:K269"/>
    <mergeCell ref="L268:L269"/>
    <mergeCell ref="M268:M269"/>
    <mergeCell ref="N268:N269"/>
    <mergeCell ref="AE266:AE267"/>
    <mergeCell ref="AF266:AF267"/>
    <mergeCell ref="AG266:AG267"/>
    <mergeCell ref="B268:B269"/>
    <mergeCell ref="C268:C269"/>
    <mergeCell ref="D268:D269"/>
    <mergeCell ref="E268:E269"/>
    <mergeCell ref="F268:F269"/>
    <mergeCell ref="G268:G269"/>
    <mergeCell ref="H268:H269"/>
    <mergeCell ref="Y266:Y267"/>
    <mergeCell ref="Z266:Z267"/>
    <mergeCell ref="AA266:AA267"/>
    <mergeCell ref="AB266:AB267"/>
    <mergeCell ref="AC266:AC267"/>
    <mergeCell ref="AD266:AD267"/>
    <mergeCell ref="S266:S267"/>
    <mergeCell ref="T266:T267"/>
    <mergeCell ref="U266:U267"/>
    <mergeCell ref="V266:V267"/>
    <mergeCell ref="W266:W267"/>
    <mergeCell ref="X266:X267"/>
    <mergeCell ref="M266:M267"/>
    <mergeCell ref="N266:N267"/>
    <mergeCell ref="O266:O267"/>
    <mergeCell ref="P266:P267"/>
    <mergeCell ref="Q266:Q267"/>
    <mergeCell ref="R266:R267"/>
    <mergeCell ref="G266:G267"/>
    <mergeCell ref="H266:H267"/>
    <mergeCell ref="I266:I267"/>
    <mergeCell ref="J266:J267"/>
    <mergeCell ref="K266:K267"/>
    <mergeCell ref="L266:L267"/>
    <mergeCell ref="AC264:AC265"/>
    <mergeCell ref="AD264:AD265"/>
    <mergeCell ref="AE264:AE265"/>
    <mergeCell ref="AF264:AF265"/>
    <mergeCell ref="AG264:AG265"/>
    <mergeCell ref="B266:B267"/>
    <mergeCell ref="C266:C267"/>
    <mergeCell ref="D266:D267"/>
    <mergeCell ref="E266:E267"/>
    <mergeCell ref="F266:F267"/>
    <mergeCell ref="W264:W265"/>
    <mergeCell ref="X264:X265"/>
    <mergeCell ref="Y264:Y265"/>
    <mergeCell ref="Z264:Z265"/>
    <mergeCell ref="AA264:AA265"/>
    <mergeCell ref="AB264:AB265"/>
    <mergeCell ref="Q264:Q265"/>
    <mergeCell ref="R264:R265"/>
    <mergeCell ref="S264:S265"/>
    <mergeCell ref="T264:T265"/>
    <mergeCell ref="U264:U265"/>
    <mergeCell ref="V264:V265"/>
    <mergeCell ref="K264:K265"/>
    <mergeCell ref="L264:L265"/>
    <mergeCell ref="M264:M265"/>
    <mergeCell ref="N264:N265"/>
    <mergeCell ref="O264:O265"/>
    <mergeCell ref="P264:P265"/>
    <mergeCell ref="C260:AI260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AB254:AB255"/>
    <mergeCell ref="AC254:AC255"/>
    <mergeCell ref="AD254:AD255"/>
    <mergeCell ref="AE254:AE255"/>
    <mergeCell ref="AF254:AF255"/>
    <mergeCell ref="AG254:AG255"/>
    <mergeCell ref="V254:V255"/>
    <mergeCell ref="W254:W255"/>
    <mergeCell ref="X254:X255"/>
    <mergeCell ref="Y254:Y255"/>
    <mergeCell ref="Z254:Z255"/>
    <mergeCell ref="AA254:AA255"/>
    <mergeCell ref="P254:P255"/>
    <mergeCell ref="Q254:Q255"/>
    <mergeCell ref="R254:R255"/>
    <mergeCell ref="S254:S255"/>
    <mergeCell ref="T254:T255"/>
    <mergeCell ref="U254:U255"/>
    <mergeCell ref="J254:J255"/>
    <mergeCell ref="K254:K255"/>
    <mergeCell ref="L254:L255"/>
    <mergeCell ref="M254:M255"/>
    <mergeCell ref="N254:N255"/>
    <mergeCell ref="O254:O255"/>
    <mergeCell ref="AF252:AF253"/>
    <mergeCell ref="AG252:AG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Z252:Z253"/>
    <mergeCell ref="AA252:AA253"/>
    <mergeCell ref="AB252:AB253"/>
    <mergeCell ref="AC252:AC253"/>
    <mergeCell ref="AD252:AD253"/>
    <mergeCell ref="AE252:AE253"/>
    <mergeCell ref="T252:T253"/>
    <mergeCell ref="U252:U253"/>
    <mergeCell ref="V252:V253"/>
    <mergeCell ref="W252:W253"/>
    <mergeCell ref="X252:X253"/>
    <mergeCell ref="Y252:Y253"/>
    <mergeCell ref="N252:N253"/>
    <mergeCell ref="O252:O253"/>
    <mergeCell ref="P252:P253"/>
    <mergeCell ref="Q252:Q253"/>
    <mergeCell ref="R252:R253"/>
    <mergeCell ref="S252:S253"/>
    <mergeCell ref="H252:H253"/>
    <mergeCell ref="I252:I253"/>
    <mergeCell ref="J252:J253"/>
    <mergeCell ref="K252:K253"/>
    <mergeCell ref="L252:L253"/>
    <mergeCell ref="M252:M253"/>
    <mergeCell ref="B252:B253"/>
    <mergeCell ref="C252:C253"/>
    <mergeCell ref="D252:D253"/>
    <mergeCell ref="E252:E253"/>
    <mergeCell ref="F252:F253"/>
    <mergeCell ref="G252:G253"/>
    <mergeCell ref="AB250:AB251"/>
    <mergeCell ref="AC250:AC251"/>
    <mergeCell ref="AD250:AD251"/>
    <mergeCell ref="AE250:AE251"/>
    <mergeCell ref="AF250:AF251"/>
    <mergeCell ref="AG250:AG251"/>
    <mergeCell ref="V250:V251"/>
    <mergeCell ref="W250:W251"/>
    <mergeCell ref="X250:X251"/>
    <mergeCell ref="Y250:Y251"/>
    <mergeCell ref="Z250:Z251"/>
    <mergeCell ref="AA250:AA251"/>
    <mergeCell ref="P250:P251"/>
    <mergeCell ref="Q250:Q251"/>
    <mergeCell ref="R250:R251"/>
    <mergeCell ref="S250:S251"/>
    <mergeCell ref="T250:T251"/>
    <mergeCell ref="U250:U251"/>
    <mergeCell ref="J250:J251"/>
    <mergeCell ref="K250:K251"/>
    <mergeCell ref="L250:L251"/>
    <mergeCell ref="M250:M251"/>
    <mergeCell ref="N250:N251"/>
    <mergeCell ref="O250:O251"/>
    <mergeCell ref="AG240:AG241"/>
    <mergeCell ref="C246:AI246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AA240:AA241"/>
    <mergeCell ref="AB240:AB241"/>
    <mergeCell ref="AC240:AC241"/>
    <mergeCell ref="AD240:AD241"/>
    <mergeCell ref="AE240:AE241"/>
    <mergeCell ref="AF240:AF241"/>
    <mergeCell ref="U240:U241"/>
    <mergeCell ref="V240:V241"/>
    <mergeCell ref="W240:W241"/>
    <mergeCell ref="X240:X241"/>
    <mergeCell ref="Y240:Y241"/>
    <mergeCell ref="Z240:Z241"/>
    <mergeCell ref="O240:O241"/>
    <mergeCell ref="P240:P241"/>
    <mergeCell ref="Q240:Q241"/>
    <mergeCell ref="R240:R241"/>
    <mergeCell ref="S240:S241"/>
    <mergeCell ref="T240:T241"/>
    <mergeCell ref="I240:I241"/>
    <mergeCell ref="J240:J241"/>
    <mergeCell ref="K240:K241"/>
    <mergeCell ref="L240:L241"/>
    <mergeCell ref="M240:M241"/>
    <mergeCell ref="N240:N241"/>
    <mergeCell ref="AE238:AE239"/>
    <mergeCell ref="AF238:AF239"/>
    <mergeCell ref="AG238:AG239"/>
    <mergeCell ref="B240:B241"/>
    <mergeCell ref="C240:C241"/>
    <mergeCell ref="D240:D241"/>
    <mergeCell ref="E240:E241"/>
    <mergeCell ref="F240:F241"/>
    <mergeCell ref="G240:G241"/>
    <mergeCell ref="H240:H241"/>
    <mergeCell ref="Y238:Y239"/>
    <mergeCell ref="Z238:Z239"/>
    <mergeCell ref="AA238:AA239"/>
    <mergeCell ref="AB238:AB239"/>
    <mergeCell ref="AC238:AC239"/>
    <mergeCell ref="AD238:AD239"/>
    <mergeCell ref="S238:S239"/>
    <mergeCell ref="T238:T239"/>
    <mergeCell ref="U238:U239"/>
    <mergeCell ref="V238:V239"/>
    <mergeCell ref="W238:W239"/>
    <mergeCell ref="X238:X239"/>
    <mergeCell ref="M238:M239"/>
    <mergeCell ref="N238:N239"/>
    <mergeCell ref="O238:O239"/>
    <mergeCell ref="P238:P239"/>
    <mergeCell ref="Q238:Q239"/>
    <mergeCell ref="R238:R239"/>
    <mergeCell ref="G238:G239"/>
    <mergeCell ref="H238:H239"/>
    <mergeCell ref="I238:I239"/>
    <mergeCell ref="J238:J239"/>
    <mergeCell ref="K238:K239"/>
    <mergeCell ref="L238:L239"/>
    <mergeCell ref="AC236:AC237"/>
    <mergeCell ref="AD236:AD237"/>
    <mergeCell ref="AE236:AE237"/>
    <mergeCell ref="AF236:AF237"/>
    <mergeCell ref="AG236:AG237"/>
    <mergeCell ref="B238:B239"/>
    <mergeCell ref="C238:C239"/>
    <mergeCell ref="D238:D239"/>
    <mergeCell ref="E238:E239"/>
    <mergeCell ref="F238:F239"/>
    <mergeCell ref="W236:W237"/>
    <mergeCell ref="X236:X237"/>
    <mergeCell ref="Y236:Y237"/>
    <mergeCell ref="Z236:Z237"/>
    <mergeCell ref="AA236:AA237"/>
    <mergeCell ref="AB236:AB237"/>
    <mergeCell ref="Q236:Q237"/>
    <mergeCell ref="R236:R237"/>
    <mergeCell ref="S236:S237"/>
    <mergeCell ref="T236:T237"/>
    <mergeCell ref="U236:U237"/>
    <mergeCell ref="V236:V237"/>
    <mergeCell ref="K236:K237"/>
    <mergeCell ref="L236:L237"/>
    <mergeCell ref="M236:M237"/>
    <mergeCell ref="N236:N237"/>
    <mergeCell ref="O236:O237"/>
    <mergeCell ref="P236:P237"/>
    <mergeCell ref="C232:AI232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AB226:AB227"/>
    <mergeCell ref="AC226:AC227"/>
    <mergeCell ref="AD226:AD227"/>
    <mergeCell ref="AE226:AE227"/>
    <mergeCell ref="AF226:AF227"/>
    <mergeCell ref="AG226:AG227"/>
    <mergeCell ref="V226:V227"/>
    <mergeCell ref="W226:W227"/>
    <mergeCell ref="X226:X227"/>
    <mergeCell ref="Y226:Y227"/>
    <mergeCell ref="Z226:Z227"/>
    <mergeCell ref="AA226:AA227"/>
    <mergeCell ref="P226:P227"/>
    <mergeCell ref="Q226:Q227"/>
    <mergeCell ref="R226:R227"/>
    <mergeCell ref="S226:S227"/>
    <mergeCell ref="T226:T227"/>
    <mergeCell ref="U226:U227"/>
    <mergeCell ref="J226:J227"/>
    <mergeCell ref="K226:K227"/>
    <mergeCell ref="L226:L227"/>
    <mergeCell ref="M226:M227"/>
    <mergeCell ref="N226:N227"/>
    <mergeCell ref="O226:O227"/>
    <mergeCell ref="AF224:AF225"/>
    <mergeCell ref="AG224:AG225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Z224:Z225"/>
    <mergeCell ref="AA224:AA225"/>
    <mergeCell ref="AB224:AB225"/>
    <mergeCell ref="AC224:AC225"/>
    <mergeCell ref="AD224:AD225"/>
    <mergeCell ref="AE224:AE225"/>
    <mergeCell ref="T224:T225"/>
    <mergeCell ref="U224:U225"/>
    <mergeCell ref="V224:V225"/>
    <mergeCell ref="W224:W225"/>
    <mergeCell ref="X224:X225"/>
    <mergeCell ref="Y224:Y225"/>
    <mergeCell ref="N224:N225"/>
    <mergeCell ref="O224:O225"/>
    <mergeCell ref="P224:P225"/>
    <mergeCell ref="Q224:Q225"/>
    <mergeCell ref="R224:R225"/>
    <mergeCell ref="S224:S225"/>
    <mergeCell ref="H224:H225"/>
    <mergeCell ref="I224:I225"/>
    <mergeCell ref="J224:J225"/>
    <mergeCell ref="K224:K225"/>
    <mergeCell ref="L224:L225"/>
    <mergeCell ref="M224:M225"/>
    <mergeCell ref="B224:B225"/>
    <mergeCell ref="C224:C225"/>
    <mergeCell ref="D224:D225"/>
    <mergeCell ref="E224:E225"/>
    <mergeCell ref="F224:F225"/>
    <mergeCell ref="G224:G225"/>
    <mergeCell ref="AB222:AB223"/>
    <mergeCell ref="AC222:AC223"/>
    <mergeCell ref="AD222:AD223"/>
    <mergeCell ref="AE222:AE223"/>
    <mergeCell ref="AF222:AF223"/>
    <mergeCell ref="AG222:AG223"/>
    <mergeCell ref="V222:V223"/>
    <mergeCell ref="W222:W223"/>
    <mergeCell ref="X222:X223"/>
    <mergeCell ref="Y222:Y223"/>
    <mergeCell ref="Z222:Z223"/>
    <mergeCell ref="AA222:AA223"/>
    <mergeCell ref="P222:P223"/>
    <mergeCell ref="Q222:Q223"/>
    <mergeCell ref="R222:R223"/>
    <mergeCell ref="S222:S223"/>
    <mergeCell ref="T222:T223"/>
    <mergeCell ref="U222:U223"/>
    <mergeCell ref="J222:J223"/>
    <mergeCell ref="K222:K223"/>
    <mergeCell ref="L222:L223"/>
    <mergeCell ref="M222:M223"/>
    <mergeCell ref="N222:N223"/>
    <mergeCell ref="O222:O223"/>
    <mergeCell ref="AG212:AG213"/>
    <mergeCell ref="C218:AI218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AA212:AA213"/>
    <mergeCell ref="AB212:AB213"/>
    <mergeCell ref="AC212:AC213"/>
    <mergeCell ref="AD212:AD213"/>
    <mergeCell ref="AE212:AE213"/>
    <mergeCell ref="AF212:AF213"/>
    <mergeCell ref="U212:U213"/>
    <mergeCell ref="V212:V213"/>
    <mergeCell ref="W212:W213"/>
    <mergeCell ref="X212:X213"/>
    <mergeCell ref="Y212:Y213"/>
    <mergeCell ref="Z212:Z213"/>
    <mergeCell ref="O212:O213"/>
    <mergeCell ref="P212:P213"/>
    <mergeCell ref="Q212:Q213"/>
    <mergeCell ref="R212:R213"/>
    <mergeCell ref="S212:S213"/>
    <mergeCell ref="T212:T213"/>
    <mergeCell ref="I212:I213"/>
    <mergeCell ref="J212:J213"/>
    <mergeCell ref="K212:K213"/>
    <mergeCell ref="L212:L213"/>
    <mergeCell ref="M212:M213"/>
    <mergeCell ref="N212:N213"/>
    <mergeCell ref="AE210:AE211"/>
    <mergeCell ref="AF210:AF211"/>
    <mergeCell ref="AG210:AG211"/>
    <mergeCell ref="B212:B213"/>
    <mergeCell ref="C212:C213"/>
    <mergeCell ref="D212:D213"/>
    <mergeCell ref="E212:E213"/>
    <mergeCell ref="F212:F213"/>
    <mergeCell ref="G212:G213"/>
    <mergeCell ref="H212:H213"/>
    <mergeCell ref="Y210:Y211"/>
    <mergeCell ref="Z210:Z211"/>
    <mergeCell ref="AA210:AA211"/>
    <mergeCell ref="AB210:AB211"/>
    <mergeCell ref="AC210:AC211"/>
    <mergeCell ref="AD210:AD211"/>
    <mergeCell ref="S210:S211"/>
    <mergeCell ref="T210:T211"/>
    <mergeCell ref="U210:U211"/>
    <mergeCell ref="V210:V211"/>
    <mergeCell ref="W210:W211"/>
    <mergeCell ref="X210:X211"/>
    <mergeCell ref="M210:M211"/>
    <mergeCell ref="N210:N211"/>
    <mergeCell ref="O210:O211"/>
    <mergeCell ref="P210:P211"/>
    <mergeCell ref="Q210:Q211"/>
    <mergeCell ref="R210:R211"/>
    <mergeCell ref="G210:G211"/>
    <mergeCell ref="H210:H211"/>
    <mergeCell ref="I210:I211"/>
    <mergeCell ref="J210:J211"/>
    <mergeCell ref="K210:K211"/>
    <mergeCell ref="L210:L211"/>
    <mergeCell ref="AC208:AC209"/>
    <mergeCell ref="AD208:AD209"/>
    <mergeCell ref="AE208:AE209"/>
    <mergeCell ref="AF208:AF209"/>
    <mergeCell ref="AG208:AG209"/>
    <mergeCell ref="B210:B211"/>
    <mergeCell ref="C210:C211"/>
    <mergeCell ref="D210:D211"/>
    <mergeCell ref="E210:E211"/>
    <mergeCell ref="F210:F211"/>
    <mergeCell ref="W208:W209"/>
    <mergeCell ref="X208:X209"/>
    <mergeCell ref="Y208:Y209"/>
    <mergeCell ref="Z208:Z209"/>
    <mergeCell ref="AA208:AA209"/>
    <mergeCell ref="AB208:AB209"/>
    <mergeCell ref="Q208:Q209"/>
    <mergeCell ref="R208:R209"/>
    <mergeCell ref="S208:S209"/>
    <mergeCell ref="T208:T209"/>
    <mergeCell ref="U208:U209"/>
    <mergeCell ref="V208:V209"/>
    <mergeCell ref="K208:K209"/>
    <mergeCell ref="L208:L209"/>
    <mergeCell ref="M208:M209"/>
    <mergeCell ref="N208:N209"/>
    <mergeCell ref="O208:O209"/>
    <mergeCell ref="P208:P209"/>
    <mergeCell ref="C204:AI204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AB198:AB199"/>
    <mergeCell ref="AC198:AC199"/>
    <mergeCell ref="AD198:AD199"/>
    <mergeCell ref="AE198:AE199"/>
    <mergeCell ref="AF198:AF199"/>
    <mergeCell ref="AG198:AG199"/>
    <mergeCell ref="V198:V199"/>
    <mergeCell ref="W198:W199"/>
    <mergeCell ref="X198:X199"/>
    <mergeCell ref="Y198:Y199"/>
    <mergeCell ref="Z198:Z199"/>
    <mergeCell ref="AA198:AA199"/>
    <mergeCell ref="P198:P199"/>
    <mergeCell ref="Q198:Q199"/>
    <mergeCell ref="R198:R199"/>
    <mergeCell ref="S198:S199"/>
    <mergeCell ref="T198:T199"/>
    <mergeCell ref="U198:U199"/>
    <mergeCell ref="J198:J199"/>
    <mergeCell ref="K198:K199"/>
    <mergeCell ref="L198:L199"/>
    <mergeCell ref="M198:M199"/>
    <mergeCell ref="N198:N199"/>
    <mergeCell ref="O198:O199"/>
    <mergeCell ref="AF196:AF197"/>
    <mergeCell ref="AG196:AG197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Z196:Z197"/>
    <mergeCell ref="AA196:AA197"/>
    <mergeCell ref="AB196:AB197"/>
    <mergeCell ref="AC196:AC197"/>
    <mergeCell ref="AD196:AD197"/>
    <mergeCell ref="AE196:AE197"/>
    <mergeCell ref="T196:T197"/>
    <mergeCell ref="U196:U197"/>
    <mergeCell ref="V196:V197"/>
    <mergeCell ref="W196:W197"/>
    <mergeCell ref="X196:X197"/>
    <mergeCell ref="Y196:Y197"/>
    <mergeCell ref="N196:N197"/>
    <mergeCell ref="O196:O197"/>
    <mergeCell ref="P196:P197"/>
    <mergeCell ref="Q196:Q197"/>
    <mergeCell ref="R196:R197"/>
    <mergeCell ref="S196:S197"/>
    <mergeCell ref="H196:H197"/>
    <mergeCell ref="I196:I197"/>
    <mergeCell ref="J196:J197"/>
    <mergeCell ref="K196:K197"/>
    <mergeCell ref="L196:L197"/>
    <mergeCell ref="M196:M197"/>
    <mergeCell ref="B196:B197"/>
    <mergeCell ref="C196:C197"/>
    <mergeCell ref="D196:D197"/>
    <mergeCell ref="E196:E197"/>
    <mergeCell ref="F196:F197"/>
    <mergeCell ref="G196:G197"/>
    <mergeCell ref="AB194:AB195"/>
    <mergeCell ref="AC194:AC195"/>
    <mergeCell ref="AD194:AD195"/>
    <mergeCell ref="AE194:AE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P194:P195"/>
    <mergeCell ref="Q194:Q195"/>
    <mergeCell ref="R194:R195"/>
    <mergeCell ref="S194:S195"/>
    <mergeCell ref="T194:T195"/>
    <mergeCell ref="U194:U195"/>
    <mergeCell ref="J194:J195"/>
    <mergeCell ref="K194:K195"/>
    <mergeCell ref="L194:L195"/>
    <mergeCell ref="M194:M195"/>
    <mergeCell ref="N194:N195"/>
    <mergeCell ref="O194:O195"/>
    <mergeCell ref="AG184:AG185"/>
    <mergeCell ref="C190:AI190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AA184:AA185"/>
    <mergeCell ref="AB184:AB185"/>
    <mergeCell ref="AC184:AC185"/>
    <mergeCell ref="AD184:AD185"/>
    <mergeCell ref="AE184:AE185"/>
    <mergeCell ref="AF184:AF185"/>
    <mergeCell ref="U184:U185"/>
    <mergeCell ref="V184:V185"/>
    <mergeCell ref="W184:W185"/>
    <mergeCell ref="X184:X185"/>
    <mergeCell ref="Y184:Y185"/>
    <mergeCell ref="Z184:Z185"/>
    <mergeCell ref="O184:O185"/>
    <mergeCell ref="P184:P185"/>
    <mergeCell ref="Q184:Q185"/>
    <mergeCell ref="R184:R185"/>
    <mergeCell ref="S184:S185"/>
    <mergeCell ref="T184:T185"/>
    <mergeCell ref="I184:I185"/>
    <mergeCell ref="J184:J185"/>
    <mergeCell ref="K184:K185"/>
    <mergeCell ref="L184:L185"/>
    <mergeCell ref="M184:M185"/>
    <mergeCell ref="N184:N185"/>
    <mergeCell ref="AE182:AE183"/>
    <mergeCell ref="AF182:AF183"/>
    <mergeCell ref="AG182:AG183"/>
    <mergeCell ref="B184:B185"/>
    <mergeCell ref="C184:C185"/>
    <mergeCell ref="D184:D185"/>
    <mergeCell ref="E184:E185"/>
    <mergeCell ref="F184:F185"/>
    <mergeCell ref="G184:G185"/>
    <mergeCell ref="H184:H185"/>
    <mergeCell ref="Y182:Y183"/>
    <mergeCell ref="Z182:Z183"/>
    <mergeCell ref="AA182:AA183"/>
    <mergeCell ref="AB182:AB183"/>
    <mergeCell ref="AC182:AC183"/>
    <mergeCell ref="AD182:AD183"/>
    <mergeCell ref="S182:S183"/>
    <mergeCell ref="T182:T183"/>
    <mergeCell ref="U182:U183"/>
    <mergeCell ref="V182:V183"/>
    <mergeCell ref="W182:W183"/>
    <mergeCell ref="X182:X183"/>
    <mergeCell ref="M182:M183"/>
    <mergeCell ref="N182:N183"/>
    <mergeCell ref="O182:O183"/>
    <mergeCell ref="P182:P183"/>
    <mergeCell ref="Q182:Q183"/>
    <mergeCell ref="R182:R183"/>
    <mergeCell ref="G182:G183"/>
    <mergeCell ref="H182:H183"/>
    <mergeCell ref="I182:I183"/>
    <mergeCell ref="J182:J183"/>
    <mergeCell ref="K182:K183"/>
    <mergeCell ref="L182:L183"/>
    <mergeCell ref="AC180:AC181"/>
    <mergeCell ref="AD180:AD181"/>
    <mergeCell ref="AE180:AE181"/>
    <mergeCell ref="AF180:AF181"/>
    <mergeCell ref="AG180:AG181"/>
    <mergeCell ref="B182:B183"/>
    <mergeCell ref="C182:C183"/>
    <mergeCell ref="D182:D183"/>
    <mergeCell ref="E182:E183"/>
    <mergeCell ref="F182:F183"/>
    <mergeCell ref="W180:W181"/>
    <mergeCell ref="X180:X181"/>
    <mergeCell ref="Y180:Y181"/>
    <mergeCell ref="Z180:Z181"/>
    <mergeCell ref="AA180:AA181"/>
    <mergeCell ref="AB180:AB181"/>
    <mergeCell ref="Q180:Q181"/>
    <mergeCell ref="R180:R181"/>
    <mergeCell ref="S180:S181"/>
    <mergeCell ref="T180:T181"/>
    <mergeCell ref="U180:U181"/>
    <mergeCell ref="V180:V181"/>
    <mergeCell ref="K180:K181"/>
    <mergeCell ref="L180:L181"/>
    <mergeCell ref="M180:M181"/>
    <mergeCell ref="N180:N181"/>
    <mergeCell ref="O180:O181"/>
    <mergeCell ref="P180:P181"/>
    <mergeCell ref="C176:AI176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AB170:AB171"/>
    <mergeCell ref="AC170:AC171"/>
    <mergeCell ref="AD170:AD171"/>
    <mergeCell ref="AE170:AE171"/>
    <mergeCell ref="AF170:AF171"/>
    <mergeCell ref="AG170:AG171"/>
    <mergeCell ref="V170:V171"/>
    <mergeCell ref="W170:W171"/>
    <mergeCell ref="X170:X171"/>
    <mergeCell ref="Y170:Y171"/>
    <mergeCell ref="Z170:Z171"/>
    <mergeCell ref="AA170:AA171"/>
    <mergeCell ref="P170:P171"/>
    <mergeCell ref="Q170:Q171"/>
    <mergeCell ref="R170:R171"/>
    <mergeCell ref="S170:S171"/>
    <mergeCell ref="T170:T171"/>
    <mergeCell ref="U170:U171"/>
    <mergeCell ref="J170:J171"/>
    <mergeCell ref="K170:K171"/>
    <mergeCell ref="L170:L171"/>
    <mergeCell ref="M170:M171"/>
    <mergeCell ref="N170:N171"/>
    <mergeCell ref="O170:O171"/>
    <mergeCell ref="AF168:AF169"/>
    <mergeCell ref="AG168:AG169"/>
    <mergeCell ref="B170:B171"/>
    <mergeCell ref="C170:C171"/>
    <mergeCell ref="D170:D171"/>
    <mergeCell ref="E170:E171"/>
    <mergeCell ref="F170:F171"/>
    <mergeCell ref="G170:G171"/>
    <mergeCell ref="H170:H171"/>
    <mergeCell ref="I170:I171"/>
    <mergeCell ref="Z168:Z169"/>
    <mergeCell ref="AA168:AA169"/>
    <mergeCell ref="AB168:AB169"/>
    <mergeCell ref="AC168:AC169"/>
    <mergeCell ref="AD168:AD169"/>
    <mergeCell ref="AE168:AE169"/>
    <mergeCell ref="T168:T169"/>
    <mergeCell ref="U168:U169"/>
    <mergeCell ref="V168:V169"/>
    <mergeCell ref="W168:W169"/>
    <mergeCell ref="X168:X169"/>
    <mergeCell ref="Y168:Y169"/>
    <mergeCell ref="N168:N169"/>
    <mergeCell ref="O168:O169"/>
    <mergeCell ref="P168:P169"/>
    <mergeCell ref="Q168:Q169"/>
    <mergeCell ref="R168:R169"/>
    <mergeCell ref="S168:S169"/>
    <mergeCell ref="H168:H169"/>
    <mergeCell ref="I168:I169"/>
    <mergeCell ref="J168:J169"/>
    <mergeCell ref="K168:K169"/>
    <mergeCell ref="L168:L169"/>
    <mergeCell ref="M168:M169"/>
    <mergeCell ref="B168:B169"/>
    <mergeCell ref="C168:C169"/>
    <mergeCell ref="D168:D169"/>
    <mergeCell ref="E168:E169"/>
    <mergeCell ref="F168:F169"/>
    <mergeCell ref="G168:G169"/>
    <mergeCell ref="AB166:AB167"/>
    <mergeCell ref="AC166:AC167"/>
    <mergeCell ref="AD166:AD167"/>
    <mergeCell ref="AE166:AE167"/>
    <mergeCell ref="AF166:AF167"/>
    <mergeCell ref="AG166:AG167"/>
    <mergeCell ref="V166:V167"/>
    <mergeCell ref="W166:W167"/>
    <mergeCell ref="X166:X167"/>
    <mergeCell ref="Y166:Y167"/>
    <mergeCell ref="Z166:Z167"/>
    <mergeCell ref="AA166:AA167"/>
    <mergeCell ref="P166:P167"/>
    <mergeCell ref="Q166:Q167"/>
    <mergeCell ref="R166:R167"/>
    <mergeCell ref="S166:S167"/>
    <mergeCell ref="T166:T167"/>
    <mergeCell ref="U166:U167"/>
    <mergeCell ref="J166:J167"/>
    <mergeCell ref="K166:K167"/>
    <mergeCell ref="L166:L167"/>
    <mergeCell ref="M166:M167"/>
    <mergeCell ref="N166:N167"/>
    <mergeCell ref="O166:O167"/>
    <mergeCell ref="AG156:AG157"/>
    <mergeCell ref="C162:AI162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AA156:AA157"/>
    <mergeCell ref="AB156:AB157"/>
    <mergeCell ref="AC156:AC157"/>
    <mergeCell ref="AD156:AD157"/>
    <mergeCell ref="AE156:AE157"/>
    <mergeCell ref="AF156:AF157"/>
    <mergeCell ref="U156:U157"/>
    <mergeCell ref="V156:V157"/>
    <mergeCell ref="W156:W157"/>
    <mergeCell ref="X156:X157"/>
    <mergeCell ref="Y156:Y157"/>
    <mergeCell ref="Z156:Z157"/>
    <mergeCell ref="O156:O157"/>
    <mergeCell ref="P156:P157"/>
    <mergeCell ref="Q156:Q157"/>
    <mergeCell ref="R156:R157"/>
    <mergeCell ref="S156:S157"/>
    <mergeCell ref="T156:T157"/>
    <mergeCell ref="I156:I157"/>
    <mergeCell ref="J156:J157"/>
    <mergeCell ref="K156:K157"/>
    <mergeCell ref="L156:L157"/>
    <mergeCell ref="M156:M157"/>
    <mergeCell ref="N156:N157"/>
    <mergeCell ref="AE154:AE155"/>
    <mergeCell ref="AF154:AF155"/>
    <mergeCell ref="AG154:AG155"/>
    <mergeCell ref="B156:B157"/>
    <mergeCell ref="C156:C157"/>
    <mergeCell ref="D156:D157"/>
    <mergeCell ref="E156:E157"/>
    <mergeCell ref="F156:F157"/>
    <mergeCell ref="G156:G157"/>
    <mergeCell ref="H156:H157"/>
    <mergeCell ref="Y154:Y155"/>
    <mergeCell ref="Z154:Z155"/>
    <mergeCell ref="AA154:AA155"/>
    <mergeCell ref="AB154:AB155"/>
    <mergeCell ref="AC154:AC155"/>
    <mergeCell ref="AD154:AD155"/>
    <mergeCell ref="S154:S155"/>
    <mergeCell ref="T154:T155"/>
    <mergeCell ref="U154:U155"/>
    <mergeCell ref="V154:V155"/>
    <mergeCell ref="W154:W155"/>
    <mergeCell ref="X154:X155"/>
    <mergeCell ref="M154:M155"/>
    <mergeCell ref="N154:N155"/>
    <mergeCell ref="O154:O155"/>
    <mergeCell ref="P154:P155"/>
    <mergeCell ref="Q154:Q155"/>
    <mergeCell ref="R154:R155"/>
    <mergeCell ref="G154:G155"/>
    <mergeCell ref="H154:H155"/>
    <mergeCell ref="I154:I155"/>
    <mergeCell ref="J154:J155"/>
    <mergeCell ref="K154:K155"/>
    <mergeCell ref="L154:L155"/>
    <mergeCell ref="AC152:AC153"/>
    <mergeCell ref="AD152:AD153"/>
    <mergeCell ref="AE152:AE153"/>
    <mergeCell ref="AF152:AF153"/>
    <mergeCell ref="AG152:AG153"/>
    <mergeCell ref="B154:B155"/>
    <mergeCell ref="C154:C155"/>
    <mergeCell ref="D154:D155"/>
    <mergeCell ref="E154:E155"/>
    <mergeCell ref="F154:F155"/>
    <mergeCell ref="W152:W153"/>
    <mergeCell ref="X152:X153"/>
    <mergeCell ref="Y152:Y153"/>
    <mergeCell ref="Z152:Z153"/>
    <mergeCell ref="AA152:AA153"/>
    <mergeCell ref="AB152:AB153"/>
    <mergeCell ref="Q152:Q153"/>
    <mergeCell ref="R152:R153"/>
    <mergeCell ref="S152:S153"/>
    <mergeCell ref="T152:T153"/>
    <mergeCell ref="U152:U153"/>
    <mergeCell ref="V152:V153"/>
    <mergeCell ref="K152:K153"/>
    <mergeCell ref="L152:L153"/>
    <mergeCell ref="M152:M153"/>
    <mergeCell ref="N152:N153"/>
    <mergeCell ref="O152:O153"/>
    <mergeCell ref="P152:P153"/>
    <mergeCell ref="C148:AI148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AB142:AB143"/>
    <mergeCell ref="AC142:AC143"/>
    <mergeCell ref="AD142:AD143"/>
    <mergeCell ref="AE142:AE143"/>
    <mergeCell ref="AF142:AF143"/>
    <mergeCell ref="AG142:AG143"/>
    <mergeCell ref="V142:V143"/>
    <mergeCell ref="W142:W143"/>
    <mergeCell ref="X142:X143"/>
    <mergeCell ref="Y142:Y143"/>
    <mergeCell ref="Z142:Z143"/>
    <mergeCell ref="AA142:AA143"/>
    <mergeCell ref="P142:P143"/>
    <mergeCell ref="Q142:Q143"/>
    <mergeCell ref="R142:R143"/>
    <mergeCell ref="S142:S143"/>
    <mergeCell ref="T142:T143"/>
    <mergeCell ref="U142:U143"/>
    <mergeCell ref="J142:J143"/>
    <mergeCell ref="K142:K143"/>
    <mergeCell ref="L142:L143"/>
    <mergeCell ref="M142:M143"/>
    <mergeCell ref="N142:N143"/>
    <mergeCell ref="O142:O143"/>
    <mergeCell ref="AF140:AF141"/>
    <mergeCell ref="AG140:AG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Q140:Q141"/>
    <mergeCell ref="R140:R141"/>
    <mergeCell ref="S140:S141"/>
    <mergeCell ref="H140:H141"/>
    <mergeCell ref="I140:I141"/>
    <mergeCell ref="J140:J141"/>
    <mergeCell ref="K140:K141"/>
    <mergeCell ref="L140:L141"/>
    <mergeCell ref="M140:M141"/>
    <mergeCell ref="B140:B141"/>
    <mergeCell ref="C140:C141"/>
    <mergeCell ref="D140:D141"/>
    <mergeCell ref="E140:E141"/>
    <mergeCell ref="F140:F141"/>
    <mergeCell ref="G140:G141"/>
    <mergeCell ref="AB138:AB139"/>
    <mergeCell ref="AC138:AC139"/>
    <mergeCell ref="AD138:AD139"/>
    <mergeCell ref="AE138:AE139"/>
    <mergeCell ref="AF138:AF139"/>
    <mergeCell ref="AG138:AG139"/>
    <mergeCell ref="V138:V139"/>
    <mergeCell ref="W138:W139"/>
    <mergeCell ref="X138:X139"/>
    <mergeCell ref="Y138:Y139"/>
    <mergeCell ref="Z138:Z139"/>
    <mergeCell ref="AA138:AA139"/>
    <mergeCell ref="P138:P139"/>
    <mergeCell ref="Q138:Q139"/>
    <mergeCell ref="R138:R139"/>
    <mergeCell ref="S138:S139"/>
    <mergeCell ref="T138:T139"/>
    <mergeCell ref="U138:U139"/>
    <mergeCell ref="J138:J139"/>
    <mergeCell ref="K138:K139"/>
    <mergeCell ref="L138:L139"/>
    <mergeCell ref="M138:M139"/>
    <mergeCell ref="N138:N139"/>
    <mergeCell ref="O138:O139"/>
    <mergeCell ref="AG128:AG129"/>
    <mergeCell ref="C134:AI134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Y128:Y129"/>
    <mergeCell ref="Z128:Z129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K128:K129"/>
    <mergeCell ref="L128:L129"/>
    <mergeCell ref="M128:M129"/>
    <mergeCell ref="N128:N129"/>
    <mergeCell ref="AE126:AE127"/>
    <mergeCell ref="AF126:AF127"/>
    <mergeCell ref="AG126:AG127"/>
    <mergeCell ref="B128:B129"/>
    <mergeCell ref="C128:C129"/>
    <mergeCell ref="D128:D129"/>
    <mergeCell ref="E128:E129"/>
    <mergeCell ref="F128:F129"/>
    <mergeCell ref="G128:G129"/>
    <mergeCell ref="H128:H129"/>
    <mergeCell ref="Y126:Y127"/>
    <mergeCell ref="Z126:Z127"/>
    <mergeCell ref="AA126:AA127"/>
    <mergeCell ref="AB126:AB127"/>
    <mergeCell ref="AC126:AC127"/>
    <mergeCell ref="AD126:AD127"/>
    <mergeCell ref="S126:S127"/>
    <mergeCell ref="T126:T127"/>
    <mergeCell ref="U126:U127"/>
    <mergeCell ref="V126:V127"/>
    <mergeCell ref="W126:W127"/>
    <mergeCell ref="X126:X127"/>
    <mergeCell ref="M126:M127"/>
    <mergeCell ref="N126:N127"/>
    <mergeCell ref="O126:O127"/>
    <mergeCell ref="P126:P127"/>
    <mergeCell ref="Q126:Q127"/>
    <mergeCell ref="R126:R127"/>
    <mergeCell ref="G126:G127"/>
    <mergeCell ref="H126:H127"/>
    <mergeCell ref="I126:I127"/>
    <mergeCell ref="J126:J127"/>
    <mergeCell ref="K126:K127"/>
    <mergeCell ref="L126:L127"/>
    <mergeCell ref="AC124:AC125"/>
    <mergeCell ref="AD124:AD125"/>
    <mergeCell ref="AE124:AE125"/>
    <mergeCell ref="AF124:AF125"/>
    <mergeCell ref="AG124:AG125"/>
    <mergeCell ref="B126:B127"/>
    <mergeCell ref="C126:C127"/>
    <mergeCell ref="D126:D127"/>
    <mergeCell ref="E126:E127"/>
    <mergeCell ref="F126:F127"/>
    <mergeCell ref="W124:W125"/>
    <mergeCell ref="X124:X125"/>
    <mergeCell ref="Y124:Y125"/>
    <mergeCell ref="Z124:Z125"/>
    <mergeCell ref="AA124:AA125"/>
    <mergeCell ref="AB124:AB125"/>
    <mergeCell ref="Q124:Q125"/>
    <mergeCell ref="R124:R125"/>
    <mergeCell ref="S124:S125"/>
    <mergeCell ref="T124:T125"/>
    <mergeCell ref="U124:U125"/>
    <mergeCell ref="V124:V125"/>
    <mergeCell ref="K124:K125"/>
    <mergeCell ref="L124:L125"/>
    <mergeCell ref="M124:M125"/>
    <mergeCell ref="N124:N125"/>
    <mergeCell ref="O124:O125"/>
    <mergeCell ref="P124:P125"/>
    <mergeCell ref="C120:AI120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AB114:AB115"/>
    <mergeCell ref="AC114:AC115"/>
    <mergeCell ref="AD114:AD115"/>
    <mergeCell ref="AE114:AE115"/>
    <mergeCell ref="AF114:AF115"/>
    <mergeCell ref="AG114:AG115"/>
    <mergeCell ref="V114:V115"/>
    <mergeCell ref="W114:W115"/>
    <mergeCell ref="X114:X115"/>
    <mergeCell ref="Y114:Y115"/>
    <mergeCell ref="Z114:Z115"/>
    <mergeCell ref="AA114:AA115"/>
    <mergeCell ref="P114:P115"/>
    <mergeCell ref="Q114:Q115"/>
    <mergeCell ref="R114:R115"/>
    <mergeCell ref="S114:S115"/>
    <mergeCell ref="T114:T115"/>
    <mergeCell ref="U114:U115"/>
    <mergeCell ref="J114:J115"/>
    <mergeCell ref="K114:K115"/>
    <mergeCell ref="L114:L115"/>
    <mergeCell ref="M114:M115"/>
    <mergeCell ref="N114:N115"/>
    <mergeCell ref="O114:O115"/>
    <mergeCell ref="AF112:AF113"/>
    <mergeCell ref="AG112:AG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Z112:Z113"/>
    <mergeCell ref="AA112:AA113"/>
    <mergeCell ref="AB112:AB113"/>
    <mergeCell ref="AC112:AC113"/>
    <mergeCell ref="AD112:AD113"/>
    <mergeCell ref="AE112:AE113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H112:H113"/>
    <mergeCell ref="I112:I113"/>
    <mergeCell ref="J112:J113"/>
    <mergeCell ref="K112:K113"/>
    <mergeCell ref="L112:L113"/>
    <mergeCell ref="M112:M113"/>
    <mergeCell ref="B112:B113"/>
    <mergeCell ref="C112:C113"/>
    <mergeCell ref="D112:D113"/>
    <mergeCell ref="E112:E113"/>
    <mergeCell ref="F112:F113"/>
    <mergeCell ref="G112:G113"/>
    <mergeCell ref="AB110:AB111"/>
    <mergeCell ref="AC110:AC111"/>
    <mergeCell ref="AD110:AD111"/>
    <mergeCell ref="AE110:AE111"/>
    <mergeCell ref="AF110:AF111"/>
    <mergeCell ref="AG110:AG111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G100:AG101"/>
    <mergeCell ref="C106:AI106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A100:AA101"/>
    <mergeCell ref="AB100:AB101"/>
    <mergeCell ref="AC100:AC101"/>
    <mergeCell ref="AD100:AD101"/>
    <mergeCell ref="AE100:AE101"/>
    <mergeCell ref="AF100:AF101"/>
    <mergeCell ref="U100:U101"/>
    <mergeCell ref="V100:V101"/>
    <mergeCell ref="W100:W101"/>
    <mergeCell ref="X100:X101"/>
    <mergeCell ref="Y100:Y101"/>
    <mergeCell ref="Z100:Z101"/>
    <mergeCell ref="O100:O101"/>
    <mergeCell ref="P100:P101"/>
    <mergeCell ref="Q100:Q101"/>
    <mergeCell ref="R100:R101"/>
    <mergeCell ref="S100:S101"/>
    <mergeCell ref="T100:T101"/>
    <mergeCell ref="I100:I101"/>
    <mergeCell ref="J100:J101"/>
    <mergeCell ref="K100:K101"/>
    <mergeCell ref="L100:L101"/>
    <mergeCell ref="M100:M101"/>
    <mergeCell ref="N100:N101"/>
    <mergeCell ref="AE98:AE99"/>
    <mergeCell ref="AF98:AF99"/>
    <mergeCell ref="AG98:AG99"/>
    <mergeCell ref="B100:B101"/>
    <mergeCell ref="C100:C101"/>
    <mergeCell ref="D100:D101"/>
    <mergeCell ref="E100:E101"/>
    <mergeCell ref="F100:F101"/>
    <mergeCell ref="G100:G101"/>
    <mergeCell ref="H100:H101"/>
    <mergeCell ref="Y98:Y99"/>
    <mergeCell ref="Z98:Z99"/>
    <mergeCell ref="AA98:AA99"/>
    <mergeCell ref="AB98:AB99"/>
    <mergeCell ref="AC98:AC99"/>
    <mergeCell ref="AD98:AD99"/>
    <mergeCell ref="S98:S99"/>
    <mergeCell ref="T98:T99"/>
    <mergeCell ref="U98:U99"/>
    <mergeCell ref="V98:V99"/>
    <mergeCell ref="W98:W99"/>
    <mergeCell ref="X98:X99"/>
    <mergeCell ref="M98:M99"/>
    <mergeCell ref="N98:N99"/>
    <mergeCell ref="O98:O99"/>
    <mergeCell ref="P98:P99"/>
    <mergeCell ref="Q98:Q99"/>
    <mergeCell ref="R98:R99"/>
    <mergeCell ref="G98:G99"/>
    <mergeCell ref="H98:H99"/>
    <mergeCell ref="I98:I99"/>
    <mergeCell ref="J98:J99"/>
    <mergeCell ref="K98:K99"/>
    <mergeCell ref="L98:L99"/>
    <mergeCell ref="AC96:AC97"/>
    <mergeCell ref="AD96:AD97"/>
    <mergeCell ref="AE96:AE97"/>
    <mergeCell ref="AF96:AF97"/>
    <mergeCell ref="AG96:AG97"/>
    <mergeCell ref="B98:B99"/>
    <mergeCell ref="C98:C99"/>
    <mergeCell ref="D98:D99"/>
    <mergeCell ref="E98:E99"/>
    <mergeCell ref="F98:F99"/>
    <mergeCell ref="W96:W97"/>
    <mergeCell ref="X96:X97"/>
    <mergeCell ref="Y96:Y97"/>
    <mergeCell ref="Z96:Z97"/>
    <mergeCell ref="AA96:AA97"/>
    <mergeCell ref="AB96:AB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C92:AI92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AB86:AB87"/>
    <mergeCell ref="AC86:AC87"/>
    <mergeCell ref="AD86:AD87"/>
    <mergeCell ref="AE86:AE87"/>
    <mergeCell ref="AF86:AF87"/>
    <mergeCell ref="AG86:AG87"/>
    <mergeCell ref="V86:V87"/>
    <mergeCell ref="W86:W87"/>
    <mergeCell ref="X86:X87"/>
    <mergeCell ref="Y86:Y87"/>
    <mergeCell ref="Z86:Z87"/>
    <mergeCell ref="AA86:AA87"/>
    <mergeCell ref="P86:P87"/>
    <mergeCell ref="Q86:Q87"/>
    <mergeCell ref="R86:R87"/>
    <mergeCell ref="S86:S87"/>
    <mergeCell ref="T86:T87"/>
    <mergeCell ref="U86:U87"/>
    <mergeCell ref="J86:J87"/>
    <mergeCell ref="K86:K87"/>
    <mergeCell ref="L86:L87"/>
    <mergeCell ref="M86:M87"/>
    <mergeCell ref="N86:N87"/>
    <mergeCell ref="O86:O87"/>
    <mergeCell ref="AF84:AF85"/>
    <mergeCell ref="AG84:AG85"/>
    <mergeCell ref="B86:B87"/>
    <mergeCell ref="C86:C87"/>
    <mergeCell ref="D86:D87"/>
    <mergeCell ref="E86:E87"/>
    <mergeCell ref="F86:F87"/>
    <mergeCell ref="G86:G87"/>
    <mergeCell ref="H86:H87"/>
    <mergeCell ref="I86:I87"/>
    <mergeCell ref="Z84:Z85"/>
    <mergeCell ref="AA84:AA85"/>
    <mergeCell ref="AB84:AB85"/>
    <mergeCell ref="AC84:AC85"/>
    <mergeCell ref="AD84:AD85"/>
    <mergeCell ref="AE84:AE85"/>
    <mergeCell ref="T84:T85"/>
    <mergeCell ref="U84:U85"/>
    <mergeCell ref="V84:V85"/>
    <mergeCell ref="W84:W85"/>
    <mergeCell ref="X84:X85"/>
    <mergeCell ref="Y84:Y85"/>
    <mergeCell ref="N84:N85"/>
    <mergeCell ref="O84:O85"/>
    <mergeCell ref="P84:P85"/>
    <mergeCell ref="Q84:Q85"/>
    <mergeCell ref="R84:R85"/>
    <mergeCell ref="S84:S85"/>
    <mergeCell ref="H84:H85"/>
    <mergeCell ref="I84:I85"/>
    <mergeCell ref="J84:J85"/>
    <mergeCell ref="K84:K85"/>
    <mergeCell ref="L84:L85"/>
    <mergeCell ref="M84:M85"/>
    <mergeCell ref="B84:B85"/>
    <mergeCell ref="C84:C85"/>
    <mergeCell ref="D84:D85"/>
    <mergeCell ref="E84:E85"/>
    <mergeCell ref="F84:F85"/>
    <mergeCell ref="G84:G85"/>
    <mergeCell ref="AB82:AB83"/>
    <mergeCell ref="AC82:AC83"/>
    <mergeCell ref="AD82:AD83"/>
    <mergeCell ref="AE82:AE83"/>
    <mergeCell ref="AF82:AF83"/>
    <mergeCell ref="AG82:AG83"/>
    <mergeCell ref="V82:V83"/>
    <mergeCell ref="W82:W83"/>
    <mergeCell ref="X82:X83"/>
    <mergeCell ref="Y82:Y83"/>
    <mergeCell ref="Z82:Z83"/>
    <mergeCell ref="AA82:AA83"/>
    <mergeCell ref="P82:P83"/>
    <mergeCell ref="Q82:Q83"/>
    <mergeCell ref="R82:R83"/>
    <mergeCell ref="S82:S83"/>
    <mergeCell ref="T82:T83"/>
    <mergeCell ref="U82:U83"/>
    <mergeCell ref="J82:J83"/>
    <mergeCell ref="K82:K83"/>
    <mergeCell ref="L82:L83"/>
    <mergeCell ref="M82:M83"/>
    <mergeCell ref="N82:N83"/>
    <mergeCell ref="O82:O83"/>
    <mergeCell ref="AG72:AG73"/>
    <mergeCell ref="C78:AI78"/>
    <mergeCell ref="B82:B83"/>
    <mergeCell ref="C82:C83"/>
    <mergeCell ref="D82:D83"/>
    <mergeCell ref="E82:E83"/>
    <mergeCell ref="F82:F83"/>
    <mergeCell ref="G82:G83"/>
    <mergeCell ref="H82:H83"/>
    <mergeCell ref="I82:I83"/>
    <mergeCell ref="AA72:AA73"/>
    <mergeCell ref="AB72:AB73"/>
    <mergeCell ref="AC72:AC73"/>
    <mergeCell ref="AD72:AD73"/>
    <mergeCell ref="AE72:AE73"/>
    <mergeCell ref="AF72:AF73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J72:J73"/>
    <mergeCell ref="K72:K73"/>
    <mergeCell ref="L72:L73"/>
    <mergeCell ref="M72:M73"/>
    <mergeCell ref="N72:N73"/>
    <mergeCell ref="AE70:AE71"/>
    <mergeCell ref="AF70:AF71"/>
    <mergeCell ref="AG70:AG71"/>
    <mergeCell ref="B72:B73"/>
    <mergeCell ref="C72:C73"/>
    <mergeCell ref="D72:D73"/>
    <mergeCell ref="E72:E73"/>
    <mergeCell ref="F72:F73"/>
    <mergeCell ref="G72:G73"/>
    <mergeCell ref="H72:H73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AC68:AC69"/>
    <mergeCell ref="AD68:AD69"/>
    <mergeCell ref="AE68:AE69"/>
    <mergeCell ref="AF68:AF69"/>
    <mergeCell ref="AG68:AG69"/>
    <mergeCell ref="B70:B71"/>
    <mergeCell ref="C70:C71"/>
    <mergeCell ref="D70:D71"/>
    <mergeCell ref="E70:E71"/>
    <mergeCell ref="F70:F71"/>
    <mergeCell ref="W68:W69"/>
    <mergeCell ref="X68:X69"/>
    <mergeCell ref="Y68:Y69"/>
    <mergeCell ref="Z68:Z69"/>
    <mergeCell ref="AA68:AA69"/>
    <mergeCell ref="AB68:AB69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O68:O69"/>
    <mergeCell ref="P68:P69"/>
    <mergeCell ref="C64:AI64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AB58:AB59"/>
    <mergeCell ref="AC58:AC59"/>
    <mergeCell ref="AD58:AD59"/>
    <mergeCell ref="AE58:AE59"/>
    <mergeCell ref="AF58:AF59"/>
    <mergeCell ref="AG58:AG59"/>
    <mergeCell ref="V58:V59"/>
    <mergeCell ref="W58:W59"/>
    <mergeCell ref="X58:X59"/>
    <mergeCell ref="Y58:Y59"/>
    <mergeCell ref="Z58:Z59"/>
    <mergeCell ref="AA58:AA59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AF56:AF57"/>
    <mergeCell ref="AG56:AG57"/>
    <mergeCell ref="B58:B59"/>
    <mergeCell ref="C58:C59"/>
    <mergeCell ref="D58:D59"/>
    <mergeCell ref="E58:E59"/>
    <mergeCell ref="F58:F59"/>
    <mergeCell ref="G58:G59"/>
    <mergeCell ref="H58:H59"/>
    <mergeCell ref="I58:I59"/>
    <mergeCell ref="Z56:Z57"/>
    <mergeCell ref="AA56:AA57"/>
    <mergeCell ref="AB56:AB57"/>
    <mergeCell ref="AC56:AC57"/>
    <mergeCell ref="AD56:AD57"/>
    <mergeCell ref="AE56:AE57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G56:G57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G44:AG45"/>
    <mergeCell ref="C50:AI50"/>
    <mergeCell ref="B54:B55"/>
    <mergeCell ref="C54:C55"/>
    <mergeCell ref="D54:D55"/>
    <mergeCell ref="E54:E55"/>
    <mergeCell ref="F54:F55"/>
    <mergeCell ref="G54:G55"/>
    <mergeCell ref="H54:H55"/>
    <mergeCell ref="I54:I5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E42:AE43"/>
    <mergeCell ref="AF42:AF43"/>
    <mergeCell ref="AG42:AG43"/>
    <mergeCell ref="B44:B45"/>
    <mergeCell ref="C44:C45"/>
    <mergeCell ref="D44:D45"/>
    <mergeCell ref="E44:E45"/>
    <mergeCell ref="F44:F45"/>
    <mergeCell ref="G44:G45"/>
    <mergeCell ref="H44:H45"/>
    <mergeCell ref="Y42:Y43"/>
    <mergeCell ref="Z42:Z43"/>
    <mergeCell ref="AA42:AA43"/>
    <mergeCell ref="AB42:AB43"/>
    <mergeCell ref="AC42:AC43"/>
    <mergeCell ref="AD42:AD43"/>
    <mergeCell ref="S42:S43"/>
    <mergeCell ref="T42:T43"/>
    <mergeCell ref="U42:U43"/>
    <mergeCell ref="V42:V43"/>
    <mergeCell ref="W42:W43"/>
    <mergeCell ref="X42:X43"/>
    <mergeCell ref="M42:M43"/>
    <mergeCell ref="N42:N43"/>
    <mergeCell ref="O42:O43"/>
    <mergeCell ref="P42:P43"/>
    <mergeCell ref="Q42:Q43"/>
    <mergeCell ref="R42:R43"/>
    <mergeCell ref="G42:G43"/>
    <mergeCell ref="H42:H43"/>
    <mergeCell ref="I42:I43"/>
    <mergeCell ref="J42:J43"/>
    <mergeCell ref="K42:K43"/>
    <mergeCell ref="L42:L43"/>
    <mergeCell ref="AC40:AC41"/>
    <mergeCell ref="AD40:AD41"/>
    <mergeCell ref="AE40:AE41"/>
    <mergeCell ref="AF40:AF41"/>
    <mergeCell ref="AG40:AG41"/>
    <mergeCell ref="B42:B43"/>
    <mergeCell ref="C42:C43"/>
    <mergeCell ref="D42:D43"/>
    <mergeCell ref="E42:E43"/>
    <mergeCell ref="F42:F43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K40:K41"/>
    <mergeCell ref="L40:L41"/>
    <mergeCell ref="M40:M41"/>
    <mergeCell ref="N40:N41"/>
    <mergeCell ref="O40:O41"/>
    <mergeCell ref="P40:P41"/>
    <mergeCell ref="C36:AI36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F28:AF29"/>
    <mergeCell ref="AG28:AG29"/>
    <mergeCell ref="B30:B31"/>
    <mergeCell ref="C30:C31"/>
    <mergeCell ref="D30:D31"/>
    <mergeCell ref="E30:E31"/>
    <mergeCell ref="F30:F31"/>
    <mergeCell ref="G30:G31"/>
    <mergeCell ref="H30:H31"/>
    <mergeCell ref="I30:I31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AC26:AC27"/>
    <mergeCell ref="AD26:AD27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Q16:Q17"/>
    <mergeCell ref="R16:R17"/>
    <mergeCell ref="S16:S17"/>
    <mergeCell ref="T16:T17"/>
    <mergeCell ref="I16:I17"/>
    <mergeCell ref="J16:J17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AB26:AB27"/>
    <mergeCell ref="J26:J27"/>
    <mergeCell ref="K26:K27"/>
    <mergeCell ref="L26:L27"/>
    <mergeCell ref="M26:M27"/>
    <mergeCell ref="M14:M15"/>
    <mergeCell ref="N14:N15"/>
    <mergeCell ref="O14:O15"/>
    <mergeCell ref="P14:P15"/>
    <mergeCell ref="Q14:Q15"/>
    <mergeCell ref="R14:R15"/>
    <mergeCell ref="N26:N27"/>
    <mergeCell ref="O26:O27"/>
    <mergeCell ref="AG16:AG17"/>
    <mergeCell ref="C22:AI22"/>
    <mergeCell ref="B26:B27"/>
    <mergeCell ref="C26:C27"/>
    <mergeCell ref="D26:D27"/>
    <mergeCell ref="E26:E27"/>
    <mergeCell ref="F26:F27"/>
    <mergeCell ref="G26:G27"/>
    <mergeCell ref="H26:H27"/>
    <mergeCell ref="I26:I27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U12:U13"/>
    <mergeCell ref="V12:V13"/>
    <mergeCell ref="K12:K13"/>
    <mergeCell ref="L12:L13"/>
    <mergeCell ref="M12:M13"/>
    <mergeCell ref="N12:N13"/>
    <mergeCell ref="K16:K17"/>
    <mergeCell ref="L16:L17"/>
    <mergeCell ref="M16:M17"/>
    <mergeCell ref="N16:N17"/>
    <mergeCell ref="AE14:AE15"/>
    <mergeCell ref="AF14:AF15"/>
    <mergeCell ref="AG14:AG15"/>
    <mergeCell ref="B16:B17"/>
    <mergeCell ref="C16:C17"/>
    <mergeCell ref="D16:D17"/>
    <mergeCell ref="E16:E17"/>
    <mergeCell ref="F16:F17"/>
    <mergeCell ref="G16:G17"/>
    <mergeCell ref="H16:H17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B4:E4"/>
    <mergeCell ref="G4:J4"/>
    <mergeCell ref="S4:T4"/>
    <mergeCell ref="U4:V4"/>
    <mergeCell ref="W4:X4"/>
    <mergeCell ref="Y4:Z4"/>
    <mergeCell ref="G14:G15"/>
    <mergeCell ref="H14:H15"/>
    <mergeCell ref="I14:I15"/>
    <mergeCell ref="J14:J15"/>
    <mergeCell ref="K14:K15"/>
    <mergeCell ref="L14:L15"/>
    <mergeCell ref="AC12:AC13"/>
    <mergeCell ref="AD12:AD13"/>
    <mergeCell ref="AE12:AE13"/>
    <mergeCell ref="AF12:AF13"/>
    <mergeCell ref="AG12:AG13"/>
    <mergeCell ref="B14:B15"/>
    <mergeCell ref="C14:C15"/>
    <mergeCell ref="D14:D15"/>
    <mergeCell ref="E14:E15"/>
    <mergeCell ref="F14:F15"/>
    <mergeCell ref="W12:W13"/>
    <mergeCell ref="X12:X13"/>
    <mergeCell ref="Y12:Y13"/>
    <mergeCell ref="Z12:Z13"/>
    <mergeCell ref="AA12:AA13"/>
    <mergeCell ref="AB12:AB13"/>
    <mergeCell ref="Q12:Q13"/>
    <mergeCell ref="R12:R13"/>
    <mergeCell ref="S12:S13"/>
    <mergeCell ref="T12:T13"/>
    <mergeCell ref="U2:V2"/>
    <mergeCell ref="W2:X2"/>
    <mergeCell ref="Y2:Z2"/>
    <mergeCell ref="AB2:AF3"/>
    <mergeCell ref="AG2:AH3"/>
    <mergeCell ref="B3:E3"/>
    <mergeCell ref="S3:T3"/>
    <mergeCell ref="U3:V3"/>
    <mergeCell ref="W3:X3"/>
    <mergeCell ref="Y3:Z3"/>
    <mergeCell ref="O12:O13"/>
    <mergeCell ref="P12:P13"/>
    <mergeCell ref="C8:AI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B4:AF5"/>
    <mergeCell ref="AG4:AH5"/>
    <mergeCell ref="B5:E5"/>
    <mergeCell ref="G5:J5"/>
    <mergeCell ref="L5:N5"/>
    <mergeCell ref="P5:R5"/>
    <mergeCell ref="S5:T5"/>
    <mergeCell ref="U5:V5"/>
    <mergeCell ref="W5:X5"/>
    <mergeCell ref="Y5:Z5"/>
  </mergeCells>
  <phoneticPr fontId="2"/>
  <conditionalFormatting sqref="AI16">
    <cfRule type="cellIs" dxfId="565" priority="853" operator="lessThan">
      <formula>0.285</formula>
    </cfRule>
  </conditionalFormatting>
  <conditionalFormatting sqref="C10:AG11">
    <cfRule type="expression" dxfId="564" priority="856">
      <formula>WEEKDAY(C$10)=7</formula>
    </cfRule>
    <cfRule type="expression" dxfId="563" priority="857">
      <formula>WEEKDAY(C$10)=1</formula>
    </cfRule>
  </conditionalFormatting>
  <conditionalFormatting sqref="C24:AG25">
    <cfRule type="expression" dxfId="562" priority="851">
      <formula>WEEKDAY(C$24)=7</formula>
    </cfRule>
    <cfRule type="expression" dxfId="561" priority="852">
      <formula>WEEKDAY(C$24)=1</formula>
    </cfRule>
  </conditionalFormatting>
  <conditionalFormatting sqref="C38:AG39">
    <cfRule type="expression" dxfId="560" priority="849">
      <formula>WEEKDAY(C$38)=7</formula>
    </cfRule>
    <cfRule type="expression" dxfId="559" priority="850">
      <formula>WEEKDAY(C$38)=1</formula>
    </cfRule>
  </conditionalFormatting>
  <conditionalFormatting sqref="C52:AG53">
    <cfRule type="expression" dxfId="558" priority="847">
      <formula>WEEKDAY(C$52)=7</formula>
    </cfRule>
    <cfRule type="expression" dxfId="557" priority="848">
      <formula>WEEKDAY(C$52)=1</formula>
    </cfRule>
  </conditionalFormatting>
  <conditionalFormatting sqref="C66:AG67">
    <cfRule type="expression" dxfId="556" priority="845">
      <formula>WEEKDAY(C$66)=7</formula>
    </cfRule>
    <cfRule type="expression" dxfId="555" priority="846">
      <formula>WEEKDAY(C$66)=1</formula>
    </cfRule>
  </conditionalFormatting>
  <conditionalFormatting sqref="C80:AG81">
    <cfRule type="expression" dxfId="554" priority="843">
      <formula>WEEKDAY(C$80)=7</formula>
    </cfRule>
    <cfRule type="expression" dxfId="553" priority="844">
      <formula>WEEKDAY(C$80)=1</formula>
    </cfRule>
  </conditionalFormatting>
  <conditionalFormatting sqref="C94:AG95">
    <cfRule type="expression" dxfId="552" priority="841">
      <formula>WEEKDAY(C$94)=7</formula>
    </cfRule>
    <cfRule type="expression" dxfId="551" priority="842">
      <formula>WEEKDAY(C$94)=1</formula>
    </cfRule>
  </conditionalFormatting>
  <conditionalFormatting sqref="C108:AG109">
    <cfRule type="expression" dxfId="550" priority="839">
      <formula>WEEKDAY(C$108)=7</formula>
    </cfRule>
    <cfRule type="expression" dxfId="549" priority="840">
      <formula>WEEKDAY(C$108)=1</formula>
    </cfRule>
  </conditionalFormatting>
  <conditionalFormatting sqref="C122:AG123">
    <cfRule type="expression" dxfId="548" priority="837">
      <formula>WEEKDAY(C$122)=7</formula>
    </cfRule>
    <cfRule type="expression" dxfId="547" priority="838">
      <formula>WEEKDAY(C$122)=1</formula>
    </cfRule>
  </conditionalFormatting>
  <conditionalFormatting sqref="C136:AG137">
    <cfRule type="expression" dxfId="546" priority="835">
      <formula>WEEKDAY(C$136)=7</formula>
    </cfRule>
    <cfRule type="expression" dxfId="545" priority="836">
      <formula>WEEKDAY(C$136)=1</formula>
    </cfRule>
  </conditionalFormatting>
  <conditionalFormatting sqref="C150:AG151">
    <cfRule type="expression" dxfId="544" priority="833">
      <formula>WEEKDAY(C$150)=7</formula>
    </cfRule>
    <cfRule type="expression" dxfId="543" priority="834">
      <formula>WEEKDAY(C$150)=1</formula>
    </cfRule>
  </conditionalFormatting>
  <conditionalFormatting sqref="C164:AG165">
    <cfRule type="expression" dxfId="542" priority="831">
      <formula>WEEKDAY(C$164)=7</formula>
    </cfRule>
    <cfRule type="expression" dxfId="541" priority="832">
      <formula>WEEKDAY(C$164)=1</formula>
    </cfRule>
  </conditionalFormatting>
  <conditionalFormatting sqref="C178:AG179">
    <cfRule type="expression" dxfId="540" priority="829">
      <formula>WEEKDAY(C$178)=7</formula>
    </cfRule>
    <cfRule type="expression" dxfId="539" priority="830">
      <formula>WEEKDAY(C$178)=1</formula>
    </cfRule>
  </conditionalFormatting>
  <conditionalFormatting sqref="C192:AG193">
    <cfRule type="expression" dxfId="538" priority="827">
      <formula>WEEKDAY(C$192)=7</formula>
    </cfRule>
    <cfRule type="expression" dxfId="537" priority="828">
      <formula>WEEKDAY(C$192)=1</formula>
    </cfRule>
  </conditionalFormatting>
  <conditionalFormatting sqref="C206:AG207">
    <cfRule type="expression" dxfId="536" priority="825">
      <formula>WEEKDAY(C$206)=7</formula>
    </cfRule>
    <cfRule type="expression" dxfId="535" priority="826">
      <formula>WEEKDAY(C$206)=1</formula>
    </cfRule>
  </conditionalFormatting>
  <conditionalFormatting sqref="C220:AG221">
    <cfRule type="expression" dxfId="534" priority="823">
      <formula>WEEKDAY(C$220)=7</formula>
    </cfRule>
    <cfRule type="expression" dxfId="533" priority="824">
      <formula>WEEKDAY(C$220)=1</formula>
    </cfRule>
  </conditionalFormatting>
  <conditionalFormatting sqref="C234:AG235">
    <cfRule type="expression" dxfId="532" priority="821">
      <formula>WEEKDAY(C$234)=7</formula>
    </cfRule>
    <cfRule type="expression" dxfId="531" priority="822">
      <formula>WEEKDAY(C$234)=1</formula>
    </cfRule>
  </conditionalFormatting>
  <conditionalFormatting sqref="C248:AG249">
    <cfRule type="expression" dxfId="530" priority="819">
      <formula>WEEKDAY(C$248)=7</formula>
    </cfRule>
    <cfRule type="expression" dxfId="529" priority="820">
      <formula>WEEKDAY(C$248)=1</formula>
    </cfRule>
  </conditionalFormatting>
  <conditionalFormatting sqref="C262:AG263">
    <cfRule type="expression" dxfId="528" priority="817">
      <formula>WEEKDAY(C$262)=7</formula>
    </cfRule>
    <cfRule type="expression" dxfId="527" priority="818">
      <formula>WEEKDAY(C$262)=1</formula>
    </cfRule>
  </conditionalFormatting>
  <conditionalFormatting sqref="C276:AG277">
    <cfRule type="expression" dxfId="526" priority="815">
      <formula>WEEKDAY(C$276)=7</formula>
    </cfRule>
    <cfRule type="expression" dxfId="525" priority="816">
      <formula>WEEKDAY(C$276)=1</formula>
    </cfRule>
  </conditionalFormatting>
  <conditionalFormatting sqref="C290:AG291">
    <cfRule type="expression" dxfId="524" priority="813">
      <formula>WEEKDAY(C$290)=7</formula>
    </cfRule>
    <cfRule type="expression" dxfId="523" priority="814">
      <formula>WEEKDAY(C$290)=1</formula>
    </cfRule>
  </conditionalFormatting>
  <conditionalFormatting sqref="AG2:AH5">
    <cfRule type="expression" dxfId="522" priority="812">
      <formula>$AG$4="未達成"</formula>
    </cfRule>
  </conditionalFormatting>
  <conditionalFormatting sqref="C38:AG38">
    <cfRule type="expression" dxfId="521" priority="811">
      <formula>OR(C38=0,C38=C38-DAY(C38)-WEEKDAY(C38-DAY(C38)-5,3)+7*4)</formula>
    </cfRule>
  </conditionalFormatting>
  <conditionalFormatting sqref="C24:AG24">
    <cfRule type="expression" dxfId="520" priority="810">
      <formula>OR(C24=0,C24=C24-DAY(C24)-WEEKDAY(C24-DAY(C24)-5,3)+7*4)</formula>
    </cfRule>
  </conditionalFormatting>
  <conditionalFormatting sqref="C14:E17 H14:L17 O14:S17 V14:Z17 AC14:AG17">
    <cfRule type="cellIs" dxfId="519" priority="808" operator="equal">
      <formula>"雨"</formula>
    </cfRule>
    <cfRule type="cellIs" dxfId="518" priority="809" operator="equal">
      <formula>"休"</formula>
    </cfRule>
  </conditionalFormatting>
  <conditionalFormatting sqref="C12:AG13">
    <cfRule type="cellIs" priority="807" operator="equal">
      <formula>"中止,夏休,冬休"</formula>
    </cfRule>
  </conditionalFormatting>
  <conditionalFormatting sqref="C10:AG10">
    <cfRule type="expression" dxfId="517" priority="806">
      <formula>OR(C10=0,C10=C10-DAY(C10)-WEEKDAY(C10-DAY(C10)-5,3)+7*4)</formula>
    </cfRule>
  </conditionalFormatting>
  <conditionalFormatting sqref="C28:D31 U28:U31 G28:G31 AG28:AG31">
    <cfRule type="cellIs" dxfId="516" priority="804" operator="equal">
      <formula>"雨"</formula>
    </cfRule>
    <cfRule type="cellIs" dxfId="515" priority="805" operator="equal">
      <formula>"休"</formula>
    </cfRule>
  </conditionalFormatting>
  <conditionalFormatting sqref="C26:AG27">
    <cfRule type="cellIs" priority="803" operator="equal">
      <formula>"中止,夏休,冬休"</formula>
    </cfRule>
  </conditionalFormatting>
  <conditionalFormatting sqref="AI30">
    <cfRule type="cellIs" dxfId="514" priority="802" operator="lessThan">
      <formula>0.285</formula>
    </cfRule>
  </conditionalFormatting>
  <conditionalFormatting sqref="C42:D45 N42:N45 U42:U45 AB42:AB45 AG42:AG45 G42:G45">
    <cfRule type="cellIs" dxfId="513" priority="800" operator="equal">
      <formula>"雨"</formula>
    </cfRule>
    <cfRule type="cellIs" dxfId="512" priority="801" operator="equal">
      <formula>"休"</formula>
    </cfRule>
  </conditionalFormatting>
  <conditionalFormatting sqref="C40:AG41">
    <cfRule type="cellIs" priority="799" operator="equal">
      <formula>"中止,夏休,冬休"</formula>
    </cfRule>
  </conditionalFormatting>
  <conditionalFormatting sqref="C56:D59 K56:K59 R56:R59 AF56:AG59 Y56:Y59 G56:G59 N56:N59 U56:U59 AB56:AB59">
    <cfRule type="cellIs" dxfId="511" priority="796" operator="equal">
      <formula>"雨"</formula>
    </cfRule>
    <cfRule type="cellIs" dxfId="510" priority="797" operator="equal">
      <formula>"休"</formula>
    </cfRule>
  </conditionalFormatting>
  <conditionalFormatting sqref="C54:AG55">
    <cfRule type="cellIs" priority="795" operator="equal">
      <formula>"中止,夏休,冬休"</formula>
    </cfRule>
  </conditionalFormatting>
  <conditionalFormatting sqref="C52:AG52">
    <cfRule type="expression" dxfId="509" priority="794">
      <formula>OR(C52=0,C52=C52-DAY(C52)-WEEKDAY(C52-DAY(C52)-5,3)+7*4)</formula>
    </cfRule>
  </conditionalFormatting>
  <conditionalFormatting sqref="C70:D73 Y70:Y73 AF70:AG73 R70:R73 K70:K73">
    <cfRule type="cellIs" dxfId="508" priority="791" operator="equal">
      <formula>"雨"</formula>
    </cfRule>
    <cfRule type="cellIs" dxfId="507" priority="792" operator="equal">
      <formula>"休"</formula>
    </cfRule>
  </conditionalFormatting>
  <conditionalFormatting sqref="C68:AG69">
    <cfRule type="cellIs" priority="790" operator="equal">
      <formula>"中止,夏休,冬休"</formula>
    </cfRule>
  </conditionalFormatting>
  <conditionalFormatting sqref="C66:AG66">
    <cfRule type="expression" dxfId="506" priority="788">
      <formula>OR(C66=0,C66=C66-DAY(C66)-WEEKDAY(C66-DAY(C66)-5,3)+7*4)</formula>
    </cfRule>
  </conditionalFormatting>
  <conditionalFormatting sqref="C84:C87 M84:M87 T84:T87 AA84:AA87 AF84:AG87 F84:F87">
    <cfRule type="cellIs" dxfId="505" priority="786" operator="equal">
      <formula>"雨"</formula>
    </cfRule>
    <cfRule type="cellIs" dxfId="504" priority="787" operator="equal">
      <formula>"休"</formula>
    </cfRule>
  </conditionalFormatting>
  <conditionalFormatting sqref="C82:AG83">
    <cfRule type="cellIs" priority="785" operator="equal">
      <formula>"中止,夏休,冬休"</formula>
    </cfRule>
  </conditionalFormatting>
  <conditionalFormatting sqref="C80:AG80">
    <cfRule type="expression" dxfId="503" priority="783">
      <formula>OR(C80=0,C80=C80-DAY(C80)-WEEKDAY(C80-DAY(C80)-5,3)+7*4)</formula>
    </cfRule>
  </conditionalFormatting>
  <conditionalFormatting sqref="C98:C101 AF98:AG101 F98:F101 M98:M101 T98:T101 AA98:AA101">
    <cfRule type="cellIs" dxfId="502" priority="781" operator="equal">
      <formula>"雨"</formula>
    </cfRule>
    <cfRule type="cellIs" dxfId="501" priority="782" operator="equal">
      <formula>"休"</formula>
    </cfRule>
  </conditionalFormatting>
  <conditionalFormatting sqref="C96:AG97">
    <cfRule type="cellIs" priority="780" operator="equal">
      <formula>"中止,夏休,冬休"</formula>
    </cfRule>
  </conditionalFormatting>
  <conditionalFormatting sqref="C94:AG94">
    <cfRule type="expression" dxfId="500" priority="778">
      <formula>OR(C94=0,C94=C94-DAY(C94)-WEEKDAY(C94-DAY(C94)-5,3)+7*4)</formula>
    </cfRule>
  </conditionalFormatting>
  <conditionalFormatting sqref="C112:C115 H112:H115 O112:O115 V112:V115 AC112:AC115 AG112:AG115">
    <cfRule type="cellIs" dxfId="499" priority="776" operator="equal">
      <formula>"雨"</formula>
    </cfRule>
    <cfRule type="cellIs" dxfId="498" priority="777" operator="equal">
      <formula>"休"</formula>
    </cfRule>
  </conditionalFormatting>
  <conditionalFormatting sqref="C110:AG111">
    <cfRule type="cellIs" priority="775" operator="equal">
      <formula>"中止,夏休,冬休"</formula>
    </cfRule>
  </conditionalFormatting>
  <conditionalFormatting sqref="C108:AG108">
    <cfRule type="expression" dxfId="497" priority="774">
      <formula>OR(C108=0,C108=C108-DAY(C108)-WEEKDAY(C108-DAY(C108)-5,3)+7*4)</formula>
    </cfRule>
  </conditionalFormatting>
  <conditionalFormatting sqref="D126:E129 L126:L129 S126:S129 Z126:Z129 AF126:AG129 H126:H129 O126:O129 V126:V129 AC126:AC129">
    <cfRule type="cellIs" dxfId="496" priority="772" operator="equal">
      <formula>"雨"</formula>
    </cfRule>
    <cfRule type="cellIs" dxfId="495" priority="773" operator="equal">
      <formula>"休"</formula>
    </cfRule>
  </conditionalFormatting>
  <conditionalFormatting sqref="C124:AG125">
    <cfRule type="cellIs" priority="771" operator="equal">
      <formula>"中止,夏休,冬休"</formula>
    </cfRule>
  </conditionalFormatting>
  <conditionalFormatting sqref="C122:AG122">
    <cfRule type="expression" dxfId="494" priority="769">
      <formula>OR(C122=0,C122=C122-DAY(C122)-WEEKDAY(C122-DAY(C122)-5,3)+7*4)</formula>
    </cfRule>
  </conditionalFormatting>
  <conditionalFormatting sqref="C140:E143 O140:S143 V140:Z143 AC140:AG143 H140:L143">
    <cfRule type="cellIs" dxfId="493" priority="767" operator="equal">
      <formula>"雨"</formula>
    </cfRule>
    <cfRule type="cellIs" dxfId="492" priority="768" operator="equal">
      <formula>"休"</formula>
    </cfRule>
  </conditionalFormatting>
  <conditionalFormatting sqref="C138:AG139">
    <cfRule type="cellIs" priority="766" operator="equal">
      <formula>"中止,夏休,冬休"</formula>
    </cfRule>
  </conditionalFormatting>
  <conditionalFormatting sqref="C136:AG136">
    <cfRule type="expression" dxfId="491" priority="764">
      <formula>OR(C136=0,C136=C136-DAY(C136)-WEEKDAY(C136-DAY(C136)-5,3)+7*4)</formula>
    </cfRule>
  </conditionalFormatting>
  <conditionalFormatting sqref="E154:I157 S154:W157 L154:P157 Z154:AG157">
    <cfRule type="cellIs" dxfId="490" priority="762" operator="equal">
      <formula>"雨"</formula>
    </cfRule>
    <cfRule type="cellIs" dxfId="489" priority="763" operator="equal">
      <formula>"休"</formula>
    </cfRule>
  </conditionalFormatting>
  <conditionalFormatting sqref="C152:AG153">
    <cfRule type="cellIs" priority="761" operator="equal">
      <formula>"中止,夏休,冬休"</formula>
    </cfRule>
  </conditionalFormatting>
  <conditionalFormatting sqref="C150:AG150">
    <cfRule type="expression" dxfId="488" priority="759">
      <formula>OR(C150=0,C150=C150-DAY(C150)-WEEKDAY(C150-DAY(C150)-5,3)+7*4)</formula>
    </cfRule>
  </conditionalFormatting>
  <conditionalFormatting sqref="AI17">
    <cfRule type="expression" dxfId="487" priority="758">
      <formula>AI17="NG"</formula>
    </cfRule>
  </conditionalFormatting>
  <conditionalFormatting sqref="C168:AG171">
    <cfRule type="cellIs" dxfId="486" priority="745" operator="equal">
      <formula>"雨"</formula>
    </cfRule>
    <cfRule type="cellIs" dxfId="485" priority="746" operator="equal">
      <formula>"休"</formula>
    </cfRule>
  </conditionalFormatting>
  <conditionalFormatting sqref="C166:AG167">
    <cfRule type="cellIs" priority="744" operator="equal">
      <formula>"中止,夏休,冬休"</formula>
    </cfRule>
  </conditionalFormatting>
  <conditionalFormatting sqref="C164:AG164">
    <cfRule type="expression" dxfId="484" priority="741">
      <formula>OR(C164=0,C164=C164-DAY(C164)-WEEKDAY(C164-DAY(C164)-5,3)+7*4)</formula>
    </cfRule>
  </conditionalFormatting>
  <conditionalFormatting sqref="C182:AG185">
    <cfRule type="cellIs" dxfId="483" priority="739" operator="equal">
      <formula>"雨"</formula>
    </cfRule>
    <cfRule type="cellIs" dxfId="482" priority="740" operator="equal">
      <formula>"休"</formula>
    </cfRule>
  </conditionalFormatting>
  <conditionalFormatting sqref="C180:AG181">
    <cfRule type="cellIs" priority="738" operator="equal">
      <formula>"中止,夏休,冬休"</formula>
    </cfRule>
  </conditionalFormatting>
  <conditionalFormatting sqref="C178:AG178">
    <cfRule type="expression" dxfId="481" priority="735">
      <formula>OR(C178=0,C178=C178-DAY(C178)-WEEKDAY(C178-DAY(C178)-5,3)+7*4)</formula>
    </cfRule>
  </conditionalFormatting>
  <conditionalFormatting sqref="C196:AG199">
    <cfRule type="cellIs" dxfId="480" priority="733" operator="equal">
      <formula>"雨"</formula>
    </cfRule>
    <cfRule type="cellIs" dxfId="479" priority="734" operator="equal">
      <formula>"休"</formula>
    </cfRule>
  </conditionalFormatting>
  <conditionalFormatting sqref="C194:AG195">
    <cfRule type="cellIs" priority="732" operator="equal">
      <formula>"中止,夏休,冬休"</formula>
    </cfRule>
  </conditionalFormatting>
  <conditionalFormatting sqref="C192:AG192">
    <cfRule type="expression" dxfId="478" priority="729">
      <formula>OR(C192=0,C192=C192-DAY(C192)-WEEKDAY(C192-DAY(C192)-5,3)+7*4)</formula>
    </cfRule>
  </conditionalFormatting>
  <conditionalFormatting sqref="C210:AG213">
    <cfRule type="cellIs" dxfId="477" priority="727" operator="equal">
      <formula>"雨"</formula>
    </cfRule>
    <cfRule type="cellIs" dxfId="476" priority="728" operator="equal">
      <formula>"休"</formula>
    </cfRule>
  </conditionalFormatting>
  <conditionalFormatting sqref="C208:AG209">
    <cfRule type="cellIs" priority="726" operator="equal">
      <formula>"中止,夏休,冬休"</formula>
    </cfRule>
  </conditionalFormatting>
  <conditionalFormatting sqref="C206:AG206">
    <cfRule type="expression" dxfId="475" priority="723">
      <formula>OR(C206=0,C206=C206-DAY(C206)-WEEKDAY(C206-DAY(C206)-5,3)+7*4)</formula>
    </cfRule>
  </conditionalFormatting>
  <conditionalFormatting sqref="C224:AG227">
    <cfRule type="cellIs" dxfId="474" priority="721" operator="equal">
      <formula>"雨"</formula>
    </cfRule>
    <cfRule type="cellIs" dxfId="473" priority="722" operator="equal">
      <formula>"休"</formula>
    </cfRule>
  </conditionalFormatting>
  <conditionalFormatting sqref="C222:AG223">
    <cfRule type="cellIs" priority="720" operator="equal">
      <formula>"中止,夏休,冬休"</formula>
    </cfRule>
  </conditionalFormatting>
  <conditionalFormatting sqref="C220:AG220">
    <cfRule type="expression" dxfId="472" priority="717">
      <formula>OR(C220=0,C220=C220-DAY(C220)-WEEKDAY(C220-DAY(C220)-5,3)+7*4)</formula>
    </cfRule>
  </conditionalFormatting>
  <conditionalFormatting sqref="C238:AG241">
    <cfRule type="cellIs" dxfId="471" priority="715" operator="equal">
      <formula>"雨"</formula>
    </cfRule>
    <cfRule type="cellIs" dxfId="470" priority="716" operator="equal">
      <formula>"休"</formula>
    </cfRule>
  </conditionalFormatting>
  <conditionalFormatting sqref="C236:AG237">
    <cfRule type="cellIs" priority="714" operator="equal">
      <formula>"中止,夏休,冬休"</formula>
    </cfRule>
  </conditionalFormatting>
  <conditionalFormatting sqref="C234:AG234">
    <cfRule type="expression" dxfId="469" priority="711">
      <formula>OR(C234=0,C234=C234-DAY(C234)-WEEKDAY(C234-DAY(C234)-5,3)+7*4)</formula>
    </cfRule>
  </conditionalFormatting>
  <conditionalFormatting sqref="C252:AG255">
    <cfRule type="cellIs" dxfId="468" priority="709" operator="equal">
      <formula>"雨"</formula>
    </cfRule>
    <cfRule type="cellIs" dxfId="467" priority="710" operator="equal">
      <formula>"休"</formula>
    </cfRule>
  </conditionalFormatting>
  <conditionalFormatting sqref="C250:AG251">
    <cfRule type="cellIs" priority="708" operator="equal">
      <formula>"中止,夏休,冬休"</formula>
    </cfRule>
  </conditionalFormatting>
  <conditionalFormatting sqref="C248:AG248">
    <cfRule type="expression" dxfId="466" priority="705">
      <formula>OR(C248=0,C248=C248-DAY(C248)-WEEKDAY(C248-DAY(C248)-5,3)+7*4)</formula>
    </cfRule>
  </conditionalFormatting>
  <conditionalFormatting sqref="C266:AG269">
    <cfRule type="cellIs" dxfId="465" priority="703" operator="equal">
      <formula>"雨"</formula>
    </cfRule>
    <cfRule type="cellIs" dxfId="464" priority="704" operator="equal">
      <formula>"休"</formula>
    </cfRule>
  </conditionalFormatting>
  <conditionalFormatting sqref="C264:AG265">
    <cfRule type="cellIs" priority="702" operator="equal">
      <formula>"中止,夏休,冬休"</formula>
    </cfRule>
  </conditionalFormatting>
  <conditionalFormatting sqref="C262:AG262">
    <cfRule type="expression" dxfId="463" priority="699">
      <formula>OR(C262=0,C262=C262-DAY(C262)-WEEKDAY(C262-DAY(C262)-5,3)+7*4)</formula>
    </cfRule>
  </conditionalFormatting>
  <conditionalFormatting sqref="C280:AG283">
    <cfRule type="cellIs" dxfId="462" priority="697" operator="equal">
      <formula>"雨"</formula>
    </cfRule>
    <cfRule type="cellIs" dxfId="461" priority="698" operator="equal">
      <formula>"休"</formula>
    </cfRule>
  </conditionalFormatting>
  <conditionalFormatting sqref="C278:AG279">
    <cfRule type="cellIs" priority="696" operator="equal">
      <formula>"中止,夏休,冬休"</formula>
    </cfRule>
  </conditionalFormatting>
  <conditionalFormatting sqref="C276:AG276">
    <cfRule type="expression" dxfId="460" priority="693">
      <formula>OR(C276=0,C276=C276-DAY(C276)-WEEKDAY(C276-DAY(C276)-5,3)+7*4)</formula>
    </cfRule>
  </conditionalFormatting>
  <conditionalFormatting sqref="C294:AG297">
    <cfRule type="cellIs" dxfId="459" priority="691" operator="equal">
      <formula>"雨"</formula>
    </cfRule>
    <cfRule type="cellIs" dxfId="458" priority="692" operator="equal">
      <formula>"休"</formula>
    </cfRule>
  </conditionalFormatting>
  <conditionalFormatting sqref="C292:AG293">
    <cfRule type="cellIs" priority="690" operator="equal">
      <formula>"中止,夏休,冬休"</formula>
    </cfRule>
  </conditionalFormatting>
  <conditionalFormatting sqref="C290:AG290">
    <cfRule type="expression" dxfId="457" priority="687">
      <formula>OR(C290=0,C290=C290-DAY(C290)-WEEKDAY(C290-DAY(C290)-5,3)+7*4)</formula>
    </cfRule>
  </conditionalFormatting>
  <conditionalFormatting sqref="T126:T129">
    <cfRule type="cellIs" dxfId="456" priority="227" operator="equal">
      <formula>"雨"</formula>
    </cfRule>
    <cfRule type="cellIs" dxfId="455" priority="228" operator="equal">
      <formula>"休"</formula>
    </cfRule>
  </conditionalFormatting>
  <conditionalFormatting sqref="AF112:AF115">
    <cfRule type="cellIs" dxfId="454" priority="669" operator="equal">
      <formula>"雨"</formula>
    </cfRule>
    <cfRule type="cellIs" dxfId="453" priority="670" operator="equal">
      <formula>"休"</formula>
    </cfRule>
  </conditionalFormatting>
  <conditionalFormatting sqref="C126:C129">
    <cfRule type="cellIs" dxfId="452" priority="667" operator="equal">
      <formula>"雨"</formula>
    </cfRule>
    <cfRule type="cellIs" dxfId="451" priority="668" operator="equal">
      <formula>"休"</formula>
    </cfRule>
  </conditionalFormatting>
  <conditionalFormatting sqref="Q154:R157">
    <cfRule type="cellIs" dxfId="450" priority="649" operator="equal">
      <formula>"雨"</formula>
    </cfRule>
    <cfRule type="cellIs" dxfId="449" priority="650" operator="equal">
      <formula>"休"</formula>
    </cfRule>
  </conditionalFormatting>
  <conditionalFormatting sqref="J154:K157">
    <cfRule type="cellIs" dxfId="448" priority="647" operator="equal">
      <formula>"雨"</formula>
    </cfRule>
    <cfRule type="cellIs" dxfId="447" priority="648" operator="equal">
      <formula>"休"</formula>
    </cfRule>
  </conditionalFormatting>
  <conditionalFormatting sqref="C154:D157">
    <cfRule type="cellIs" dxfId="446" priority="645" operator="equal">
      <formula>"雨"</formula>
    </cfRule>
    <cfRule type="cellIs" dxfId="445" priority="646" operator="equal">
      <formula>"休"</formula>
    </cfRule>
  </conditionalFormatting>
  <conditionalFormatting sqref="X154:Y157">
    <cfRule type="cellIs" dxfId="444" priority="643" operator="equal">
      <formula>"雨"</formula>
    </cfRule>
    <cfRule type="cellIs" dxfId="443" priority="644" operator="equal">
      <formula>"休"</formula>
    </cfRule>
  </conditionalFormatting>
  <conditionalFormatting sqref="AI44">
    <cfRule type="cellIs" dxfId="442" priority="642" operator="lessThan">
      <formula>0.285</formula>
    </cfRule>
  </conditionalFormatting>
  <conditionalFormatting sqref="AI58">
    <cfRule type="cellIs" dxfId="441" priority="640" operator="lessThan">
      <formula>0.285</formula>
    </cfRule>
  </conditionalFormatting>
  <conditionalFormatting sqref="AI72">
    <cfRule type="cellIs" dxfId="440" priority="638" operator="lessThan">
      <formula>0.285</formula>
    </cfRule>
  </conditionalFormatting>
  <conditionalFormatting sqref="AI86">
    <cfRule type="cellIs" dxfId="439" priority="636" operator="lessThan">
      <formula>0.285</formula>
    </cfRule>
  </conditionalFormatting>
  <conditionalFormatting sqref="AI100">
    <cfRule type="cellIs" dxfId="438" priority="634" operator="lessThan">
      <formula>0.285</formula>
    </cfRule>
  </conditionalFormatting>
  <conditionalFormatting sqref="AI114">
    <cfRule type="cellIs" dxfId="437" priority="632" operator="lessThan">
      <formula>0.285</formula>
    </cfRule>
  </conditionalFormatting>
  <conditionalFormatting sqref="AI128">
    <cfRule type="cellIs" dxfId="436" priority="630" operator="lessThan">
      <formula>0.285</formula>
    </cfRule>
  </conditionalFormatting>
  <conditionalFormatting sqref="AI142">
    <cfRule type="cellIs" dxfId="435" priority="628" operator="lessThan">
      <formula>0.285</formula>
    </cfRule>
  </conditionalFormatting>
  <conditionalFormatting sqref="AI156">
    <cfRule type="cellIs" dxfId="434" priority="626" operator="lessThan">
      <formula>0.285</formula>
    </cfRule>
  </conditionalFormatting>
  <conditionalFormatting sqref="AI170">
    <cfRule type="cellIs" dxfId="433" priority="624" operator="lessThan">
      <formula>0.285</formula>
    </cfRule>
  </conditionalFormatting>
  <conditionalFormatting sqref="AI184">
    <cfRule type="cellIs" dxfId="432" priority="622" operator="lessThan">
      <formula>0.285</formula>
    </cfRule>
  </conditionalFormatting>
  <conditionalFormatting sqref="AI198">
    <cfRule type="cellIs" dxfId="431" priority="620" operator="lessThan">
      <formula>0.285</formula>
    </cfRule>
  </conditionalFormatting>
  <conditionalFormatting sqref="AI212">
    <cfRule type="cellIs" dxfId="430" priority="618" operator="lessThan">
      <formula>0.285</formula>
    </cfRule>
  </conditionalFormatting>
  <conditionalFormatting sqref="AI226">
    <cfRule type="cellIs" dxfId="429" priority="616" operator="lessThan">
      <formula>0.285</formula>
    </cfRule>
  </conditionalFormatting>
  <conditionalFormatting sqref="AI240">
    <cfRule type="cellIs" dxfId="428" priority="614" operator="lessThan">
      <formula>0.285</formula>
    </cfRule>
  </conditionalFormatting>
  <conditionalFormatting sqref="AI254">
    <cfRule type="cellIs" dxfId="427" priority="612" operator="lessThan">
      <formula>0.285</formula>
    </cfRule>
  </conditionalFormatting>
  <conditionalFormatting sqref="AI268">
    <cfRule type="cellIs" dxfId="426" priority="610" operator="lessThan">
      <formula>0.285</formula>
    </cfRule>
  </conditionalFormatting>
  <conditionalFormatting sqref="AI282">
    <cfRule type="cellIs" dxfId="425" priority="608" operator="lessThan">
      <formula>0.285</formula>
    </cfRule>
  </conditionalFormatting>
  <conditionalFormatting sqref="AI296">
    <cfRule type="cellIs" dxfId="424" priority="606" operator="lessThan">
      <formula>0.285</formula>
    </cfRule>
  </conditionalFormatting>
  <conditionalFormatting sqref="E30:F31">
    <cfRule type="cellIs" dxfId="423" priority="603" operator="equal">
      <formula>"雨"</formula>
    </cfRule>
    <cfRule type="cellIs" dxfId="422" priority="604" operator="equal">
      <formula>"休"</formula>
    </cfRule>
  </conditionalFormatting>
  <conditionalFormatting sqref="F14:F17">
    <cfRule type="cellIs" dxfId="421" priority="29" operator="equal">
      <formula>"雨"</formula>
    </cfRule>
    <cfRule type="cellIs" dxfId="420" priority="30" operator="equal">
      <formula>"休"</formula>
    </cfRule>
  </conditionalFormatting>
  <conditionalFormatting sqref="M14:M17">
    <cfRule type="cellIs" dxfId="419" priority="33" operator="equal">
      <formula>"雨"</formula>
    </cfRule>
    <cfRule type="cellIs" dxfId="418" priority="34" operator="equal">
      <formula>"休"</formula>
    </cfRule>
  </conditionalFormatting>
  <conditionalFormatting sqref="J28:J31">
    <cfRule type="cellIs" dxfId="417" priority="37" operator="equal">
      <formula>"雨"</formula>
    </cfRule>
    <cfRule type="cellIs" dxfId="416" priority="38" operator="equal">
      <formula>"休"</formula>
    </cfRule>
  </conditionalFormatting>
  <conditionalFormatting sqref="Q28:Q31">
    <cfRule type="cellIs" dxfId="415" priority="41" operator="equal">
      <formula>"雨"</formula>
    </cfRule>
    <cfRule type="cellIs" dxfId="414" priority="42" operator="equal">
      <formula>"休"</formula>
    </cfRule>
  </conditionalFormatting>
  <conditionalFormatting sqref="X28:X31">
    <cfRule type="cellIs" dxfId="413" priority="45" operator="equal">
      <formula>"雨"</formula>
    </cfRule>
    <cfRule type="cellIs" dxfId="412" priority="46" operator="equal">
      <formula>"休"</formula>
    </cfRule>
  </conditionalFormatting>
  <conditionalFormatting sqref="AE28:AE31">
    <cfRule type="cellIs" dxfId="411" priority="49" operator="equal">
      <formula>"雨"</formula>
    </cfRule>
    <cfRule type="cellIs" dxfId="410" priority="50" operator="equal">
      <formula>"休"</formula>
    </cfRule>
  </conditionalFormatting>
  <conditionalFormatting sqref="H42:H45">
    <cfRule type="cellIs" dxfId="409" priority="53" operator="equal">
      <formula>"雨"</formula>
    </cfRule>
    <cfRule type="cellIs" dxfId="408" priority="54" operator="equal">
      <formula>"休"</formula>
    </cfRule>
  </conditionalFormatting>
  <conditionalFormatting sqref="E28:F29">
    <cfRule type="cellIs" dxfId="407" priority="573" operator="equal">
      <formula>"雨"</formula>
    </cfRule>
    <cfRule type="cellIs" dxfId="406" priority="574" operator="equal">
      <formula>"休"</formula>
    </cfRule>
  </conditionalFormatting>
  <conditionalFormatting sqref="N28:N31">
    <cfRule type="cellIs" dxfId="405" priority="571" operator="equal">
      <formula>"雨"</formula>
    </cfRule>
    <cfRule type="cellIs" dxfId="404" priority="572" operator="equal">
      <formula>"休"</formula>
    </cfRule>
  </conditionalFormatting>
  <conditionalFormatting sqref="L30:M31">
    <cfRule type="cellIs" dxfId="403" priority="569" operator="equal">
      <formula>"雨"</formula>
    </cfRule>
    <cfRule type="cellIs" dxfId="402" priority="570" operator="equal">
      <formula>"休"</formula>
    </cfRule>
  </conditionalFormatting>
  <conditionalFormatting sqref="L28:M29">
    <cfRule type="cellIs" dxfId="401" priority="567" operator="equal">
      <formula>"雨"</formula>
    </cfRule>
    <cfRule type="cellIs" dxfId="400" priority="568" operator="equal">
      <formula>"休"</formula>
    </cfRule>
  </conditionalFormatting>
  <conditionalFormatting sqref="T28:T31">
    <cfRule type="cellIs" dxfId="399" priority="565" operator="equal">
      <formula>"雨"</formula>
    </cfRule>
    <cfRule type="cellIs" dxfId="398" priority="566" operator="equal">
      <formula>"休"</formula>
    </cfRule>
  </conditionalFormatting>
  <conditionalFormatting sqref="S30:S31">
    <cfRule type="cellIs" dxfId="397" priority="563" operator="equal">
      <formula>"雨"</formula>
    </cfRule>
    <cfRule type="cellIs" dxfId="396" priority="564" operator="equal">
      <formula>"休"</formula>
    </cfRule>
  </conditionalFormatting>
  <conditionalFormatting sqref="S28:S29">
    <cfRule type="cellIs" dxfId="395" priority="561" operator="equal">
      <formula>"雨"</formula>
    </cfRule>
    <cfRule type="cellIs" dxfId="394" priority="562" operator="equal">
      <formula>"休"</formula>
    </cfRule>
  </conditionalFormatting>
  <conditionalFormatting sqref="AB28:AB31">
    <cfRule type="cellIs" dxfId="393" priority="559" operator="equal">
      <formula>"雨"</formula>
    </cfRule>
    <cfRule type="cellIs" dxfId="392" priority="560" operator="equal">
      <formula>"休"</formula>
    </cfRule>
  </conditionalFormatting>
  <conditionalFormatting sqref="Z30:AA31">
    <cfRule type="cellIs" dxfId="391" priority="557" operator="equal">
      <formula>"雨"</formula>
    </cfRule>
    <cfRule type="cellIs" dxfId="390" priority="558" operator="equal">
      <formula>"休"</formula>
    </cfRule>
  </conditionalFormatting>
  <conditionalFormatting sqref="Z28:AA29">
    <cfRule type="cellIs" dxfId="389" priority="555" operator="equal">
      <formula>"雨"</formula>
    </cfRule>
    <cfRule type="cellIs" dxfId="388" priority="556" operator="equal">
      <formula>"休"</formula>
    </cfRule>
  </conditionalFormatting>
  <conditionalFormatting sqref="K42:K45">
    <cfRule type="cellIs" dxfId="387" priority="553" operator="equal">
      <formula>"雨"</formula>
    </cfRule>
    <cfRule type="cellIs" dxfId="386" priority="554" operator="equal">
      <formula>"休"</formula>
    </cfRule>
  </conditionalFormatting>
  <conditionalFormatting sqref="J44:J45">
    <cfRule type="cellIs" dxfId="385" priority="551" operator="equal">
      <formula>"雨"</formula>
    </cfRule>
    <cfRule type="cellIs" dxfId="384" priority="552" operator="equal">
      <formula>"休"</formula>
    </cfRule>
  </conditionalFormatting>
  <conditionalFormatting sqref="J42:J43">
    <cfRule type="cellIs" dxfId="383" priority="549" operator="equal">
      <formula>"雨"</formula>
    </cfRule>
    <cfRule type="cellIs" dxfId="382" priority="550" operator="equal">
      <formula>"休"</formula>
    </cfRule>
  </conditionalFormatting>
  <conditionalFormatting sqref="R42:R45">
    <cfRule type="cellIs" dxfId="381" priority="547" operator="equal">
      <formula>"雨"</formula>
    </cfRule>
    <cfRule type="cellIs" dxfId="380" priority="548" operator="equal">
      <formula>"休"</formula>
    </cfRule>
  </conditionalFormatting>
  <conditionalFormatting sqref="Q44:Q45">
    <cfRule type="cellIs" dxfId="379" priority="545" operator="equal">
      <formula>"雨"</formula>
    </cfRule>
    <cfRule type="cellIs" dxfId="378" priority="546" operator="equal">
      <formula>"休"</formula>
    </cfRule>
  </conditionalFormatting>
  <conditionalFormatting sqref="Q42:Q43">
    <cfRule type="cellIs" dxfId="377" priority="543" operator="equal">
      <formula>"雨"</formula>
    </cfRule>
    <cfRule type="cellIs" dxfId="376" priority="544" operator="equal">
      <formula>"休"</formula>
    </cfRule>
  </conditionalFormatting>
  <conditionalFormatting sqref="Y42:Y45">
    <cfRule type="cellIs" dxfId="375" priority="541" operator="equal">
      <formula>"雨"</formula>
    </cfRule>
    <cfRule type="cellIs" dxfId="374" priority="542" operator="equal">
      <formula>"休"</formula>
    </cfRule>
  </conditionalFormatting>
  <conditionalFormatting sqref="X44:X45">
    <cfRule type="cellIs" dxfId="373" priority="539" operator="equal">
      <formula>"雨"</formula>
    </cfRule>
    <cfRule type="cellIs" dxfId="372" priority="540" operator="equal">
      <formula>"休"</formula>
    </cfRule>
  </conditionalFormatting>
  <conditionalFormatting sqref="X42:X43">
    <cfRule type="cellIs" dxfId="371" priority="537" operator="equal">
      <formula>"雨"</formula>
    </cfRule>
    <cfRule type="cellIs" dxfId="370" priority="538" operator="equal">
      <formula>"休"</formula>
    </cfRule>
  </conditionalFormatting>
  <conditionalFormatting sqref="AF42:AF45">
    <cfRule type="cellIs" dxfId="369" priority="535" operator="equal">
      <formula>"雨"</formula>
    </cfRule>
    <cfRule type="cellIs" dxfId="368" priority="536" operator="equal">
      <formula>"休"</formula>
    </cfRule>
  </conditionalFormatting>
  <conditionalFormatting sqref="AE44:AE45">
    <cfRule type="cellIs" dxfId="367" priority="533" operator="equal">
      <formula>"雨"</formula>
    </cfRule>
    <cfRule type="cellIs" dxfId="366" priority="534" operator="equal">
      <formula>"休"</formula>
    </cfRule>
  </conditionalFormatting>
  <conditionalFormatting sqref="AE42:AE43">
    <cfRule type="cellIs" dxfId="365" priority="531" operator="equal">
      <formula>"雨"</formula>
    </cfRule>
    <cfRule type="cellIs" dxfId="364" priority="532" operator="equal">
      <formula>"休"</formula>
    </cfRule>
  </conditionalFormatting>
  <conditionalFormatting sqref="H58:H59">
    <cfRule type="cellIs" dxfId="363" priority="527" operator="equal">
      <formula>"雨"</formula>
    </cfRule>
    <cfRule type="cellIs" dxfId="362" priority="528" operator="equal">
      <formula>"休"</formula>
    </cfRule>
  </conditionalFormatting>
  <conditionalFormatting sqref="H56:H57">
    <cfRule type="cellIs" dxfId="361" priority="525" operator="equal">
      <formula>"雨"</formula>
    </cfRule>
    <cfRule type="cellIs" dxfId="360" priority="526" operator="equal">
      <formula>"休"</formula>
    </cfRule>
  </conditionalFormatting>
  <conditionalFormatting sqref="O58:O59">
    <cfRule type="cellIs" dxfId="359" priority="521" operator="equal">
      <formula>"雨"</formula>
    </cfRule>
    <cfRule type="cellIs" dxfId="358" priority="522" operator="equal">
      <formula>"休"</formula>
    </cfRule>
  </conditionalFormatting>
  <conditionalFormatting sqref="O56:O57">
    <cfRule type="cellIs" dxfId="357" priority="519" operator="equal">
      <formula>"雨"</formula>
    </cfRule>
    <cfRule type="cellIs" dxfId="356" priority="520" operator="equal">
      <formula>"休"</formula>
    </cfRule>
  </conditionalFormatting>
  <conditionalFormatting sqref="AC58:AC59">
    <cfRule type="cellIs" dxfId="355" priority="515" operator="equal">
      <formula>"雨"</formula>
    </cfRule>
    <cfRule type="cellIs" dxfId="354" priority="516" operator="equal">
      <formula>"休"</formula>
    </cfRule>
  </conditionalFormatting>
  <conditionalFormatting sqref="AC56:AC57">
    <cfRule type="cellIs" dxfId="353" priority="513" operator="equal">
      <formula>"雨"</formula>
    </cfRule>
    <cfRule type="cellIs" dxfId="352" priority="514" operator="equal">
      <formula>"休"</formula>
    </cfRule>
  </conditionalFormatting>
  <conditionalFormatting sqref="V58:V59">
    <cfRule type="cellIs" dxfId="351" priority="509" operator="equal">
      <formula>"雨"</formula>
    </cfRule>
    <cfRule type="cellIs" dxfId="350" priority="510" operator="equal">
      <formula>"休"</formula>
    </cfRule>
  </conditionalFormatting>
  <conditionalFormatting sqref="V56:V57">
    <cfRule type="cellIs" dxfId="349" priority="507" operator="equal">
      <formula>"雨"</formula>
    </cfRule>
    <cfRule type="cellIs" dxfId="348" priority="508" operator="equal">
      <formula>"休"</formula>
    </cfRule>
  </conditionalFormatting>
  <conditionalFormatting sqref="F70:F73">
    <cfRule type="cellIs" dxfId="347" priority="505" operator="equal">
      <formula>"雨"</formula>
    </cfRule>
    <cfRule type="cellIs" dxfId="346" priority="506" operator="equal">
      <formula>"休"</formula>
    </cfRule>
  </conditionalFormatting>
  <conditionalFormatting sqref="E72:E73">
    <cfRule type="cellIs" dxfId="345" priority="503" operator="equal">
      <formula>"雨"</formula>
    </cfRule>
    <cfRule type="cellIs" dxfId="344" priority="504" operator="equal">
      <formula>"休"</formula>
    </cfRule>
  </conditionalFormatting>
  <conditionalFormatting sqref="E70:E71">
    <cfRule type="cellIs" dxfId="343" priority="501" operator="equal">
      <formula>"雨"</formula>
    </cfRule>
    <cfRule type="cellIs" dxfId="342" priority="502" operator="equal">
      <formula>"休"</formula>
    </cfRule>
  </conditionalFormatting>
  <conditionalFormatting sqref="T70:T73">
    <cfRule type="cellIs" dxfId="341" priority="499" operator="equal">
      <formula>"雨"</formula>
    </cfRule>
    <cfRule type="cellIs" dxfId="340" priority="500" operator="equal">
      <formula>"休"</formula>
    </cfRule>
  </conditionalFormatting>
  <conditionalFormatting sqref="S72:S73">
    <cfRule type="cellIs" dxfId="339" priority="497" operator="equal">
      <formula>"雨"</formula>
    </cfRule>
    <cfRule type="cellIs" dxfId="338" priority="498" operator="equal">
      <formula>"休"</formula>
    </cfRule>
  </conditionalFormatting>
  <conditionalFormatting sqref="S70:S71">
    <cfRule type="cellIs" dxfId="337" priority="495" operator="equal">
      <formula>"雨"</formula>
    </cfRule>
    <cfRule type="cellIs" dxfId="336" priority="496" operator="equal">
      <formula>"休"</formula>
    </cfRule>
  </conditionalFormatting>
  <conditionalFormatting sqref="M70:M73">
    <cfRule type="cellIs" dxfId="335" priority="493" operator="equal">
      <formula>"雨"</formula>
    </cfRule>
    <cfRule type="cellIs" dxfId="334" priority="494" operator="equal">
      <formula>"休"</formula>
    </cfRule>
  </conditionalFormatting>
  <conditionalFormatting sqref="L72:L73">
    <cfRule type="cellIs" dxfId="333" priority="491" operator="equal">
      <formula>"雨"</formula>
    </cfRule>
    <cfRule type="cellIs" dxfId="332" priority="492" operator="equal">
      <formula>"休"</formula>
    </cfRule>
  </conditionalFormatting>
  <conditionalFormatting sqref="L70:L71">
    <cfRule type="cellIs" dxfId="331" priority="489" operator="equal">
      <formula>"雨"</formula>
    </cfRule>
    <cfRule type="cellIs" dxfId="330" priority="490" operator="equal">
      <formula>"休"</formula>
    </cfRule>
  </conditionalFormatting>
  <conditionalFormatting sqref="AA70:AA73">
    <cfRule type="cellIs" dxfId="329" priority="487" operator="equal">
      <formula>"雨"</formula>
    </cfRule>
    <cfRule type="cellIs" dxfId="328" priority="488" operator="equal">
      <formula>"休"</formula>
    </cfRule>
  </conditionalFormatting>
  <conditionalFormatting sqref="Z72:Z73">
    <cfRule type="cellIs" dxfId="327" priority="485" operator="equal">
      <formula>"雨"</formula>
    </cfRule>
    <cfRule type="cellIs" dxfId="326" priority="486" operator="equal">
      <formula>"休"</formula>
    </cfRule>
  </conditionalFormatting>
  <conditionalFormatting sqref="Z70:Z71">
    <cfRule type="cellIs" dxfId="325" priority="483" operator="equal">
      <formula>"雨"</formula>
    </cfRule>
    <cfRule type="cellIs" dxfId="324" priority="484" operator="equal">
      <formula>"休"</formula>
    </cfRule>
  </conditionalFormatting>
  <conditionalFormatting sqref="J84:J87">
    <cfRule type="cellIs" dxfId="323" priority="481" operator="equal">
      <formula>"雨"</formula>
    </cfRule>
    <cfRule type="cellIs" dxfId="322" priority="482" operator="equal">
      <formula>"休"</formula>
    </cfRule>
  </conditionalFormatting>
  <conditionalFormatting sqref="I86:I87">
    <cfRule type="cellIs" dxfId="321" priority="479" operator="equal">
      <formula>"雨"</formula>
    </cfRule>
    <cfRule type="cellIs" dxfId="320" priority="480" operator="equal">
      <formula>"休"</formula>
    </cfRule>
  </conditionalFormatting>
  <conditionalFormatting sqref="I84:I85">
    <cfRule type="cellIs" dxfId="319" priority="477" operator="equal">
      <formula>"雨"</formula>
    </cfRule>
    <cfRule type="cellIs" dxfId="318" priority="478" operator="equal">
      <formula>"休"</formula>
    </cfRule>
  </conditionalFormatting>
  <conditionalFormatting sqref="Q84:Q87">
    <cfRule type="cellIs" dxfId="317" priority="475" operator="equal">
      <formula>"雨"</formula>
    </cfRule>
    <cfRule type="cellIs" dxfId="316" priority="476" operator="equal">
      <formula>"休"</formula>
    </cfRule>
  </conditionalFormatting>
  <conditionalFormatting sqref="P86:P87">
    <cfRule type="cellIs" dxfId="315" priority="473" operator="equal">
      <formula>"雨"</formula>
    </cfRule>
    <cfRule type="cellIs" dxfId="314" priority="474" operator="equal">
      <formula>"休"</formula>
    </cfRule>
  </conditionalFormatting>
  <conditionalFormatting sqref="P84:P85">
    <cfRule type="cellIs" dxfId="313" priority="471" operator="equal">
      <formula>"雨"</formula>
    </cfRule>
    <cfRule type="cellIs" dxfId="312" priority="472" operator="equal">
      <formula>"休"</formula>
    </cfRule>
  </conditionalFormatting>
  <conditionalFormatting sqref="X84:X87">
    <cfRule type="cellIs" dxfId="311" priority="469" operator="equal">
      <formula>"雨"</formula>
    </cfRule>
    <cfRule type="cellIs" dxfId="310" priority="470" operator="equal">
      <formula>"休"</formula>
    </cfRule>
  </conditionalFormatting>
  <conditionalFormatting sqref="W86:W87">
    <cfRule type="cellIs" dxfId="309" priority="467" operator="equal">
      <formula>"雨"</formula>
    </cfRule>
    <cfRule type="cellIs" dxfId="308" priority="468" operator="equal">
      <formula>"休"</formula>
    </cfRule>
  </conditionalFormatting>
  <conditionalFormatting sqref="W84:W85">
    <cfRule type="cellIs" dxfId="307" priority="465" operator="equal">
      <formula>"雨"</formula>
    </cfRule>
    <cfRule type="cellIs" dxfId="306" priority="466" operator="equal">
      <formula>"休"</formula>
    </cfRule>
  </conditionalFormatting>
  <conditionalFormatting sqref="AE84:AE87">
    <cfRule type="cellIs" dxfId="305" priority="463" operator="equal">
      <formula>"雨"</formula>
    </cfRule>
    <cfRule type="cellIs" dxfId="304" priority="464" operator="equal">
      <formula>"休"</formula>
    </cfRule>
  </conditionalFormatting>
  <conditionalFormatting sqref="AD86:AD87">
    <cfRule type="cellIs" dxfId="303" priority="461" operator="equal">
      <formula>"雨"</formula>
    </cfRule>
    <cfRule type="cellIs" dxfId="302" priority="462" operator="equal">
      <formula>"休"</formula>
    </cfRule>
  </conditionalFormatting>
  <conditionalFormatting sqref="AD84:AD85">
    <cfRule type="cellIs" dxfId="301" priority="459" operator="equal">
      <formula>"雨"</formula>
    </cfRule>
    <cfRule type="cellIs" dxfId="300" priority="460" operator="equal">
      <formula>"休"</formula>
    </cfRule>
  </conditionalFormatting>
  <conditionalFormatting sqref="H98:H101">
    <cfRule type="cellIs" dxfId="299" priority="457" operator="equal">
      <formula>"雨"</formula>
    </cfRule>
    <cfRule type="cellIs" dxfId="298" priority="458" operator="equal">
      <formula>"休"</formula>
    </cfRule>
  </conditionalFormatting>
  <conditionalFormatting sqref="G100:G101">
    <cfRule type="cellIs" dxfId="297" priority="455" operator="equal">
      <formula>"雨"</formula>
    </cfRule>
    <cfRule type="cellIs" dxfId="296" priority="456" operator="equal">
      <formula>"休"</formula>
    </cfRule>
  </conditionalFormatting>
  <conditionalFormatting sqref="G98:G99">
    <cfRule type="cellIs" dxfId="295" priority="453" operator="equal">
      <formula>"雨"</formula>
    </cfRule>
    <cfRule type="cellIs" dxfId="294" priority="454" operator="equal">
      <formula>"休"</formula>
    </cfRule>
  </conditionalFormatting>
  <conditionalFormatting sqref="O98:O101">
    <cfRule type="cellIs" dxfId="293" priority="451" operator="equal">
      <formula>"雨"</formula>
    </cfRule>
    <cfRule type="cellIs" dxfId="292" priority="452" operator="equal">
      <formula>"休"</formula>
    </cfRule>
  </conditionalFormatting>
  <conditionalFormatting sqref="N100:N101">
    <cfRule type="cellIs" dxfId="291" priority="449" operator="equal">
      <formula>"雨"</formula>
    </cfRule>
    <cfRule type="cellIs" dxfId="290" priority="450" operator="equal">
      <formula>"休"</formula>
    </cfRule>
  </conditionalFormatting>
  <conditionalFormatting sqref="N98:N99">
    <cfRule type="cellIs" dxfId="289" priority="447" operator="equal">
      <formula>"雨"</formula>
    </cfRule>
    <cfRule type="cellIs" dxfId="288" priority="448" operator="equal">
      <formula>"休"</formula>
    </cfRule>
  </conditionalFormatting>
  <conditionalFormatting sqref="V98:V101">
    <cfRule type="cellIs" dxfId="287" priority="445" operator="equal">
      <formula>"雨"</formula>
    </cfRule>
    <cfRule type="cellIs" dxfId="286" priority="446" operator="equal">
      <formula>"休"</formula>
    </cfRule>
  </conditionalFormatting>
  <conditionalFormatting sqref="U100:U101">
    <cfRule type="cellIs" dxfId="285" priority="443" operator="equal">
      <formula>"雨"</formula>
    </cfRule>
    <cfRule type="cellIs" dxfId="284" priority="444" operator="equal">
      <formula>"休"</formula>
    </cfRule>
  </conditionalFormatting>
  <conditionalFormatting sqref="U98:U99">
    <cfRule type="cellIs" dxfId="283" priority="441" operator="equal">
      <formula>"雨"</formula>
    </cfRule>
    <cfRule type="cellIs" dxfId="282" priority="442" operator="equal">
      <formula>"休"</formula>
    </cfRule>
  </conditionalFormatting>
  <conditionalFormatting sqref="AC98:AC101">
    <cfRule type="cellIs" dxfId="281" priority="439" operator="equal">
      <formula>"雨"</formula>
    </cfRule>
    <cfRule type="cellIs" dxfId="280" priority="440" operator="equal">
      <formula>"休"</formula>
    </cfRule>
  </conditionalFormatting>
  <conditionalFormatting sqref="AB100:AB101">
    <cfRule type="cellIs" dxfId="279" priority="437" operator="equal">
      <formula>"雨"</formula>
    </cfRule>
    <cfRule type="cellIs" dxfId="278" priority="438" operator="equal">
      <formula>"休"</formula>
    </cfRule>
  </conditionalFormatting>
  <conditionalFormatting sqref="AB98:AB99">
    <cfRule type="cellIs" dxfId="277" priority="435" operator="equal">
      <formula>"雨"</formula>
    </cfRule>
    <cfRule type="cellIs" dxfId="276" priority="436" operator="equal">
      <formula>"休"</formula>
    </cfRule>
  </conditionalFormatting>
  <conditionalFormatting sqref="E112:E115">
    <cfRule type="cellIs" dxfId="275" priority="433" operator="equal">
      <formula>"雨"</formula>
    </cfRule>
    <cfRule type="cellIs" dxfId="274" priority="434" operator="equal">
      <formula>"休"</formula>
    </cfRule>
  </conditionalFormatting>
  <conditionalFormatting sqref="D114:D115">
    <cfRule type="cellIs" dxfId="273" priority="431" operator="equal">
      <formula>"雨"</formula>
    </cfRule>
    <cfRule type="cellIs" dxfId="272" priority="432" operator="equal">
      <formula>"休"</formula>
    </cfRule>
  </conditionalFormatting>
  <conditionalFormatting sqref="D112:D113">
    <cfRule type="cellIs" dxfId="271" priority="429" operator="equal">
      <formula>"雨"</formula>
    </cfRule>
    <cfRule type="cellIs" dxfId="270" priority="430" operator="equal">
      <formula>"休"</formula>
    </cfRule>
  </conditionalFormatting>
  <conditionalFormatting sqref="L112:L115">
    <cfRule type="cellIs" dxfId="269" priority="427" operator="equal">
      <formula>"雨"</formula>
    </cfRule>
    <cfRule type="cellIs" dxfId="268" priority="428" operator="equal">
      <formula>"休"</formula>
    </cfRule>
  </conditionalFormatting>
  <conditionalFormatting sqref="K114:K115">
    <cfRule type="cellIs" dxfId="267" priority="425" operator="equal">
      <formula>"雨"</formula>
    </cfRule>
    <cfRule type="cellIs" dxfId="266" priority="426" operator="equal">
      <formula>"休"</formula>
    </cfRule>
  </conditionalFormatting>
  <conditionalFormatting sqref="K112:K113">
    <cfRule type="cellIs" dxfId="265" priority="423" operator="equal">
      <formula>"雨"</formula>
    </cfRule>
    <cfRule type="cellIs" dxfId="264" priority="424" operator="equal">
      <formula>"休"</formula>
    </cfRule>
  </conditionalFormatting>
  <conditionalFormatting sqref="S112:S115">
    <cfRule type="cellIs" dxfId="263" priority="421" operator="equal">
      <formula>"雨"</formula>
    </cfRule>
    <cfRule type="cellIs" dxfId="262" priority="422" operator="equal">
      <formula>"休"</formula>
    </cfRule>
  </conditionalFormatting>
  <conditionalFormatting sqref="R114:R115">
    <cfRule type="cellIs" dxfId="261" priority="419" operator="equal">
      <formula>"雨"</formula>
    </cfRule>
    <cfRule type="cellIs" dxfId="260" priority="420" operator="equal">
      <formula>"休"</formula>
    </cfRule>
  </conditionalFormatting>
  <conditionalFormatting sqref="R112:R113">
    <cfRule type="cellIs" dxfId="259" priority="417" operator="equal">
      <formula>"雨"</formula>
    </cfRule>
    <cfRule type="cellIs" dxfId="258" priority="418" operator="equal">
      <formula>"休"</formula>
    </cfRule>
  </conditionalFormatting>
  <conditionalFormatting sqref="Z112:Z115">
    <cfRule type="cellIs" dxfId="257" priority="415" operator="equal">
      <formula>"雨"</formula>
    </cfRule>
    <cfRule type="cellIs" dxfId="256" priority="416" operator="equal">
      <formula>"休"</formula>
    </cfRule>
  </conditionalFormatting>
  <conditionalFormatting sqref="Y114:Y115">
    <cfRule type="cellIs" dxfId="255" priority="413" operator="equal">
      <formula>"雨"</formula>
    </cfRule>
    <cfRule type="cellIs" dxfId="254" priority="414" operator="equal">
      <formula>"休"</formula>
    </cfRule>
  </conditionalFormatting>
  <conditionalFormatting sqref="Y112:Y113">
    <cfRule type="cellIs" dxfId="253" priority="411" operator="equal">
      <formula>"雨"</formula>
    </cfRule>
    <cfRule type="cellIs" dxfId="252" priority="412" operator="equal">
      <formula>"休"</formula>
    </cfRule>
  </conditionalFormatting>
  <conditionalFormatting sqref="I128:I129">
    <cfRule type="cellIs" dxfId="251" priority="407" operator="equal">
      <formula>"雨"</formula>
    </cfRule>
    <cfRule type="cellIs" dxfId="250" priority="408" operator="equal">
      <formula>"休"</formula>
    </cfRule>
  </conditionalFormatting>
  <conditionalFormatting sqref="I126:I127">
    <cfRule type="cellIs" dxfId="249" priority="405" operator="equal">
      <formula>"雨"</formula>
    </cfRule>
    <cfRule type="cellIs" dxfId="248" priority="406" operator="equal">
      <formula>"休"</formula>
    </cfRule>
  </conditionalFormatting>
  <conditionalFormatting sqref="P128:P129">
    <cfRule type="cellIs" dxfId="247" priority="401" operator="equal">
      <formula>"雨"</formula>
    </cfRule>
    <cfRule type="cellIs" dxfId="246" priority="402" operator="equal">
      <formula>"休"</formula>
    </cfRule>
  </conditionalFormatting>
  <conditionalFormatting sqref="P126:P127">
    <cfRule type="cellIs" dxfId="245" priority="399" operator="equal">
      <formula>"雨"</formula>
    </cfRule>
    <cfRule type="cellIs" dxfId="244" priority="400" operator="equal">
      <formula>"休"</formula>
    </cfRule>
  </conditionalFormatting>
  <conditionalFormatting sqref="W128:W129">
    <cfRule type="cellIs" dxfId="243" priority="395" operator="equal">
      <formula>"雨"</formula>
    </cfRule>
    <cfRule type="cellIs" dxfId="242" priority="396" operator="equal">
      <formula>"休"</formula>
    </cfRule>
  </conditionalFormatting>
  <conditionalFormatting sqref="W126:W127">
    <cfRule type="cellIs" dxfId="241" priority="393" operator="equal">
      <formula>"雨"</formula>
    </cfRule>
    <cfRule type="cellIs" dxfId="240" priority="394" operator="equal">
      <formula>"休"</formula>
    </cfRule>
  </conditionalFormatting>
  <conditionalFormatting sqref="AE126:AE129">
    <cfRule type="cellIs" dxfId="239" priority="391" operator="equal">
      <formula>"雨"</formula>
    </cfRule>
    <cfRule type="cellIs" dxfId="238" priority="392" operator="equal">
      <formula>"休"</formula>
    </cfRule>
  </conditionalFormatting>
  <conditionalFormatting sqref="AD128:AD129">
    <cfRule type="cellIs" dxfId="237" priority="389" operator="equal">
      <formula>"雨"</formula>
    </cfRule>
    <cfRule type="cellIs" dxfId="236" priority="390" operator="equal">
      <formula>"休"</formula>
    </cfRule>
  </conditionalFormatting>
  <conditionalFormatting sqref="AD126:AD127">
    <cfRule type="cellIs" dxfId="235" priority="387" operator="equal">
      <formula>"雨"</formula>
    </cfRule>
    <cfRule type="cellIs" dxfId="234" priority="388" operator="equal">
      <formula>"休"</formula>
    </cfRule>
  </conditionalFormatting>
  <conditionalFormatting sqref="G140:G143">
    <cfRule type="cellIs" dxfId="233" priority="385" operator="equal">
      <formula>"雨"</formula>
    </cfRule>
    <cfRule type="cellIs" dxfId="232" priority="386" operator="equal">
      <formula>"休"</formula>
    </cfRule>
  </conditionalFormatting>
  <conditionalFormatting sqref="F142:F143">
    <cfRule type="cellIs" dxfId="231" priority="383" operator="equal">
      <formula>"雨"</formula>
    </cfRule>
    <cfRule type="cellIs" dxfId="230" priority="384" operator="equal">
      <formula>"休"</formula>
    </cfRule>
  </conditionalFormatting>
  <conditionalFormatting sqref="F140:F141">
    <cfRule type="cellIs" dxfId="229" priority="381" operator="equal">
      <formula>"雨"</formula>
    </cfRule>
    <cfRule type="cellIs" dxfId="228" priority="382" operator="equal">
      <formula>"休"</formula>
    </cfRule>
  </conditionalFormatting>
  <conditionalFormatting sqref="N140:N143">
    <cfRule type="cellIs" dxfId="227" priority="379" operator="equal">
      <formula>"雨"</formula>
    </cfRule>
    <cfRule type="cellIs" dxfId="226" priority="380" operator="equal">
      <formula>"休"</formula>
    </cfRule>
  </conditionalFormatting>
  <conditionalFormatting sqref="M142:M143">
    <cfRule type="cellIs" dxfId="225" priority="377" operator="equal">
      <formula>"雨"</formula>
    </cfRule>
    <cfRule type="cellIs" dxfId="224" priority="378" operator="equal">
      <formula>"休"</formula>
    </cfRule>
  </conditionalFormatting>
  <conditionalFormatting sqref="M140:M141">
    <cfRule type="cellIs" dxfId="223" priority="375" operator="equal">
      <formula>"雨"</formula>
    </cfRule>
    <cfRule type="cellIs" dxfId="222" priority="376" operator="equal">
      <formula>"休"</formula>
    </cfRule>
  </conditionalFormatting>
  <conditionalFormatting sqref="U140:U143">
    <cfRule type="cellIs" dxfId="221" priority="373" operator="equal">
      <formula>"雨"</formula>
    </cfRule>
    <cfRule type="cellIs" dxfId="220" priority="374" operator="equal">
      <formula>"休"</formula>
    </cfRule>
  </conditionalFormatting>
  <conditionalFormatting sqref="T142:T143">
    <cfRule type="cellIs" dxfId="219" priority="371" operator="equal">
      <formula>"雨"</formula>
    </cfRule>
    <cfRule type="cellIs" dxfId="218" priority="372" operator="equal">
      <formula>"休"</formula>
    </cfRule>
  </conditionalFormatting>
  <conditionalFormatting sqref="T140:T141">
    <cfRule type="cellIs" dxfId="217" priority="369" operator="equal">
      <formula>"雨"</formula>
    </cfRule>
    <cfRule type="cellIs" dxfId="216" priority="370" operator="equal">
      <formula>"休"</formula>
    </cfRule>
  </conditionalFormatting>
  <conditionalFormatting sqref="AB140:AB143">
    <cfRule type="cellIs" dxfId="215" priority="367" operator="equal">
      <formula>"雨"</formula>
    </cfRule>
    <cfRule type="cellIs" dxfId="214" priority="368" operator="equal">
      <formula>"休"</formula>
    </cfRule>
  </conditionalFormatting>
  <conditionalFormatting sqref="AA142:AA143">
    <cfRule type="cellIs" dxfId="213" priority="365" operator="equal">
      <formula>"雨"</formula>
    </cfRule>
    <cfRule type="cellIs" dxfId="212" priority="366" operator="equal">
      <formula>"休"</formula>
    </cfRule>
  </conditionalFormatting>
  <conditionalFormatting sqref="AA140:AA141">
    <cfRule type="cellIs" dxfId="211" priority="363" operator="equal">
      <formula>"雨"</formula>
    </cfRule>
    <cfRule type="cellIs" dxfId="210" priority="364" operator="equal">
      <formula>"休"</formula>
    </cfRule>
  </conditionalFormatting>
  <conditionalFormatting sqref="AB126:AB129">
    <cfRule type="cellIs" dxfId="209" priority="225" operator="equal">
      <formula>"雨"</formula>
    </cfRule>
    <cfRule type="cellIs" dxfId="208" priority="226" operator="equal">
      <formula>"休"</formula>
    </cfRule>
  </conditionalFormatting>
  <conditionalFormatting sqref="AA126:AA129">
    <cfRule type="cellIs" dxfId="207" priority="223" operator="equal">
      <formula>"雨"</formula>
    </cfRule>
    <cfRule type="cellIs" dxfId="206" priority="224" operator="equal">
      <formula>"休"</formula>
    </cfRule>
  </conditionalFormatting>
  <conditionalFormatting sqref="H28:I31">
    <cfRule type="cellIs" dxfId="205" priority="217" operator="equal">
      <formula>"雨"</formula>
    </cfRule>
    <cfRule type="cellIs" dxfId="204" priority="218" operator="equal">
      <formula>"休"</formula>
    </cfRule>
  </conditionalFormatting>
  <conditionalFormatting sqref="O28:P31">
    <cfRule type="cellIs" dxfId="203" priority="215" operator="equal">
      <formula>"雨"</formula>
    </cfRule>
    <cfRule type="cellIs" dxfId="202" priority="216" operator="equal">
      <formula>"休"</formula>
    </cfRule>
  </conditionalFormatting>
  <conditionalFormatting sqref="I56:J59">
    <cfRule type="cellIs" dxfId="201" priority="201" operator="equal">
      <formula>"雨"</formula>
    </cfRule>
    <cfRule type="cellIs" dxfId="200" priority="202" operator="equal">
      <formula>"休"</formula>
    </cfRule>
  </conditionalFormatting>
  <conditionalFormatting sqref="P56:Q59">
    <cfRule type="cellIs" dxfId="199" priority="199" operator="equal">
      <formula>"雨"</formula>
    </cfRule>
    <cfRule type="cellIs" dxfId="198" priority="200" operator="equal">
      <formula>"休"</formula>
    </cfRule>
  </conditionalFormatting>
  <conditionalFormatting sqref="G70:H73">
    <cfRule type="cellIs" dxfId="197" priority="193" operator="equal">
      <formula>"雨"</formula>
    </cfRule>
    <cfRule type="cellIs" dxfId="196" priority="194" operator="equal">
      <formula>"休"</formula>
    </cfRule>
  </conditionalFormatting>
  <conditionalFormatting sqref="N70:O73">
    <cfRule type="cellIs" dxfId="195" priority="191" operator="equal">
      <formula>"雨"</formula>
    </cfRule>
    <cfRule type="cellIs" dxfId="194" priority="192" operator="equal">
      <formula>"休"</formula>
    </cfRule>
  </conditionalFormatting>
  <conditionalFormatting sqref="W56:X59">
    <cfRule type="cellIs" dxfId="193" priority="197" operator="equal">
      <formula>"雨"</formula>
    </cfRule>
    <cfRule type="cellIs" dxfId="192" priority="198" operator="equal">
      <formula>"休"</formula>
    </cfRule>
  </conditionalFormatting>
  <conditionalFormatting sqref="AD56:AE59">
    <cfRule type="cellIs" dxfId="191" priority="195" operator="equal">
      <formula>"雨"</formula>
    </cfRule>
    <cfRule type="cellIs" dxfId="190" priority="196" operator="equal">
      <formula>"休"</formula>
    </cfRule>
  </conditionalFormatting>
  <conditionalFormatting sqref="R84:S87">
    <cfRule type="cellIs" dxfId="189" priority="181" operator="equal">
      <formula>"雨"</formula>
    </cfRule>
    <cfRule type="cellIs" dxfId="188" priority="182" operator="equal">
      <formula>"休"</formula>
    </cfRule>
  </conditionalFormatting>
  <conditionalFormatting sqref="Y84:Z87">
    <cfRule type="cellIs" dxfId="187" priority="179" operator="equal">
      <formula>"雨"</formula>
    </cfRule>
    <cfRule type="cellIs" dxfId="186" priority="180" operator="equal">
      <formula>"休"</formula>
    </cfRule>
  </conditionalFormatting>
  <conditionalFormatting sqref="W98:X101">
    <cfRule type="cellIs" dxfId="185" priority="173" operator="equal">
      <formula>"雨"</formula>
    </cfRule>
    <cfRule type="cellIs" dxfId="184" priority="174" operator="equal">
      <formula>"休"</formula>
    </cfRule>
  </conditionalFormatting>
  <conditionalFormatting sqref="AD98:AE101">
    <cfRule type="cellIs" dxfId="183" priority="171" operator="equal">
      <formula>"雨"</formula>
    </cfRule>
    <cfRule type="cellIs" dxfId="182" priority="172" operator="equal">
      <formula>"休"</formula>
    </cfRule>
  </conditionalFormatting>
  <conditionalFormatting sqref="T112:U115">
    <cfRule type="cellIs" dxfId="181" priority="165" operator="equal">
      <formula>"雨"</formula>
    </cfRule>
    <cfRule type="cellIs" dxfId="180" priority="166" operator="equal">
      <formula>"休"</formula>
    </cfRule>
  </conditionalFormatting>
  <conditionalFormatting sqref="AA112:AB115">
    <cfRule type="cellIs" dxfId="179" priority="163" operator="equal">
      <formula>"雨"</formula>
    </cfRule>
    <cfRule type="cellIs" dxfId="178" priority="164" operator="equal">
      <formula>"休"</formula>
    </cfRule>
  </conditionalFormatting>
  <conditionalFormatting sqref="X126:Y129">
    <cfRule type="cellIs" dxfId="177" priority="157" operator="equal">
      <formula>"雨"</formula>
    </cfRule>
    <cfRule type="cellIs" dxfId="176" priority="158" operator="equal">
      <formula>"休"</formula>
    </cfRule>
  </conditionalFormatting>
  <conditionalFormatting sqref="N126:N129">
    <cfRule type="cellIs" dxfId="175" priority="155" operator="equal">
      <formula>"雨"</formula>
    </cfRule>
    <cfRule type="cellIs" dxfId="174" priority="156" operator="equal">
      <formula>"休"</formula>
    </cfRule>
  </conditionalFormatting>
  <conditionalFormatting sqref="P112:P115">
    <cfRule type="cellIs" dxfId="173" priority="137" operator="equal">
      <formula>"雨"</formula>
    </cfRule>
    <cfRule type="cellIs" dxfId="172" priority="138" operator="equal">
      <formula>"休"</formula>
    </cfRule>
  </conditionalFormatting>
  <conditionalFormatting sqref="J112:J115">
    <cfRule type="cellIs" dxfId="171" priority="135" operator="equal">
      <formula>"雨"</formula>
    </cfRule>
    <cfRule type="cellIs" dxfId="170" priority="136" operator="equal">
      <formula>"休"</formula>
    </cfRule>
  </conditionalFormatting>
  <conditionalFormatting sqref="Y98:Y101">
    <cfRule type="cellIs" dxfId="169" priority="117" operator="equal">
      <formula>"雨"</formula>
    </cfRule>
    <cfRule type="cellIs" dxfId="168" priority="118" operator="equal">
      <formula>"休"</formula>
    </cfRule>
  </conditionalFormatting>
  <conditionalFormatting sqref="AC84:AC87">
    <cfRule type="cellIs" dxfId="167" priority="115" operator="equal">
      <formula>"雨"</formula>
    </cfRule>
    <cfRule type="cellIs" dxfId="166" priority="116" operator="equal">
      <formula>"休"</formula>
    </cfRule>
  </conditionalFormatting>
  <conditionalFormatting sqref="U84:U87">
    <cfRule type="cellIs" dxfId="165" priority="109" operator="equal">
      <formula>"雨"</formula>
    </cfRule>
    <cfRule type="cellIs" dxfId="164" priority="110" operator="equal">
      <formula>"休"</formula>
    </cfRule>
  </conditionalFormatting>
  <conditionalFormatting sqref="O84:O87">
    <cfRule type="cellIs" dxfId="163" priority="107" operator="equal">
      <formula>"雨"</formula>
    </cfRule>
    <cfRule type="cellIs" dxfId="162" priority="108" operator="equal">
      <formula>"休"</formula>
    </cfRule>
  </conditionalFormatting>
  <conditionalFormatting sqref="G84:G87">
    <cfRule type="cellIs" dxfId="161" priority="101" operator="equal">
      <formula>"雨"</formula>
    </cfRule>
    <cfRule type="cellIs" dxfId="160" priority="102" operator="equal">
      <formula>"休"</formula>
    </cfRule>
  </conditionalFormatting>
  <conditionalFormatting sqref="AE70:AE73">
    <cfRule type="cellIs" dxfId="159" priority="99" operator="equal">
      <formula>"雨"</formula>
    </cfRule>
    <cfRule type="cellIs" dxfId="158" priority="100" operator="equal">
      <formula>"休"</formula>
    </cfRule>
  </conditionalFormatting>
  <conditionalFormatting sqref="W70:W73">
    <cfRule type="cellIs" dxfId="157" priority="93" operator="equal">
      <formula>"雨"</formula>
    </cfRule>
    <cfRule type="cellIs" dxfId="156" priority="94" operator="equal">
      <formula>"休"</formula>
    </cfRule>
  </conditionalFormatting>
  <conditionalFormatting sqref="Q70:Q73">
    <cfRule type="cellIs" dxfId="155" priority="91" operator="equal">
      <formula>"雨"</formula>
    </cfRule>
    <cfRule type="cellIs" dxfId="154" priority="92" operator="equal">
      <formula>"休"</formula>
    </cfRule>
  </conditionalFormatting>
  <conditionalFormatting sqref="I70:I73">
    <cfRule type="cellIs" dxfId="153" priority="85" operator="equal">
      <formula>"雨"</formula>
    </cfRule>
    <cfRule type="cellIs" dxfId="152" priority="86" operator="equal">
      <formula>"休"</formula>
    </cfRule>
  </conditionalFormatting>
  <conditionalFormatting sqref="AA56:AA59">
    <cfRule type="cellIs" dxfId="151" priority="83" operator="equal">
      <formula>"雨"</formula>
    </cfRule>
    <cfRule type="cellIs" dxfId="150" priority="84" operator="equal">
      <formula>"休"</formula>
    </cfRule>
  </conditionalFormatting>
  <conditionalFormatting sqref="S56:S59">
    <cfRule type="cellIs" dxfId="149" priority="77" operator="equal">
      <formula>"雨"</formula>
    </cfRule>
    <cfRule type="cellIs" dxfId="148" priority="78" operator="equal">
      <formula>"休"</formula>
    </cfRule>
  </conditionalFormatting>
  <conditionalFormatting sqref="M56:M59">
    <cfRule type="cellIs" dxfId="147" priority="75" operator="equal">
      <formula>"雨"</formula>
    </cfRule>
    <cfRule type="cellIs" dxfId="146" priority="76" operator="equal">
      <formula>"休"</formula>
    </cfRule>
  </conditionalFormatting>
  <conditionalFormatting sqref="U126:U129">
    <cfRule type="cellIs" dxfId="145" priority="229" operator="equal">
      <formula>"雨"</formula>
    </cfRule>
    <cfRule type="cellIs" dxfId="144" priority="230" operator="equal">
      <formula>"休"</formula>
    </cfRule>
  </conditionalFormatting>
  <conditionalFormatting sqref="I112:I115">
    <cfRule type="cellIs" dxfId="143" priority="133" operator="equal">
      <formula>"雨"</formula>
    </cfRule>
    <cfRule type="cellIs" dxfId="142" priority="134" operator="equal">
      <formula>"休"</formula>
    </cfRule>
  </conditionalFormatting>
  <conditionalFormatting sqref="E98:E101">
    <cfRule type="cellIs" dxfId="141" priority="131" operator="equal">
      <formula>"雨"</formula>
    </cfRule>
    <cfRule type="cellIs" dxfId="140" priority="132" operator="equal">
      <formula>"休"</formula>
    </cfRule>
  </conditionalFormatting>
  <conditionalFormatting sqref="V28:W31">
    <cfRule type="cellIs" dxfId="139" priority="213" operator="equal">
      <formula>"雨"</formula>
    </cfRule>
    <cfRule type="cellIs" dxfId="138" priority="214" operator="equal">
      <formula>"休"</formula>
    </cfRule>
  </conditionalFormatting>
  <conditionalFormatting sqref="AC28:AD31">
    <cfRule type="cellIs" dxfId="137" priority="211" operator="equal">
      <formula>"雨"</formula>
    </cfRule>
    <cfRule type="cellIs" dxfId="136" priority="212" operator="equal">
      <formula>"休"</formula>
    </cfRule>
  </conditionalFormatting>
  <conditionalFormatting sqref="E42:F45">
    <cfRule type="cellIs" dxfId="135" priority="209" operator="equal">
      <formula>"雨"</formula>
    </cfRule>
    <cfRule type="cellIs" dxfId="134" priority="210" operator="equal">
      <formula>"休"</formula>
    </cfRule>
  </conditionalFormatting>
  <conditionalFormatting sqref="L42:M45">
    <cfRule type="cellIs" dxfId="133" priority="207" operator="equal">
      <formula>"雨"</formula>
    </cfRule>
    <cfRule type="cellIs" dxfId="132" priority="208" operator="equal">
      <formula>"休"</formula>
    </cfRule>
  </conditionalFormatting>
  <conditionalFormatting sqref="S42:T45">
    <cfRule type="cellIs" dxfId="131" priority="205" operator="equal">
      <formula>"雨"</formula>
    </cfRule>
    <cfRule type="cellIs" dxfId="130" priority="206" operator="equal">
      <formula>"休"</formula>
    </cfRule>
  </conditionalFormatting>
  <conditionalFormatting sqref="Z42:AA45">
    <cfRule type="cellIs" dxfId="129" priority="203" operator="equal">
      <formula>"雨"</formula>
    </cfRule>
    <cfRule type="cellIs" dxfId="128" priority="204" operator="equal">
      <formula>"休"</formula>
    </cfRule>
  </conditionalFormatting>
  <conditionalFormatting sqref="U70:V73">
    <cfRule type="cellIs" dxfId="127" priority="189" operator="equal">
      <formula>"雨"</formula>
    </cfRule>
    <cfRule type="cellIs" dxfId="126" priority="190" operator="equal">
      <formula>"休"</formula>
    </cfRule>
  </conditionalFormatting>
  <conditionalFormatting sqref="AB70:AC73">
    <cfRule type="cellIs" dxfId="125" priority="187" operator="equal">
      <formula>"雨"</formula>
    </cfRule>
    <cfRule type="cellIs" dxfId="124" priority="188" operator="equal">
      <formula>"休"</formula>
    </cfRule>
  </conditionalFormatting>
  <conditionalFormatting sqref="D84:E87">
    <cfRule type="cellIs" dxfId="123" priority="185" operator="equal">
      <formula>"雨"</formula>
    </cfRule>
    <cfRule type="cellIs" dxfId="122" priority="186" operator="equal">
      <formula>"休"</formula>
    </cfRule>
  </conditionalFormatting>
  <conditionalFormatting sqref="K84:L87">
    <cfRule type="cellIs" dxfId="121" priority="183" operator="equal">
      <formula>"雨"</formula>
    </cfRule>
    <cfRule type="cellIs" dxfId="120" priority="184" operator="equal">
      <formula>"休"</formula>
    </cfRule>
  </conditionalFormatting>
  <conditionalFormatting sqref="I98:J101">
    <cfRule type="cellIs" dxfId="119" priority="177" operator="equal">
      <formula>"雨"</formula>
    </cfRule>
    <cfRule type="cellIs" dxfId="118" priority="178" operator="equal">
      <formula>"休"</formula>
    </cfRule>
  </conditionalFormatting>
  <conditionalFormatting sqref="P98:Q101">
    <cfRule type="cellIs" dxfId="117" priority="175" operator="equal">
      <formula>"雨"</formula>
    </cfRule>
    <cfRule type="cellIs" dxfId="116" priority="176" operator="equal">
      <formula>"休"</formula>
    </cfRule>
  </conditionalFormatting>
  <conditionalFormatting sqref="F112:G115">
    <cfRule type="cellIs" dxfId="115" priority="169" operator="equal">
      <formula>"雨"</formula>
    </cfRule>
    <cfRule type="cellIs" dxfId="114" priority="170" operator="equal">
      <formula>"休"</formula>
    </cfRule>
  </conditionalFormatting>
  <conditionalFormatting sqref="M112:N115">
    <cfRule type="cellIs" dxfId="113" priority="167" operator="equal">
      <formula>"雨"</formula>
    </cfRule>
    <cfRule type="cellIs" dxfId="112" priority="168" operator="equal">
      <formula>"休"</formula>
    </cfRule>
  </conditionalFormatting>
  <conditionalFormatting sqref="J126:K129">
    <cfRule type="cellIs" dxfId="111" priority="161" operator="equal">
      <formula>"雨"</formula>
    </cfRule>
    <cfRule type="cellIs" dxfId="110" priority="162" operator="equal">
      <formula>"休"</formula>
    </cfRule>
  </conditionalFormatting>
  <conditionalFormatting sqref="Q126:R129">
    <cfRule type="cellIs" dxfId="109" priority="159" operator="equal">
      <formula>"雨"</formula>
    </cfRule>
    <cfRule type="cellIs" dxfId="108" priority="160" operator="equal">
      <formula>"休"</formula>
    </cfRule>
  </conditionalFormatting>
  <conditionalFormatting sqref="M126:M129">
    <cfRule type="cellIs" dxfId="107" priority="153" operator="equal">
      <formula>"雨"</formula>
    </cfRule>
    <cfRule type="cellIs" dxfId="106" priority="154" operator="equal">
      <formula>"休"</formula>
    </cfRule>
  </conditionalFormatting>
  <conditionalFormatting sqref="G126:G129">
    <cfRule type="cellIs" dxfId="105" priority="151" operator="equal">
      <formula>"雨"</formula>
    </cfRule>
    <cfRule type="cellIs" dxfId="104" priority="152" operator="equal">
      <formula>"休"</formula>
    </cfRule>
  </conditionalFormatting>
  <conditionalFormatting sqref="F126:F129">
    <cfRule type="cellIs" dxfId="103" priority="149" operator="equal">
      <formula>"雨"</formula>
    </cfRule>
    <cfRule type="cellIs" dxfId="102" priority="150" operator="equal">
      <formula>"休"</formula>
    </cfRule>
  </conditionalFormatting>
  <conditionalFormatting sqref="AE112:AE115">
    <cfRule type="cellIs" dxfId="101" priority="147" operator="equal">
      <formula>"雨"</formula>
    </cfRule>
    <cfRule type="cellIs" dxfId="100" priority="148" operator="equal">
      <formula>"休"</formula>
    </cfRule>
  </conditionalFormatting>
  <conditionalFormatting sqref="AD112:AD115">
    <cfRule type="cellIs" dxfId="99" priority="145" operator="equal">
      <formula>"雨"</formula>
    </cfRule>
    <cfRule type="cellIs" dxfId="98" priority="146" operator="equal">
      <formula>"休"</formula>
    </cfRule>
  </conditionalFormatting>
  <conditionalFormatting sqref="X112:X115">
    <cfRule type="cellIs" dxfId="97" priority="143" operator="equal">
      <formula>"雨"</formula>
    </cfRule>
    <cfRule type="cellIs" dxfId="96" priority="144" operator="equal">
      <formula>"休"</formula>
    </cfRule>
  </conditionalFormatting>
  <conditionalFormatting sqref="W112:W115">
    <cfRule type="cellIs" dxfId="95" priority="141" operator="equal">
      <formula>"雨"</formula>
    </cfRule>
    <cfRule type="cellIs" dxfId="94" priority="142" operator="equal">
      <formula>"休"</formula>
    </cfRule>
  </conditionalFormatting>
  <conditionalFormatting sqref="Q112:Q115">
    <cfRule type="cellIs" dxfId="93" priority="139" operator="equal">
      <formula>"雨"</formula>
    </cfRule>
    <cfRule type="cellIs" dxfId="92" priority="140" operator="equal">
      <formula>"休"</formula>
    </cfRule>
  </conditionalFormatting>
  <conditionalFormatting sqref="D98:D101">
    <cfRule type="cellIs" dxfId="91" priority="129" operator="equal">
      <formula>"雨"</formula>
    </cfRule>
    <cfRule type="cellIs" dxfId="90" priority="130" operator="equal">
      <formula>"休"</formula>
    </cfRule>
  </conditionalFormatting>
  <conditionalFormatting sqref="L98:L101">
    <cfRule type="cellIs" dxfId="89" priority="127" operator="equal">
      <formula>"雨"</formula>
    </cfRule>
    <cfRule type="cellIs" dxfId="88" priority="128" operator="equal">
      <formula>"休"</formula>
    </cfRule>
  </conditionalFormatting>
  <conditionalFormatting sqref="K98:K101">
    <cfRule type="cellIs" dxfId="87" priority="125" operator="equal">
      <formula>"雨"</formula>
    </cfRule>
    <cfRule type="cellIs" dxfId="86" priority="126" operator="equal">
      <formula>"休"</formula>
    </cfRule>
  </conditionalFormatting>
  <conditionalFormatting sqref="S98:S101">
    <cfRule type="cellIs" dxfId="85" priority="123" operator="equal">
      <formula>"雨"</formula>
    </cfRule>
    <cfRule type="cellIs" dxfId="84" priority="124" operator="equal">
      <formula>"休"</formula>
    </cfRule>
  </conditionalFormatting>
  <conditionalFormatting sqref="R98:R101">
    <cfRule type="cellIs" dxfId="83" priority="121" operator="equal">
      <formula>"雨"</formula>
    </cfRule>
    <cfRule type="cellIs" dxfId="82" priority="122" operator="equal">
      <formula>"休"</formula>
    </cfRule>
  </conditionalFormatting>
  <conditionalFormatting sqref="Z98:Z101">
    <cfRule type="cellIs" dxfId="81" priority="119" operator="equal">
      <formula>"雨"</formula>
    </cfRule>
    <cfRule type="cellIs" dxfId="80" priority="120" operator="equal">
      <formula>"休"</formula>
    </cfRule>
  </conditionalFormatting>
  <conditionalFormatting sqref="AB84:AB87">
    <cfRule type="cellIs" dxfId="79" priority="113" operator="equal">
      <formula>"雨"</formula>
    </cfRule>
    <cfRule type="cellIs" dxfId="78" priority="114" operator="equal">
      <formula>"休"</formula>
    </cfRule>
  </conditionalFormatting>
  <conditionalFormatting sqref="V84:V87">
    <cfRule type="cellIs" dxfId="77" priority="111" operator="equal">
      <formula>"雨"</formula>
    </cfRule>
    <cfRule type="cellIs" dxfId="76" priority="112" operator="equal">
      <formula>"休"</formula>
    </cfRule>
  </conditionalFormatting>
  <conditionalFormatting sqref="N84:N87">
    <cfRule type="cellIs" dxfId="75" priority="105" operator="equal">
      <formula>"雨"</formula>
    </cfRule>
    <cfRule type="cellIs" dxfId="74" priority="106" operator="equal">
      <formula>"休"</formula>
    </cfRule>
  </conditionalFormatting>
  <conditionalFormatting sqref="H84:H87">
    <cfRule type="cellIs" dxfId="73" priority="103" operator="equal">
      <formula>"雨"</formula>
    </cfRule>
    <cfRule type="cellIs" dxfId="72" priority="104" operator="equal">
      <formula>"休"</formula>
    </cfRule>
  </conditionalFormatting>
  <conditionalFormatting sqref="AD70:AD73">
    <cfRule type="cellIs" dxfId="71" priority="97" operator="equal">
      <formula>"雨"</formula>
    </cfRule>
    <cfRule type="cellIs" dxfId="70" priority="98" operator="equal">
      <formula>"休"</formula>
    </cfRule>
  </conditionalFormatting>
  <conditionalFormatting sqref="X70:X73">
    <cfRule type="cellIs" dxfId="69" priority="95" operator="equal">
      <formula>"雨"</formula>
    </cfRule>
    <cfRule type="cellIs" dxfId="68" priority="96" operator="equal">
      <formula>"休"</formula>
    </cfRule>
  </conditionalFormatting>
  <conditionalFormatting sqref="P70:P73">
    <cfRule type="cellIs" dxfId="67" priority="89" operator="equal">
      <formula>"雨"</formula>
    </cfRule>
    <cfRule type="cellIs" dxfId="66" priority="90" operator="equal">
      <formula>"休"</formula>
    </cfRule>
  </conditionalFormatting>
  <conditionalFormatting sqref="J70:J73">
    <cfRule type="cellIs" dxfId="65" priority="87" operator="equal">
      <formula>"雨"</formula>
    </cfRule>
    <cfRule type="cellIs" dxfId="64" priority="88" operator="equal">
      <formula>"休"</formula>
    </cfRule>
  </conditionalFormatting>
  <conditionalFormatting sqref="Z56:Z59">
    <cfRule type="cellIs" dxfId="63" priority="81" operator="equal">
      <formula>"雨"</formula>
    </cfRule>
    <cfRule type="cellIs" dxfId="62" priority="82" operator="equal">
      <formula>"休"</formula>
    </cfRule>
  </conditionalFormatting>
  <conditionalFormatting sqref="T56:T59">
    <cfRule type="cellIs" dxfId="61" priority="79" operator="equal">
      <formula>"雨"</formula>
    </cfRule>
    <cfRule type="cellIs" dxfId="60" priority="80" operator="equal">
      <formula>"休"</formula>
    </cfRule>
  </conditionalFormatting>
  <conditionalFormatting sqref="L56:L59">
    <cfRule type="cellIs" dxfId="59" priority="73" operator="equal">
      <formula>"雨"</formula>
    </cfRule>
    <cfRule type="cellIs" dxfId="58" priority="74" operator="equal">
      <formula>"休"</formula>
    </cfRule>
  </conditionalFormatting>
  <conditionalFormatting sqref="F56:F59">
    <cfRule type="cellIs" dxfId="57" priority="71" operator="equal">
      <formula>"雨"</formula>
    </cfRule>
    <cfRule type="cellIs" dxfId="56" priority="72" operator="equal">
      <formula>"休"</formula>
    </cfRule>
  </conditionalFormatting>
  <conditionalFormatting sqref="E56:E59">
    <cfRule type="cellIs" dxfId="55" priority="69" operator="equal">
      <formula>"雨"</formula>
    </cfRule>
    <cfRule type="cellIs" dxfId="54" priority="70" operator="equal">
      <formula>"休"</formula>
    </cfRule>
  </conditionalFormatting>
  <conditionalFormatting sqref="P42:P45">
    <cfRule type="cellIs" dxfId="53" priority="67" operator="equal">
      <formula>"雨"</formula>
    </cfRule>
    <cfRule type="cellIs" dxfId="52" priority="68" operator="equal">
      <formula>"休"</formula>
    </cfRule>
  </conditionalFormatting>
  <conditionalFormatting sqref="O42:O45">
    <cfRule type="cellIs" dxfId="51" priority="65" operator="equal">
      <formula>"雨"</formula>
    </cfRule>
    <cfRule type="cellIs" dxfId="50" priority="66" operator="equal">
      <formula>"休"</formula>
    </cfRule>
  </conditionalFormatting>
  <conditionalFormatting sqref="W42:W45">
    <cfRule type="cellIs" dxfId="49" priority="63" operator="equal">
      <formula>"雨"</formula>
    </cfRule>
    <cfRule type="cellIs" dxfId="48" priority="64" operator="equal">
      <formula>"休"</formula>
    </cfRule>
  </conditionalFormatting>
  <conditionalFormatting sqref="V42:V45">
    <cfRule type="cellIs" dxfId="47" priority="61" operator="equal">
      <formula>"雨"</formula>
    </cfRule>
    <cfRule type="cellIs" dxfId="46" priority="62" operator="equal">
      <formula>"休"</formula>
    </cfRule>
  </conditionalFormatting>
  <conditionalFormatting sqref="AD42:AD45">
    <cfRule type="cellIs" dxfId="45" priority="59" operator="equal">
      <formula>"雨"</formula>
    </cfRule>
    <cfRule type="cellIs" dxfId="44" priority="60" operator="equal">
      <formula>"休"</formula>
    </cfRule>
  </conditionalFormatting>
  <conditionalFormatting sqref="AC42:AC45">
    <cfRule type="cellIs" dxfId="43" priority="57" operator="equal">
      <formula>"雨"</formula>
    </cfRule>
    <cfRule type="cellIs" dxfId="42" priority="58" operator="equal">
      <formula>"休"</formula>
    </cfRule>
  </conditionalFormatting>
  <conditionalFormatting sqref="I42:I45">
    <cfRule type="cellIs" dxfId="41" priority="55" operator="equal">
      <formula>"雨"</formula>
    </cfRule>
    <cfRule type="cellIs" dxfId="40" priority="56" operator="equal">
      <formula>"休"</formula>
    </cfRule>
  </conditionalFormatting>
  <conditionalFormatting sqref="AF28:AF31">
    <cfRule type="cellIs" dxfId="39" priority="51" operator="equal">
      <formula>"雨"</formula>
    </cfRule>
    <cfRule type="cellIs" dxfId="38" priority="52" operator="equal">
      <formula>"休"</formula>
    </cfRule>
  </conditionalFormatting>
  <conditionalFormatting sqref="Y28:Y31">
    <cfRule type="cellIs" dxfId="37" priority="47" operator="equal">
      <formula>"雨"</formula>
    </cfRule>
    <cfRule type="cellIs" dxfId="36" priority="48" operator="equal">
      <formula>"休"</formula>
    </cfRule>
  </conditionalFormatting>
  <conditionalFormatting sqref="R28:R31">
    <cfRule type="cellIs" dxfId="35" priority="43" operator="equal">
      <formula>"雨"</formula>
    </cfRule>
    <cfRule type="cellIs" dxfId="34" priority="44" operator="equal">
      <formula>"休"</formula>
    </cfRule>
  </conditionalFormatting>
  <conditionalFormatting sqref="K28:K31">
    <cfRule type="cellIs" dxfId="33" priority="39" operator="equal">
      <formula>"雨"</formula>
    </cfRule>
    <cfRule type="cellIs" dxfId="32" priority="40" operator="equal">
      <formula>"休"</formula>
    </cfRule>
  </conditionalFormatting>
  <conditionalFormatting sqref="N14:N17">
    <cfRule type="cellIs" dxfId="31" priority="35" operator="equal">
      <formula>"雨"</formula>
    </cfRule>
    <cfRule type="cellIs" dxfId="30" priority="36" operator="equal">
      <formula>"休"</formula>
    </cfRule>
  </conditionalFormatting>
  <conditionalFormatting sqref="G14:G17">
    <cfRule type="cellIs" dxfId="29" priority="31" operator="equal">
      <formula>"雨"</formula>
    </cfRule>
    <cfRule type="cellIs" dxfId="28" priority="32" operator="equal">
      <formula>"休"</formula>
    </cfRule>
  </conditionalFormatting>
  <conditionalFormatting sqref="U14:U17">
    <cfRule type="cellIs" dxfId="27" priority="27" operator="equal">
      <formula>"雨"</formula>
    </cfRule>
    <cfRule type="cellIs" dxfId="26" priority="28" operator="equal">
      <formula>"休"</formula>
    </cfRule>
  </conditionalFormatting>
  <conditionalFormatting sqref="T14:T17">
    <cfRule type="cellIs" dxfId="25" priority="25" operator="equal">
      <formula>"雨"</formula>
    </cfRule>
    <cfRule type="cellIs" dxfId="24" priority="26" operator="equal">
      <formula>"休"</formula>
    </cfRule>
  </conditionalFormatting>
  <conditionalFormatting sqref="AB14:AB17">
    <cfRule type="cellIs" dxfId="23" priority="23" operator="equal">
      <formula>"雨"</formula>
    </cfRule>
    <cfRule type="cellIs" dxfId="22" priority="24" operator="equal">
      <formula>"休"</formula>
    </cfRule>
  </conditionalFormatting>
  <conditionalFormatting sqref="AA14:AA17">
    <cfRule type="cellIs" dxfId="21" priority="21" operator="equal">
      <formula>"雨"</formula>
    </cfRule>
    <cfRule type="cellIs" dxfId="20" priority="22" operator="equal">
      <formula>"休"</formula>
    </cfRule>
  </conditionalFormatting>
  <conditionalFormatting sqref="AI31">
    <cfRule type="expression" dxfId="19" priority="20">
      <formula>AI31="NG"</formula>
    </cfRule>
  </conditionalFormatting>
  <conditionalFormatting sqref="AI45">
    <cfRule type="expression" dxfId="18" priority="19">
      <formula>AI45="NG"</formula>
    </cfRule>
  </conditionalFormatting>
  <conditionalFormatting sqref="AI59">
    <cfRule type="expression" dxfId="17" priority="18">
      <formula>AI59="NG"</formula>
    </cfRule>
  </conditionalFormatting>
  <conditionalFormatting sqref="AI73">
    <cfRule type="expression" dxfId="16" priority="17">
      <formula>AI73="NG"</formula>
    </cfRule>
  </conditionalFormatting>
  <conditionalFormatting sqref="AI87">
    <cfRule type="expression" dxfId="15" priority="16">
      <formula>AI87="NG"</formula>
    </cfRule>
  </conditionalFormatting>
  <conditionalFormatting sqref="AI101">
    <cfRule type="expression" dxfId="14" priority="15">
      <formula>AI101="NG"</formula>
    </cfRule>
  </conditionalFormatting>
  <conditionalFormatting sqref="AI115">
    <cfRule type="expression" dxfId="13" priority="14">
      <formula>AI115="NG"</formula>
    </cfRule>
  </conditionalFormatting>
  <conditionalFormatting sqref="AI129">
    <cfRule type="expression" dxfId="12" priority="13">
      <formula>AI129="NG"</formula>
    </cfRule>
  </conditionalFormatting>
  <conditionalFormatting sqref="AI143">
    <cfRule type="expression" dxfId="11" priority="12">
      <formula>AI143="NG"</formula>
    </cfRule>
  </conditionalFormatting>
  <conditionalFormatting sqref="AI157">
    <cfRule type="expression" dxfId="10" priority="11">
      <formula>AI157="NG"</formula>
    </cfRule>
  </conditionalFormatting>
  <conditionalFormatting sqref="AI171">
    <cfRule type="expression" dxfId="9" priority="10">
      <formula>AI171="NG"</formula>
    </cfRule>
  </conditionalFormatting>
  <conditionalFormatting sqref="AI185">
    <cfRule type="expression" dxfId="8" priority="9">
      <formula>AI185="NG"</formula>
    </cfRule>
  </conditionalFormatting>
  <conditionalFormatting sqref="AI199">
    <cfRule type="expression" dxfId="7" priority="8">
      <formula>AI199="NG"</formula>
    </cfRule>
  </conditionalFormatting>
  <conditionalFormatting sqref="AI213">
    <cfRule type="expression" dxfId="6" priority="7">
      <formula>AI213="NG"</formula>
    </cfRule>
  </conditionalFormatting>
  <conditionalFormatting sqref="AI227">
    <cfRule type="expression" dxfId="5" priority="6">
      <formula>AI227="NG"</formula>
    </cfRule>
  </conditionalFormatting>
  <conditionalFormatting sqref="AI241">
    <cfRule type="expression" dxfId="4" priority="5">
      <formula>AI241="NG"</formula>
    </cfRule>
  </conditionalFormatting>
  <conditionalFormatting sqref="AI255">
    <cfRule type="expression" dxfId="3" priority="4">
      <formula>AI255="NG"</formula>
    </cfRule>
  </conditionalFormatting>
  <conditionalFormatting sqref="AI269">
    <cfRule type="expression" dxfId="2" priority="3">
      <formula>AI269="NG"</formula>
    </cfRule>
  </conditionalFormatting>
  <conditionalFormatting sqref="AI283">
    <cfRule type="expression" dxfId="1" priority="2">
      <formula>AI283="NG"</formula>
    </cfRule>
  </conditionalFormatting>
  <conditionalFormatting sqref="AI297">
    <cfRule type="expression" dxfId="0" priority="1">
      <formula>AI297="NG"</formula>
    </cfRule>
  </conditionalFormatting>
  <dataValidations count="3">
    <dataValidation type="list" allowBlank="1" showInputMessage="1" showErrorMessage="1" sqref="AB140:AG141 C56:G57 C154:AG155 C294:AG295 P56:U57 T70:Y71 AF42:AG43 AE84:AG85 O98:T99 S112:X113 AE126:AG127 C168:AG169 C182:AG183 C196:AG197 C210:AG211 C224:AG225 C238:AG239 C252:AG253 C266:AG267 C280:AG281 AB28:AG29 T28:Y29 C42:I43 Y42:AD43 G28:K29 N28:R29 AD56:AG57 C28:D29 K42:P43 I56:N57 F70:K71 R42:W43 C70:D71 AA70:AG71 Q126:V127 W56:AB57 M70:R71 C84:H85 J84:O85 Q84:V85 X84:AC85 E112:J113 V98:AA99 C98:F99 C112:C113 H98:M99 AC98:AG99 L112:Q113 Z112:AG113 J126:O127 C126:H127 X126:AC127 C140:E141 G140:L141 N140:S141 U140:Z141 C14:AG15">
      <formula1>"休"</formula1>
    </dataValidation>
    <dataValidation type="list" showInputMessage="1" showErrorMessage="1" sqref="AA140:AA141 C156:AG157 E28:F29 C296:AG297 V56:V57 Z70:Z71 AD84:AD85 AB98:AB99 Y112:Y113 AD126:AD127 C170:AG171 C184:AG185 C198:AG199 C212:AG213 C226:AG227 C240:AG241 C254:AG255 C268:AG269 C282:AG283 C72:AG73 Z28:AA29 L28:M29 C30:AG31 H56:H57 O56:O57 AC56:AC57 AE42:AE43 E70:E71 S70:S71 L70:L71 C58:AG59 I84:I85 P84:P85 W84:W85 C128:AG129 G98:G99 N98:N99 U98:U99 C86:AG87 D112:D113 K112:K113 R112:R113 C100:AG101 I126:I127 P126:P127 W126:W127 C114:AG115 F140:F141 M140:M141 T140:T141 C142:AG143 S28:S29 J42:J43 Q42:Q43 X42:X43 C44:AG45 C16:AG17">
      <formula1>"休,雨"</formula1>
    </dataValidation>
    <dataValidation type="list" allowBlank="1" showInputMessage="1" showErrorMessage="1" sqref="C12:AG13 C26:AG27 C40:AG41 C54:AG55 C68:AG69 C82:AG83 C96:AG97 C110:AG111 C124:AG125 C138:AG139 C152:AG153 C166:AG167 C180:AG181 C194:AG195 C208:AG209 C222:AG223 C236:AG237 C250:AG251 C264:AG265 C278:AG279 C292:AG293">
      <formula1>"中止,夏休,冬休"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3" manualBreakCount="3">
    <brk id="131" max="34" man="1"/>
    <brk id="244" max="34" man="1"/>
    <brk id="245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現場閉所</vt:lpstr>
      <vt:lpstr>記入例</vt:lpstr>
      <vt:lpstr>記入例!Print_Area</vt:lpstr>
      <vt:lpstr>現場閉所!Print_Area</vt:lpstr>
      <vt:lpstr>記入例!Print_Titles</vt:lpstr>
      <vt:lpstr>現場閉所!Print_Titles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工事検査課</dc:creator>
  <cp:lastModifiedBy>C19313</cp:lastModifiedBy>
  <cp:lastPrinted>2025-03-25T00:38:33Z</cp:lastPrinted>
  <dcterms:created xsi:type="dcterms:W3CDTF">2018-12-07T04:03:56Z</dcterms:created>
  <dcterms:modified xsi:type="dcterms:W3CDTF">2025-03-25T00:38:36Z</dcterms:modified>
</cp:coreProperties>
</file>